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45.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46.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47.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48.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49.xml" ContentType="application/vnd.ms-excel.controlproperties+xml"/>
  <Override PartName="/xl/comments43.xml" ContentType="application/vnd.openxmlformats-officedocument.spreadsheetml.comments+xml"/>
  <Override PartName="/xl/drawings/drawing46.xml" ContentType="application/vnd.openxmlformats-officedocument.drawing+xml"/>
  <Override PartName="/xl/ctrlProps/ctrlProp50.xml" ContentType="application/vnd.ms-excel.controlproperties+xml"/>
  <Override PartName="/xl/comments44.xml" ContentType="application/vnd.openxmlformats-officedocument.spreadsheetml.comments+xml"/>
  <Override PartName="/xl/drawings/drawing47.xml" ContentType="application/vnd.openxmlformats-officedocument.drawing+xml"/>
  <Override PartName="/xl/ctrlProps/ctrlProp51.xml" ContentType="application/vnd.ms-excel.controlproperties+xml"/>
  <Override PartName="/xl/comments45.xml" ContentType="application/vnd.openxmlformats-officedocument.spreadsheetml.comments+xml"/>
  <Override PartName="/xl/drawings/drawing48.xml" ContentType="application/vnd.openxmlformats-officedocument.drawing+xml"/>
  <Override PartName="/xl/ctrlProps/ctrlProp52.xml" ContentType="application/vnd.ms-excel.controlproperties+xml"/>
  <Override PartName="/xl/comments46.xml" ContentType="application/vnd.openxmlformats-officedocument.spreadsheetml.comments+xml"/>
  <Override PartName="/xl/drawings/drawing49.xml" ContentType="application/vnd.openxmlformats-officedocument.drawing+xml"/>
  <Override PartName="/xl/ctrlProps/ctrlProp53.xml" ContentType="application/vnd.ms-excel.controlproperties+xml"/>
  <Override PartName="/xl/comments47.xml" ContentType="application/vnd.openxmlformats-officedocument.spreadsheetml.comments+xml"/>
  <Override PartName="/xl/drawings/drawing50.xml" ContentType="application/vnd.openxmlformats-officedocument.drawing+xml"/>
  <Override PartName="/xl/ctrlProps/ctrlProp54.xml" ContentType="application/vnd.ms-excel.controlproperties+xml"/>
  <Override PartName="/xl/comments48.xml" ContentType="application/vnd.openxmlformats-officedocument.spreadsheetml.comments+xml"/>
  <Override PartName="/xl/drawings/drawing51.xml" ContentType="application/vnd.openxmlformats-officedocument.drawing+xml"/>
  <Override PartName="/xl/ctrlProps/ctrlProp55.xml" ContentType="application/vnd.ms-excel.controlproperties+xml"/>
  <Override PartName="/xl/comments49.xml" ContentType="application/vnd.openxmlformats-officedocument.spreadsheetml.comments+xml"/>
  <Override PartName="/xl/drawings/drawing52.xml" ContentType="application/vnd.openxmlformats-officedocument.drawing+xml"/>
  <Override PartName="/xl/ctrlProps/ctrlProp56.xml" ContentType="application/vnd.ms-excel.controlproperties+xml"/>
  <Override PartName="/xl/comments50.xml" ContentType="application/vnd.openxmlformats-officedocument.spreadsheetml.comments+xml"/>
  <Override PartName="/xl/drawings/drawing53.xml" ContentType="application/vnd.openxmlformats-officedocument.drawing+xml"/>
  <Override PartName="/xl/ctrlProps/ctrlProp57.xml" ContentType="application/vnd.ms-excel.controlproperties+xml"/>
  <Override PartName="/xl/comments51.xml" ContentType="application/vnd.openxmlformats-officedocument.spreadsheetml.comments+xml"/>
  <Override PartName="/xl/drawings/drawing54.xml" ContentType="application/vnd.openxmlformats-officedocument.drawing+xml"/>
  <Override PartName="/xl/ctrlProps/ctrlProp58.xml" ContentType="application/vnd.ms-excel.controlproperties+xml"/>
  <Override PartName="/xl/comments52.xml" ContentType="application/vnd.openxmlformats-officedocument.spreadsheetml.comments+xml"/>
  <Override PartName="/xl/drawings/drawing55.xml" ContentType="application/vnd.openxmlformats-officedocument.drawing+xml"/>
  <Override PartName="/xl/ctrlProps/ctrlProp59.xml" ContentType="application/vnd.ms-excel.controlproperties+xml"/>
  <Override PartName="/xl/comments53.xml" ContentType="application/vnd.openxmlformats-officedocument.spreadsheetml.comments+xml"/>
  <Override PartName="/xl/drawings/drawing56.xml" ContentType="application/vnd.openxmlformats-officedocument.drawing+xml"/>
  <Override PartName="/xl/ctrlProps/ctrlProp60.xml" ContentType="application/vnd.ms-excel.controlproperties+xml"/>
  <Override PartName="/xl/comments54.xml" ContentType="application/vnd.openxmlformats-officedocument.spreadsheetml.comments+xml"/>
  <Override PartName="/xl/drawings/drawing57.xml" ContentType="application/vnd.openxmlformats-officedocument.drawing+xml"/>
  <Override PartName="/xl/ctrlProps/ctrlProp61.xml" ContentType="application/vnd.ms-excel.controlproperties+xml"/>
  <Override PartName="/xl/comments55.xml" ContentType="application/vnd.openxmlformats-officedocument.spreadsheetml.comments+xml"/>
  <Override PartName="/xl/drawings/drawing58.xml" ContentType="application/vnd.openxmlformats-officedocument.drawing+xml"/>
  <Override PartName="/xl/ctrlProps/ctrlProp62.xml" ContentType="application/vnd.ms-excel.controlproperties+xml"/>
  <Override PartName="/xl/comments5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31F254BB-0D47-4AE0-B9C6-0E57AF1475F4}" xr6:coauthVersionLast="47" xr6:coauthVersionMax="47" xr10:uidLastSave="{00000000-0000-0000-0000-000000000000}"/>
  <bookViews>
    <workbookView xWindow="-110" yWindow="-110" windowWidth="25820" windowHeight="15500" firstSheet="55" activeTab="60"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No (2)" sheetId="37" r:id="rId31"/>
    <sheet name="ALELUYA PASCUAL" sheetId="36" r:id="rId32"/>
    <sheet name="ANTÍFONA PARA EL EVANGELIO" sheetId="38" r:id="rId33"/>
    <sheet name="BENDICIÓN DEL AGUA" sheetId="42" r:id="rId34"/>
    <sheet name="BENDICIÓN DEL AGUA p1" sheetId="39" r:id="rId35"/>
    <sheet name="BENDICIÓN DEL AGUA p2" sheetId="40" r:id="rId36"/>
    <sheet name="No (3)" sheetId="44" r:id="rId37"/>
    <sheet name="CELEBRACIÓN PENITENCIAL (BENDIC" sheetId="43" r:id="rId38"/>
    <sheet name="CORDERO DE DIOS" sheetId="45" r:id="rId39"/>
    <sheet name="CREDO" sheetId="46" r:id="rId40"/>
    <sheet name="GLORIA A DIOS EN LO ALTO DEL CI" sheetId="19" r:id="rId41"/>
    <sheet name="LETANÍAS DE LOS SANTOS" sheetId="47" r:id="rId42"/>
    <sheet name="LETANÍAS PENITENCIALES I" sheetId="48" r:id="rId43"/>
    <sheet name="LETANÍAS PENITENCIALES II" sheetId="50" r:id="rId44"/>
    <sheet name="PADRE NUESTRO" sheetId="51" r:id="rId45"/>
    <sheet name="PLEGARIA EUCARÍSTICAIIMODELOIp1" sheetId="52" r:id="rId46"/>
    <sheet name="PLEGARIA EUCARÍSTICAIIMODELOIp2" sheetId="53" r:id="rId47"/>
    <sheet name="PLEGARIA EUCARÍSTICAIIMODELOIp3" sheetId="54" r:id="rId48"/>
    <sheet name="PLEGARIA EUCARÍSTICA IV p4" sheetId="58" r:id="rId49"/>
    <sheet name="PLEGARIA EUCARÍSTICA IV p3" sheetId="57" r:id="rId50"/>
    <sheet name="PLEGARIA EUCARÍSTICA IV p2" sheetId="56" r:id="rId51"/>
    <sheet name="PLEGARIA EUCARÍSTICA IV p1" sheetId="55" r:id="rId52"/>
    <sheet name="No (4)" sheetId="49" r:id="rId53"/>
    <sheet name="PREFACIO PARA ADVIENTO Y NAVIDA" sheetId="59" r:id="rId54"/>
    <sheet name="PREFACIO PARA EL TIEMPO PASCUAL" sheetId="60" r:id="rId55"/>
    <sheet name="PREGÓN PASCUAL p2" sheetId="62" r:id="rId56"/>
    <sheet name="PREGÓN PASCUAL p1" sheetId="61" r:id="rId57"/>
    <sheet name="No (5)" sheetId="63" r:id="rId58"/>
    <sheet name="MARIA, MADRE MÍA (2)" sheetId="64" r:id="rId59"/>
    <sheet name="No (6)" sheetId="65" r:id="rId60"/>
    <sheet name="SALMODIAS PARA LAUDES" sheetId="66" r:id="rId61"/>
    <sheet name="MARIA, MADRE MÍA" sheetId="35" r:id="rId62"/>
  </sheets>
  <functionGroups builtInGroupCount="19"/>
  <externalReferences>
    <externalReference r:id="rId63"/>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78" i="66" l="1"/>
  <c r="R73" i="66"/>
  <c r="R65" i="66"/>
  <c r="R68" i="66"/>
  <c r="AK67" i="66"/>
  <c r="AI67" i="66"/>
  <c r="AJ67" i="66" s="1"/>
  <c r="AD67" i="66"/>
  <c r="AB67" i="66"/>
  <c r="AG67" i="66" s="1"/>
  <c r="W67" i="66"/>
  <c r="U67" i="66"/>
  <c r="Y67" i="66" s="1"/>
  <c r="T67" i="66"/>
  <c r="P67" i="66"/>
  <c r="N67" i="66"/>
  <c r="O67" i="66" s="1"/>
  <c r="M67" i="66"/>
  <c r="AN66" i="66"/>
  <c r="AL66" i="66"/>
  <c r="AK66" i="66"/>
  <c r="AI66" i="66"/>
  <c r="AM66" i="66" s="1"/>
  <c r="AD66" i="66"/>
  <c r="AB66" i="66"/>
  <c r="AE66" i="66" s="1"/>
  <c r="AA66" i="66"/>
  <c r="W66" i="66"/>
  <c r="U66" i="66"/>
  <c r="V66" i="66" s="1"/>
  <c r="P66" i="66"/>
  <c r="N66" i="66"/>
  <c r="S66" i="66" s="1"/>
  <c r="M66" i="66"/>
  <c r="R40" i="66"/>
  <c r="R52" i="66"/>
  <c r="AK59" i="66"/>
  <c r="AI59" i="66"/>
  <c r="AN59" i="66" s="1"/>
  <c r="AD59" i="66"/>
  <c r="AB59" i="66"/>
  <c r="AF59" i="66" s="1"/>
  <c r="W59" i="66"/>
  <c r="U59" i="66"/>
  <c r="V59" i="66" s="1"/>
  <c r="P59" i="66"/>
  <c r="N59" i="66"/>
  <c r="R59" i="66" s="1"/>
  <c r="M59" i="66"/>
  <c r="AK58" i="66"/>
  <c r="AI58" i="66"/>
  <c r="AJ58" i="66" s="1"/>
  <c r="AD58" i="66"/>
  <c r="AB58" i="66"/>
  <c r="AF58" i="66" s="1"/>
  <c r="W58" i="66"/>
  <c r="U58" i="66"/>
  <c r="Z58" i="66" s="1"/>
  <c r="T58" i="66"/>
  <c r="P58" i="66"/>
  <c r="N58" i="66"/>
  <c r="Q58" i="66" s="1"/>
  <c r="R60" i="66"/>
  <c r="AK51" i="66"/>
  <c r="AI51" i="66"/>
  <c r="AN51" i="66" s="1"/>
  <c r="AH51" i="66"/>
  <c r="AD51" i="66"/>
  <c r="AB51" i="66"/>
  <c r="AG51" i="66" s="1"/>
  <c r="W51" i="66"/>
  <c r="U51" i="66"/>
  <c r="V51" i="66" s="1"/>
  <c r="P51" i="66"/>
  <c r="N51" i="66"/>
  <c r="S51" i="66" s="1"/>
  <c r="AK50" i="66"/>
  <c r="AI50" i="66"/>
  <c r="AJ50" i="66" s="1"/>
  <c r="AD50" i="66"/>
  <c r="AB50" i="66"/>
  <c r="AF50" i="66" s="1"/>
  <c r="W50" i="66"/>
  <c r="U50" i="66"/>
  <c r="X50" i="66" s="1"/>
  <c r="P50" i="66"/>
  <c r="N50" i="66"/>
  <c r="S50" i="66" s="1"/>
  <c r="M50" i="66"/>
  <c r="R49" i="66"/>
  <c r="AK39" i="66"/>
  <c r="AI39" i="66"/>
  <c r="AL39" i="66" s="1"/>
  <c r="AD39" i="66"/>
  <c r="AB39" i="66"/>
  <c r="AG39" i="66" s="1"/>
  <c r="W39" i="66"/>
  <c r="U39" i="66"/>
  <c r="Y39" i="66" s="1"/>
  <c r="P39" i="66"/>
  <c r="N39" i="66"/>
  <c r="S39" i="66" s="1"/>
  <c r="AK38" i="66"/>
  <c r="AI38" i="66"/>
  <c r="AL38" i="66" s="1"/>
  <c r="AD38" i="66"/>
  <c r="AB38" i="66"/>
  <c r="AG38" i="66" s="1"/>
  <c r="W38" i="66"/>
  <c r="U38" i="66"/>
  <c r="V38" i="66" s="1"/>
  <c r="T38" i="66"/>
  <c r="P38" i="66"/>
  <c r="N38" i="66"/>
  <c r="S38" i="66" s="1"/>
  <c r="AK31" i="66"/>
  <c r="AI31" i="66"/>
  <c r="AH31" i="66" s="1"/>
  <c r="AD31" i="66"/>
  <c r="AB31" i="66"/>
  <c r="AC31" i="66" s="1"/>
  <c r="W31" i="66"/>
  <c r="U31" i="66"/>
  <c r="Z31" i="66" s="1"/>
  <c r="P31" i="66"/>
  <c r="N31" i="66"/>
  <c r="O31" i="66" s="1"/>
  <c r="R32" i="66"/>
  <c r="AK30" i="66"/>
  <c r="AI30" i="66"/>
  <c r="AN30" i="66" s="1"/>
  <c r="AD30" i="66"/>
  <c r="AB30" i="66"/>
  <c r="AF30" i="66" s="1"/>
  <c r="W30" i="66"/>
  <c r="U30" i="66"/>
  <c r="Z30" i="66" s="1"/>
  <c r="P30" i="66"/>
  <c r="N30" i="66"/>
  <c r="S30" i="66" s="1"/>
  <c r="R95" i="66"/>
  <c r="AK94" i="66"/>
  <c r="AI94" i="66"/>
  <c r="AN94" i="66" s="1"/>
  <c r="AD94" i="66"/>
  <c r="AB94" i="66"/>
  <c r="AG94" i="66" s="1"/>
  <c r="W94" i="66"/>
  <c r="U94" i="66"/>
  <c r="V94" i="66" s="1"/>
  <c r="P94" i="66"/>
  <c r="N94" i="66"/>
  <c r="O94" i="66" s="1"/>
  <c r="AK93" i="66"/>
  <c r="AI93" i="66"/>
  <c r="AL93" i="66" s="1"/>
  <c r="AD93" i="66"/>
  <c r="AB93" i="66"/>
  <c r="W93" i="66"/>
  <c r="U93" i="66"/>
  <c r="X93" i="66" s="1"/>
  <c r="P93" i="66"/>
  <c r="N93" i="66"/>
  <c r="M93" i="66"/>
  <c r="AK92" i="66"/>
  <c r="AI92" i="66"/>
  <c r="AJ92" i="66" s="1"/>
  <c r="AD92" i="66"/>
  <c r="AB92" i="66"/>
  <c r="AA92" i="66" s="1"/>
  <c r="W92" i="66"/>
  <c r="U92" i="66"/>
  <c r="Z92" i="66" s="1"/>
  <c r="P92" i="66"/>
  <c r="N92" i="66"/>
  <c r="R92" i="66" s="1"/>
  <c r="AK91" i="66"/>
  <c r="AI91" i="66"/>
  <c r="AJ91" i="66" s="1"/>
  <c r="AD91" i="66"/>
  <c r="AB91" i="66"/>
  <c r="AC91" i="66" s="1"/>
  <c r="W91" i="66"/>
  <c r="U91" i="66"/>
  <c r="Z91" i="66" s="1"/>
  <c r="P91" i="66"/>
  <c r="N91" i="66"/>
  <c r="R91" i="66" s="1"/>
  <c r="AK90" i="66"/>
  <c r="AI90" i="66"/>
  <c r="AL90" i="66" s="1"/>
  <c r="AD90" i="66"/>
  <c r="AB90" i="66"/>
  <c r="AC90" i="66" s="1"/>
  <c r="W90" i="66"/>
  <c r="U90" i="66"/>
  <c r="T90" i="66" s="1"/>
  <c r="P90" i="66"/>
  <c r="N90" i="66"/>
  <c r="M90" i="66" s="1"/>
  <c r="AK89" i="66"/>
  <c r="AI89" i="66"/>
  <c r="AJ89" i="66" s="1"/>
  <c r="AD89" i="66"/>
  <c r="AB89" i="66"/>
  <c r="W89" i="66"/>
  <c r="U89" i="66"/>
  <c r="Z89" i="66" s="1"/>
  <c r="P89" i="66"/>
  <c r="N89" i="66"/>
  <c r="O89" i="66" s="1"/>
  <c r="AK88" i="66"/>
  <c r="AI88" i="66"/>
  <c r="AH88" i="66" s="1"/>
  <c r="AD88" i="66"/>
  <c r="AB88" i="66"/>
  <c r="AE88" i="66" s="1"/>
  <c r="W88" i="66"/>
  <c r="U88" i="66"/>
  <c r="V88" i="66" s="1"/>
  <c r="P88" i="66"/>
  <c r="N88" i="66"/>
  <c r="Q88" i="66" s="1"/>
  <c r="M88" i="66"/>
  <c r="AK87" i="66"/>
  <c r="AI87" i="66"/>
  <c r="AL87" i="66" s="1"/>
  <c r="AD87" i="66"/>
  <c r="AB87" i="66"/>
  <c r="AE87" i="66" s="1"/>
  <c r="W87" i="66"/>
  <c r="U87" i="66"/>
  <c r="V87" i="66" s="1"/>
  <c r="P87" i="66"/>
  <c r="N87" i="66"/>
  <c r="M87" i="66" s="1"/>
  <c r="R86" i="66"/>
  <c r="AK82" i="66"/>
  <c r="AI82" i="66"/>
  <c r="AL82" i="66" s="1"/>
  <c r="AD82" i="66"/>
  <c r="AB82" i="66"/>
  <c r="AG82" i="66" s="1"/>
  <c r="W82" i="66"/>
  <c r="U82" i="66"/>
  <c r="V82" i="66" s="1"/>
  <c r="P82" i="66"/>
  <c r="N82" i="66"/>
  <c r="S82" i="66" s="1"/>
  <c r="AK81" i="66"/>
  <c r="AI81" i="66"/>
  <c r="AD81" i="66"/>
  <c r="AB81" i="66"/>
  <c r="AC81" i="66" s="1"/>
  <c r="W81" i="66"/>
  <c r="U81" i="66"/>
  <c r="T81" i="66" s="1"/>
  <c r="P81" i="66"/>
  <c r="N81" i="66"/>
  <c r="S81" i="66" s="1"/>
  <c r="AK80" i="66"/>
  <c r="AI80" i="66"/>
  <c r="AL80" i="66" s="1"/>
  <c r="AD80" i="66"/>
  <c r="AB80" i="66"/>
  <c r="W80" i="66"/>
  <c r="U80" i="66"/>
  <c r="T80" i="66"/>
  <c r="P80" i="66"/>
  <c r="N80" i="66"/>
  <c r="M80" i="66" s="1"/>
  <c r="AK79" i="66"/>
  <c r="AI79" i="66"/>
  <c r="AJ79" i="66" s="1"/>
  <c r="AH79" i="66"/>
  <c r="AD79" i="66"/>
  <c r="AB79" i="66"/>
  <c r="AA79" i="66" s="1"/>
  <c r="W79" i="66"/>
  <c r="U79" i="66"/>
  <c r="X79" i="66" s="1"/>
  <c r="P79" i="66"/>
  <c r="N79" i="66"/>
  <c r="AK77" i="66"/>
  <c r="AI77" i="66"/>
  <c r="AM77" i="66" s="1"/>
  <c r="AD77" i="66"/>
  <c r="AB77" i="66"/>
  <c r="AA77" i="66" s="1"/>
  <c r="W77" i="66"/>
  <c r="U77" i="66"/>
  <c r="V77" i="66" s="1"/>
  <c r="P77" i="66"/>
  <c r="N77" i="66"/>
  <c r="M77" i="66" s="1"/>
  <c r="AK76" i="66"/>
  <c r="AI76" i="66"/>
  <c r="AH76" i="66" s="1"/>
  <c r="AD76" i="66"/>
  <c r="AB76" i="66"/>
  <c r="AC76" i="66" s="1"/>
  <c r="W76" i="66"/>
  <c r="U76" i="66"/>
  <c r="V76" i="66" s="1"/>
  <c r="P76" i="66"/>
  <c r="N76" i="66"/>
  <c r="R76" i="66" s="1"/>
  <c r="AK75" i="66"/>
  <c r="AI75" i="66"/>
  <c r="AJ75" i="66" s="1"/>
  <c r="AD75" i="66"/>
  <c r="AB75" i="66"/>
  <c r="AG75" i="66" s="1"/>
  <c r="W75" i="66"/>
  <c r="U75" i="66"/>
  <c r="V75" i="66" s="1"/>
  <c r="P75" i="66"/>
  <c r="N75" i="66"/>
  <c r="O75" i="66" s="1"/>
  <c r="AK74" i="66"/>
  <c r="AI74" i="66"/>
  <c r="AH74" i="66" s="1"/>
  <c r="AD74" i="66"/>
  <c r="AB74" i="66"/>
  <c r="AG74" i="66" s="1"/>
  <c r="W74" i="66"/>
  <c r="U74" i="66"/>
  <c r="V74" i="66" s="1"/>
  <c r="P74" i="66"/>
  <c r="N74" i="66"/>
  <c r="M74" i="66" s="1"/>
  <c r="AK72" i="66"/>
  <c r="AI72" i="66"/>
  <c r="AH72" i="66" s="1"/>
  <c r="AD72" i="66"/>
  <c r="AB72" i="66"/>
  <c r="AA72" i="66" s="1"/>
  <c r="W72" i="66"/>
  <c r="U72" i="66"/>
  <c r="T72" i="66" s="1"/>
  <c r="P72" i="66"/>
  <c r="N72" i="66"/>
  <c r="Q72" i="66" s="1"/>
  <c r="AK71" i="66"/>
  <c r="AI71" i="66"/>
  <c r="AL71" i="66" s="1"/>
  <c r="AD71" i="66"/>
  <c r="AB71" i="66"/>
  <c r="W71" i="66"/>
  <c r="U71" i="66"/>
  <c r="X71" i="66" s="1"/>
  <c r="P71" i="66"/>
  <c r="N71" i="66"/>
  <c r="Q71" i="66" s="1"/>
  <c r="AK70" i="66"/>
  <c r="AI70" i="66"/>
  <c r="AN70" i="66" s="1"/>
  <c r="AD70" i="66"/>
  <c r="AB70" i="66"/>
  <c r="AA70" i="66"/>
  <c r="W70" i="66"/>
  <c r="U70" i="66"/>
  <c r="X70" i="66" s="1"/>
  <c r="P70" i="66"/>
  <c r="N70" i="66"/>
  <c r="S70" i="66" s="1"/>
  <c r="AK69" i="66"/>
  <c r="AI69" i="66"/>
  <c r="AJ69" i="66" s="1"/>
  <c r="AD69" i="66"/>
  <c r="AB69" i="66"/>
  <c r="AF69" i="66" s="1"/>
  <c r="W69" i="66"/>
  <c r="U69" i="66"/>
  <c r="Y69" i="66" s="1"/>
  <c r="P69" i="66"/>
  <c r="N69" i="66"/>
  <c r="R69" i="66" s="1"/>
  <c r="AK64" i="66"/>
  <c r="AI64" i="66"/>
  <c r="AL64" i="66" s="1"/>
  <c r="AD64" i="66"/>
  <c r="AB64" i="66"/>
  <c r="AC64" i="66" s="1"/>
  <c r="W64" i="66"/>
  <c r="U64" i="66"/>
  <c r="T64" i="66"/>
  <c r="P64" i="66"/>
  <c r="N64" i="66"/>
  <c r="S64" i="66" s="1"/>
  <c r="AK63" i="66"/>
  <c r="AI63" i="66"/>
  <c r="AJ63" i="66" s="1"/>
  <c r="AD63" i="66"/>
  <c r="AB63" i="66"/>
  <c r="AA63" i="66"/>
  <c r="W63" i="66"/>
  <c r="U63" i="66"/>
  <c r="Z63" i="66" s="1"/>
  <c r="P63" i="66"/>
  <c r="N63" i="66"/>
  <c r="O63" i="66" s="1"/>
  <c r="M63" i="66"/>
  <c r="AK62" i="66"/>
  <c r="AI62" i="66"/>
  <c r="AH62" i="66" s="1"/>
  <c r="AD62" i="66"/>
  <c r="AB62" i="66"/>
  <c r="AE62" i="66" s="1"/>
  <c r="W62" i="66"/>
  <c r="U62" i="66"/>
  <c r="V62" i="66" s="1"/>
  <c r="P62" i="66"/>
  <c r="N62" i="66"/>
  <c r="M62" i="66" s="1"/>
  <c r="AK61" i="66"/>
  <c r="AI61" i="66"/>
  <c r="AJ61" i="66" s="1"/>
  <c r="AD61" i="66"/>
  <c r="AB61" i="66"/>
  <c r="AE61" i="66" s="1"/>
  <c r="W61" i="66"/>
  <c r="U61" i="66"/>
  <c r="V61" i="66" s="1"/>
  <c r="P61" i="66"/>
  <c r="N61" i="66"/>
  <c r="M61" i="66" s="1"/>
  <c r="R57" i="66"/>
  <c r="AK56" i="66"/>
  <c r="AI56" i="66"/>
  <c r="AM56" i="66" s="1"/>
  <c r="AD56" i="66"/>
  <c r="AB56" i="66"/>
  <c r="AA56" i="66" s="1"/>
  <c r="W56" i="66"/>
  <c r="U56" i="66"/>
  <c r="T56" i="66" s="1"/>
  <c r="P56" i="66"/>
  <c r="N56" i="66"/>
  <c r="O56" i="66" s="1"/>
  <c r="AK55" i="66"/>
  <c r="AI55" i="66"/>
  <c r="AN55" i="66" s="1"/>
  <c r="AD55" i="66"/>
  <c r="AB55" i="66"/>
  <c r="AE55" i="66" s="1"/>
  <c r="W55" i="66"/>
  <c r="U55" i="66"/>
  <c r="X55" i="66" s="1"/>
  <c r="P55" i="66"/>
  <c r="N55" i="66"/>
  <c r="Q55" i="66" s="1"/>
  <c r="AK54" i="66"/>
  <c r="AI54" i="66"/>
  <c r="AM54" i="66" s="1"/>
  <c r="AD54" i="66"/>
  <c r="AB54" i="66"/>
  <c r="AF54" i="66" s="1"/>
  <c r="W54" i="66"/>
  <c r="U54" i="66"/>
  <c r="V54" i="66" s="1"/>
  <c r="P54" i="66"/>
  <c r="N54" i="66"/>
  <c r="Q54" i="66" s="1"/>
  <c r="AK53" i="66"/>
  <c r="AI53" i="66"/>
  <c r="AJ53" i="66" s="1"/>
  <c r="AD53" i="66"/>
  <c r="AB53" i="66"/>
  <c r="AC53" i="66" s="1"/>
  <c r="W53" i="66"/>
  <c r="U53" i="66"/>
  <c r="Y53" i="66" s="1"/>
  <c r="P53" i="66"/>
  <c r="N53" i="66"/>
  <c r="Q53" i="66" s="1"/>
  <c r="AK48" i="66"/>
  <c r="AI48" i="66"/>
  <c r="AN48" i="66" s="1"/>
  <c r="AD48" i="66"/>
  <c r="AB48" i="66"/>
  <c r="AG48" i="66" s="1"/>
  <c r="W48" i="66"/>
  <c r="U48" i="66"/>
  <c r="V48" i="66" s="1"/>
  <c r="P48" i="66"/>
  <c r="N48" i="66"/>
  <c r="M48" i="66" s="1"/>
  <c r="AK47" i="66"/>
  <c r="AI47" i="66"/>
  <c r="AD47" i="66"/>
  <c r="AB47" i="66"/>
  <c r="AG47" i="66" s="1"/>
  <c r="W47" i="66"/>
  <c r="U47" i="66"/>
  <c r="Y47" i="66" s="1"/>
  <c r="P47" i="66"/>
  <c r="N47" i="66"/>
  <c r="S47" i="66" s="1"/>
  <c r="AK46" i="66"/>
  <c r="AI46" i="66"/>
  <c r="AD46" i="66"/>
  <c r="AB46" i="66"/>
  <c r="AA46" i="66" s="1"/>
  <c r="W46" i="66"/>
  <c r="U46" i="66"/>
  <c r="T46" i="66" s="1"/>
  <c r="P46" i="66"/>
  <c r="N46" i="66"/>
  <c r="O46" i="66" s="1"/>
  <c r="AK45" i="66"/>
  <c r="AI45" i="66"/>
  <c r="AM45" i="66" s="1"/>
  <c r="AD45" i="66"/>
  <c r="AB45" i="66"/>
  <c r="AE45" i="66" s="1"/>
  <c r="W45" i="66"/>
  <c r="U45" i="66"/>
  <c r="T45" i="66" s="1"/>
  <c r="P45" i="66"/>
  <c r="N45" i="66"/>
  <c r="R45" i="66" s="1"/>
  <c r="AK44" i="66"/>
  <c r="AI44" i="66"/>
  <c r="AH44" i="66" s="1"/>
  <c r="AD44" i="66"/>
  <c r="AB44" i="66"/>
  <c r="AE44" i="66" s="1"/>
  <c r="W44" i="66"/>
  <c r="U44" i="66"/>
  <c r="Z44" i="66" s="1"/>
  <c r="P44" i="66"/>
  <c r="N44" i="66"/>
  <c r="S44" i="66" s="1"/>
  <c r="AK43" i="66"/>
  <c r="AI43" i="66"/>
  <c r="AM43" i="66" s="1"/>
  <c r="AD43" i="66"/>
  <c r="AB43" i="66"/>
  <c r="AG43" i="66" s="1"/>
  <c r="W43" i="66"/>
  <c r="U43" i="66"/>
  <c r="Y43" i="66" s="1"/>
  <c r="P43" i="66"/>
  <c r="N43" i="66"/>
  <c r="R43" i="66" s="1"/>
  <c r="M43" i="66"/>
  <c r="AK42" i="66"/>
  <c r="AI42" i="66"/>
  <c r="AJ42" i="66" s="1"/>
  <c r="AD42" i="66"/>
  <c r="AB42" i="66"/>
  <c r="AA42" i="66" s="1"/>
  <c r="W42" i="66"/>
  <c r="U42" i="66"/>
  <c r="Z42" i="66" s="1"/>
  <c r="T42" i="66"/>
  <c r="P42" i="66"/>
  <c r="N42" i="66"/>
  <c r="O42" i="66" s="1"/>
  <c r="AK41" i="66"/>
  <c r="AI41" i="66"/>
  <c r="AL41" i="66" s="1"/>
  <c r="AD41" i="66"/>
  <c r="AB41" i="66"/>
  <c r="AG41" i="66" s="1"/>
  <c r="W41" i="66"/>
  <c r="U41" i="66"/>
  <c r="T41" i="66" s="1"/>
  <c r="P41" i="66"/>
  <c r="N41" i="66"/>
  <c r="AK36" i="66"/>
  <c r="AI36" i="66"/>
  <c r="AH36" i="66" s="1"/>
  <c r="AD36" i="66"/>
  <c r="AB36" i="66"/>
  <c r="AC36" i="66" s="1"/>
  <c r="W36" i="66"/>
  <c r="U36" i="66"/>
  <c r="T36" i="66" s="1"/>
  <c r="P36" i="66"/>
  <c r="N36" i="66"/>
  <c r="S36" i="66" s="1"/>
  <c r="AK35" i="66"/>
  <c r="AI35" i="66"/>
  <c r="AL35" i="66" s="1"/>
  <c r="AD35" i="66"/>
  <c r="AB35" i="66"/>
  <c r="AC35" i="66" s="1"/>
  <c r="W35" i="66"/>
  <c r="U35" i="66"/>
  <c r="T35" i="66" s="1"/>
  <c r="P35" i="66"/>
  <c r="N35" i="66"/>
  <c r="M35" i="66" s="1"/>
  <c r="AK34" i="66"/>
  <c r="AI34" i="66"/>
  <c r="AN34" i="66" s="1"/>
  <c r="AD34" i="66"/>
  <c r="AB34" i="66"/>
  <c r="AG34" i="66" s="1"/>
  <c r="W34" i="66"/>
  <c r="U34" i="66"/>
  <c r="X34" i="66" s="1"/>
  <c r="P34" i="66"/>
  <c r="N34" i="66"/>
  <c r="AK33" i="66"/>
  <c r="AI33" i="66"/>
  <c r="AH33" i="66" s="1"/>
  <c r="AD33" i="66"/>
  <c r="AB33" i="66"/>
  <c r="W33" i="66"/>
  <c r="U33" i="66"/>
  <c r="Z33" i="66" s="1"/>
  <c r="P33" i="66"/>
  <c r="N33" i="66"/>
  <c r="M33" i="66" s="1"/>
  <c r="R37" i="66"/>
  <c r="L18" i="66"/>
  <c r="L17" i="66"/>
  <c r="L15" i="66"/>
  <c r="L14" i="66"/>
  <c r="L13" i="66"/>
  <c r="AL101" i="65"/>
  <c r="AK101" i="65"/>
  <c r="AI101" i="65"/>
  <c r="AN101" i="65" s="1"/>
  <c r="AG101" i="65"/>
  <c r="AF101" i="65"/>
  <c r="AE101" i="65"/>
  <c r="AD101" i="65"/>
  <c r="AB101" i="65"/>
  <c r="AC101" i="65" s="1"/>
  <c r="AA101" i="65"/>
  <c r="Z101" i="65"/>
  <c r="X101" i="65"/>
  <c r="W101" i="65"/>
  <c r="V101" i="65"/>
  <c r="U101" i="65"/>
  <c r="Y101" i="65" s="1"/>
  <c r="T101" i="65"/>
  <c r="P101" i="65"/>
  <c r="N101" i="65"/>
  <c r="S101" i="65" s="1"/>
  <c r="L101" i="65"/>
  <c r="AN100" i="65"/>
  <c r="AM100" i="65"/>
  <c r="AK100" i="65"/>
  <c r="AI100" i="65"/>
  <c r="AL100" i="65" s="1"/>
  <c r="AD100" i="65"/>
  <c r="AC100" i="65"/>
  <c r="AB100" i="65"/>
  <c r="AG100" i="65" s="1"/>
  <c r="AA100" i="65"/>
  <c r="X100" i="65"/>
  <c r="W100" i="65"/>
  <c r="U100" i="65"/>
  <c r="Z100" i="65" s="1"/>
  <c r="T100" i="65"/>
  <c r="P100" i="65"/>
  <c r="N100" i="65"/>
  <c r="M100" i="65" s="1"/>
  <c r="AN99" i="65"/>
  <c r="AM99" i="65"/>
  <c r="AL99" i="65"/>
  <c r="AK99" i="65"/>
  <c r="AJ99" i="65"/>
  <c r="AI99" i="65"/>
  <c r="AH99" i="65" s="1"/>
  <c r="AF99" i="65"/>
  <c r="AE99" i="65"/>
  <c r="AD99" i="65"/>
  <c r="AB99" i="65"/>
  <c r="AG99" i="65" s="1"/>
  <c r="W99" i="65"/>
  <c r="U99" i="65"/>
  <c r="Z99" i="65" s="1"/>
  <c r="T99" i="65"/>
  <c r="Q99" i="65"/>
  <c r="P99" i="65"/>
  <c r="N99" i="65"/>
  <c r="S99" i="65" s="1"/>
  <c r="M99" i="65"/>
  <c r="AN98" i="65"/>
  <c r="AM98" i="65"/>
  <c r="AL98" i="65"/>
  <c r="AK98" i="65"/>
  <c r="AJ98" i="65"/>
  <c r="AI98" i="65"/>
  <c r="AH98" i="65"/>
  <c r="AG98" i="65"/>
  <c r="AD98" i="65"/>
  <c r="AB98" i="65"/>
  <c r="AF98" i="65" s="1"/>
  <c r="W98" i="65"/>
  <c r="U98" i="65"/>
  <c r="Z98" i="65" s="1"/>
  <c r="P98" i="65"/>
  <c r="N98" i="65"/>
  <c r="S98" i="65" s="1"/>
  <c r="M98" i="65"/>
  <c r="AL97" i="65"/>
  <c r="AK97" i="65"/>
  <c r="AJ97" i="65"/>
  <c r="AI97" i="65"/>
  <c r="AH97" i="65"/>
  <c r="AG97" i="65"/>
  <c r="AF97" i="65"/>
  <c r="AE97" i="65"/>
  <c r="AD97" i="65"/>
  <c r="AC97" i="65"/>
  <c r="AB97" i="65"/>
  <c r="AA97" i="65" s="1"/>
  <c r="Z97" i="65"/>
  <c r="Y97" i="65"/>
  <c r="W97" i="65"/>
  <c r="V97" i="65"/>
  <c r="U97" i="65"/>
  <c r="X97" i="65" s="1"/>
  <c r="T97" i="65"/>
  <c r="P97" i="65"/>
  <c r="N97" i="65"/>
  <c r="S97" i="65" s="1"/>
  <c r="AM96" i="65"/>
  <c r="AK96" i="65"/>
  <c r="AI96" i="65"/>
  <c r="AH96" i="65"/>
  <c r="AG96" i="65"/>
  <c r="AF96" i="65"/>
  <c r="AE96" i="65"/>
  <c r="AD96" i="65"/>
  <c r="AB96" i="65"/>
  <c r="AC96" i="65" s="1"/>
  <c r="AA96" i="65"/>
  <c r="W96" i="65"/>
  <c r="V96" i="65"/>
  <c r="U96" i="65"/>
  <c r="Z96" i="65" s="1"/>
  <c r="T96" i="65"/>
  <c r="S96" i="65"/>
  <c r="R96" i="65"/>
  <c r="Q96" i="65"/>
  <c r="P96" i="65"/>
  <c r="O96" i="65"/>
  <c r="N96" i="65"/>
  <c r="M96" i="65"/>
  <c r="AN95" i="65"/>
  <c r="AL95" i="65"/>
  <c r="AK95" i="65"/>
  <c r="AJ95" i="65"/>
  <c r="AI95" i="65"/>
  <c r="AM95" i="65" s="1"/>
  <c r="AH95" i="65"/>
  <c r="AD95" i="65"/>
  <c r="AB95" i="65"/>
  <c r="AG95" i="65" s="1"/>
  <c r="AA95" i="65"/>
  <c r="Z95" i="65"/>
  <c r="Y95" i="65"/>
  <c r="X95" i="65"/>
  <c r="W95" i="65"/>
  <c r="V95" i="65"/>
  <c r="U95" i="65"/>
  <c r="T95" i="65"/>
  <c r="P95" i="65"/>
  <c r="N95" i="65"/>
  <c r="S95" i="65" s="1"/>
  <c r="AK94" i="65"/>
  <c r="AI94" i="65"/>
  <c r="AN94" i="65" s="1"/>
  <c r="AH94" i="65"/>
  <c r="AG94" i="65"/>
  <c r="AD94" i="65"/>
  <c r="AC94" i="65"/>
  <c r="AB94" i="65"/>
  <c r="AA94" i="65"/>
  <c r="Z94" i="65"/>
  <c r="Y94" i="65"/>
  <c r="X94" i="65"/>
  <c r="W94" i="65"/>
  <c r="U94" i="65"/>
  <c r="T94" i="65" s="1"/>
  <c r="Q94" i="65"/>
  <c r="P94" i="65"/>
  <c r="N94" i="65"/>
  <c r="S94" i="65" s="1"/>
  <c r="M94" i="65"/>
  <c r="AK93" i="65"/>
  <c r="AI93" i="65"/>
  <c r="AN93" i="65" s="1"/>
  <c r="AH93" i="65"/>
  <c r="AF93" i="65"/>
  <c r="AE93" i="65"/>
  <c r="AD93" i="65"/>
  <c r="AB93" i="65"/>
  <c r="AG93" i="65" s="1"/>
  <c r="AA93" i="65"/>
  <c r="Z93" i="65"/>
  <c r="W93" i="65"/>
  <c r="U93" i="65"/>
  <c r="T93" i="65" s="1"/>
  <c r="S93" i="65"/>
  <c r="R93" i="65"/>
  <c r="P93" i="65"/>
  <c r="N93" i="65"/>
  <c r="Q93" i="65" s="1"/>
  <c r="AM92" i="65"/>
  <c r="AL92" i="65"/>
  <c r="AK92" i="65"/>
  <c r="AJ92" i="65"/>
  <c r="AI92" i="65"/>
  <c r="AN92" i="65" s="1"/>
  <c r="AH92" i="65"/>
  <c r="AD92" i="65"/>
  <c r="AB92" i="65"/>
  <c r="AG92" i="65" s="1"/>
  <c r="AA92" i="65"/>
  <c r="W92" i="65"/>
  <c r="U92" i="65"/>
  <c r="T92" i="65"/>
  <c r="S92" i="65"/>
  <c r="R92" i="65"/>
  <c r="Q92" i="65"/>
  <c r="P92" i="65"/>
  <c r="N92" i="65"/>
  <c r="M92" i="65" s="1"/>
  <c r="AL91" i="65"/>
  <c r="AK91" i="65"/>
  <c r="AI91" i="65"/>
  <c r="AN91" i="65" s="1"/>
  <c r="AH91" i="65"/>
  <c r="AG91" i="65"/>
  <c r="AF91" i="65"/>
  <c r="AE91" i="65"/>
  <c r="AD91" i="65"/>
  <c r="AB91" i="65"/>
  <c r="AC91" i="65" s="1"/>
  <c r="AA91" i="65"/>
  <c r="Z91" i="65"/>
  <c r="X91" i="65"/>
  <c r="W91" i="65"/>
  <c r="V91" i="65"/>
  <c r="U91" i="65"/>
  <c r="Y91" i="65" s="1"/>
  <c r="T91" i="65"/>
  <c r="Q91" i="65"/>
  <c r="P91" i="65"/>
  <c r="O91" i="65"/>
  <c r="N91" i="65"/>
  <c r="S91" i="65" s="1"/>
  <c r="M91" i="65"/>
  <c r="AM90" i="65"/>
  <c r="AK90" i="65"/>
  <c r="AI90" i="65"/>
  <c r="AL90" i="65" s="1"/>
  <c r="AF90" i="65"/>
  <c r="AE90" i="65"/>
  <c r="AD90" i="65"/>
  <c r="AC90" i="65"/>
  <c r="AB90" i="65"/>
  <c r="AG90" i="65" s="1"/>
  <c r="AA90" i="65"/>
  <c r="W90" i="65"/>
  <c r="U90" i="65"/>
  <c r="Z90" i="65" s="1"/>
  <c r="T90" i="65"/>
  <c r="P90" i="65"/>
  <c r="N90" i="65"/>
  <c r="M90" i="65" s="1"/>
  <c r="AN89" i="65"/>
  <c r="AM89" i="65"/>
  <c r="AL89" i="65"/>
  <c r="AK89" i="65"/>
  <c r="AJ89" i="65"/>
  <c r="AI89" i="65"/>
  <c r="AH89" i="65"/>
  <c r="AF89" i="65"/>
  <c r="AE89" i="65"/>
  <c r="AD89" i="65"/>
  <c r="AB89" i="65"/>
  <c r="AG89" i="65" s="1"/>
  <c r="AA89" i="65"/>
  <c r="W89" i="65"/>
  <c r="U89" i="65"/>
  <c r="Z89" i="65" s="1"/>
  <c r="T89" i="65"/>
  <c r="R89" i="65"/>
  <c r="Q89" i="65"/>
  <c r="P89" i="65"/>
  <c r="N89" i="65"/>
  <c r="S89" i="65" s="1"/>
  <c r="M89" i="65"/>
  <c r="AN88" i="65"/>
  <c r="AM88" i="65"/>
  <c r="AL88" i="65"/>
  <c r="AK88" i="65"/>
  <c r="AJ88" i="65"/>
  <c r="AI88" i="65"/>
  <c r="AH88" i="65"/>
  <c r="AG88" i="65"/>
  <c r="AD88" i="65"/>
  <c r="AC88" i="65"/>
  <c r="AB88" i="65"/>
  <c r="AF88" i="65" s="1"/>
  <c r="W88" i="65"/>
  <c r="U88" i="65"/>
  <c r="Z88" i="65" s="1"/>
  <c r="P88" i="65"/>
  <c r="N88" i="65"/>
  <c r="Q88" i="65" s="1"/>
  <c r="M88" i="65"/>
  <c r="AL87" i="65"/>
  <c r="AK87" i="65"/>
  <c r="AJ87" i="65"/>
  <c r="AI87" i="65"/>
  <c r="AH87" i="65"/>
  <c r="AG87" i="65"/>
  <c r="AF87" i="65"/>
  <c r="AE87" i="65"/>
  <c r="AD87" i="65"/>
  <c r="AB87" i="65"/>
  <c r="AC87" i="65" s="1"/>
  <c r="Z87" i="65"/>
  <c r="Y87" i="65"/>
  <c r="W87" i="65"/>
  <c r="U87" i="65"/>
  <c r="X87" i="65" s="1"/>
  <c r="T87" i="65"/>
  <c r="P87" i="65"/>
  <c r="N87" i="65"/>
  <c r="S87" i="65" s="1"/>
  <c r="AK86" i="65"/>
  <c r="AI86" i="65"/>
  <c r="AH86" i="65" s="1"/>
  <c r="AG86" i="65"/>
  <c r="AF86" i="65"/>
  <c r="AE86" i="65"/>
  <c r="AD86" i="65"/>
  <c r="AB86" i="65"/>
  <c r="AC86" i="65" s="1"/>
  <c r="AA86" i="65"/>
  <c r="W86" i="65"/>
  <c r="V86" i="65"/>
  <c r="U86" i="65"/>
  <c r="Z86" i="65" s="1"/>
  <c r="T86" i="65"/>
  <c r="S86" i="65"/>
  <c r="R86" i="65"/>
  <c r="Q86" i="65"/>
  <c r="P86" i="65"/>
  <c r="O86" i="65"/>
  <c r="N86" i="65"/>
  <c r="M86" i="65" s="1"/>
  <c r="AN85" i="65"/>
  <c r="AL85" i="65"/>
  <c r="AK85" i="65"/>
  <c r="AJ85" i="65"/>
  <c r="AI85" i="65"/>
  <c r="AM85" i="65" s="1"/>
  <c r="AH85" i="65"/>
  <c r="AD85" i="65"/>
  <c r="AB85" i="65"/>
  <c r="AG85" i="65" s="1"/>
  <c r="AA85" i="65"/>
  <c r="Z85" i="65"/>
  <c r="Y85" i="65"/>
  <c r="X85" i="65"/>
  <c r="W85" i="65"/>
  <c r="V85" i="65"/>
  <c r="U85" i="65"/>
  <c r="T85" i="65"/>
  <c r="P85" i="65"/>
  <c r="N85" i="65"/>
  <c r="S85" i="65" s="1"/>
  <c r="AK84" i="65"/>
  <c r="AI84" i="65"/>
  <c r="AN84" i="65" s="1"/>
  <c r="AH84" i="65"/>
  <c r="AD84" i="65"/>
  <c r="AB84" i="65"/>
  <c r="AA84" i="65" s="1"/>
  <c r="Z84" i="65"/>
  <c r="Y84" i="65"/>
  <c r="X84" i="65"/>
  <c r="W84" i="65"/>
  <c r="U84" i="65"/>
  <c r="T84" i="65" s="1"/>
  <c r="Q84" i="65"/>
  <c r="P84" i="65"/>
  <c r="N84" i="65"/>
  <c r="S84" i="65" s="1"/>
  <c r="AN82" i="65"/>
  <c r="AM82" i="65"/>
  <c r="AL82" i="65"/>
  <c r="AK82" i="65"/>
  <c r="AJ82" i="65"/>
  <c r="AI82" i="65"/>
  <c r="AH82" i="65"/>
  <c r="AG82" i="65"/>
  <c r="AE82" i="65"/>
  <c r="AD82" i="65"/>
  <c r="AC82" i="65"/>
  <c r="AB82" i="65"/>
  <c r="AF82" i="65" s="1"/>
  <c r="AA82" i="65"/>
  <c r="W82" i="65"/>
  <c r="U82" i="65"/>
  <c r="Z82" i="65" s="1"/>
  <c r="S82" i="65"/>
  <c r="R82" i="65"/>
  <c r="Q82" i="65"/>
  <c r="P82" i="65"/>
  <c r="O82" i="65"/>
  <c r="N82" i="65"/>
  <c r="M82" i="65"/>
  <c r="L82" i="65"/>
  <c r="AM80" i="65"/>
  <c r="AL80" i="65"/>
  <c r="AK80" i="65"/>
  <c r="AJ80" i="65"/>
  <c r="AI80" i="65"/>
  <c r="AN80" i="65" s="1"/>
  <c r="AH80" i="65"/>
  <c r="AD80" i="65"/>
  <c r="AB80" i="65"/>
  <c r="AG80" i="65" s="1"/>
  <c r="AA80" i="65"/>
  <c r="W80" i="65"/>
  <c r="U80" i="65"/>
  <c r="T80" i="65"/>
  <c r="S80" i="65"/>
  <c r="R80" i="65"/>
  <c r="Q80" i="65"/>
  <c r="P80" i="65"/>
  <c r="N80" i="65"/>
  <c r="M80" i="65" s="1"/>
  <c r="L80" i="65"/>
  <c r="AM79" i="65"/>
  <c r="AL79" i="65"/>
  <c r="AK79" i="65"/>
  <c r="AJ79" i="65"/>
  <c r="AI79" i="65"/>
  <c r="AN79" i="65" s="1"/>
  <c r="AH79" i="65"/>
  <c r="AE79" i="65"/>
  <c r="AD79" i="65"/>
  <c r="AB79" i="65"/>
  <c r="AG79" i="65" s="1"/>
  <c r="AA79" i="65"/>
  <c r="Y79" i="65"/>
  <c r="X79" i="65"/>
  <c r="W79" i="65"/>
  <c r="U79" i="65"/>
  <c r="Z79" i="65" s="1"/>
  <c r="T79" i="65"/>
  <c r="P79" i="65"/>
  <c r="N79" i="65"/>
  <c r="M79" i="65" s="1"/>
  <c r="L79" i="65"/>
  <c r="AN78" i="65"/>
  <c r="AK78" i="65"/>
  <c r="AJ78" i="65"/>
  <c r="AI78" i="65"/>
  <c r="AM78" i="65" s="1"/>
  <c r="AD78" i="65"/>
  <c r="AB78" i="65"/>
  <c r="AG78" i="65" s="1"/>
  <c r="W78" i="65"/>
  <c r="U78" i="65"/>
  <c r="Y78" i="65" s="1"/>
  <c r="T78" i="65"/>
  <c r="P78" i="65"/>
  <c r="N78" i="65"/>
  <c r="M78" i="65" s="1"/>
  <c r="L78" i="65"/>
  <c r="AN77" i="65"/>
  <c r="AM77" i="65"/>
  <c r="AL77" i="65"/>
  <c r="AK77" i="65"/>
  <c r="AI77" i="65"/>
  <c r="AJ77" i="65" s="1"/>
  <c r="AG77" i="65"/>
  <c r="AF77" i="65"/>
  <c r="AD77" i="65"/>
  <c r="AB77" i="65"/>
  <c r="AE77" i="65" s="1"/>
  <c r="AA77" i="65"/>
  <c r="W77" i="65"/>
  <c r="U77" i="65"/>
  <c r="Z77" i="65" s="1"/>
  <c r="P77" i="65"/>
  <c r="N77" i="65"/>
  <c r="M77" i="65"/>
  <c r="L77" i="65"/>
  <c r="AN76" i="65"/>
  <c r="AM76" i="65"/>
  <c r="AL76" i="65"/>
  <c r="AK76" i="65"/>
  <c r="AI76" i="65"/>
  <c r="AJ76" i="65" s="1"/>
  <c r="AH76" i="65"/>
  <c r="AD76" i="65"/>
  <c r="AC76" i="65"/>
  <c r="AB76" i="65"/>
  <c r="AG76" i="65" s="1"/>
  <c r="AA76" i="65"/>
  <c r="Z76" i="65"/>
  <c r="Y76" i="65"/>
  <c r="X76" i="65"/>
  <c r="W76" i="65"/>
  <c r="V76" i="65"/>
  <c r="U76" i="65"/>
  <c r="T76" i="65" s="1"/>
  <c r="P76" i="65"/>
  <c r="N76" i="65"/>
  <c r="L76" i="65"/>
  <c r="AK75" i="65"/>
  <c r="AI75" i="65"/>
  <c r="AN75" i="65" s="1"/>
  <c r="AH75" i="65"/>
  <c r="AG75" i="65"/>
  <c r="AF75" i="65"/>
  <c r="AE75" i="65"/>
  <c r="AD75" i="65"/>
  <c r="AC75" i="65"/>
  <c r="AB75" i="65"/>
  <c r="AA75" i="65"/>
  <c r="W75" i="65"/>
  <c r="U75" i="65"/>
  <c r="Z75" i="65" s="1"/>
  <c r="S75" i="65"/>
  <c r="R75" i="65"/>
  <c r="P75" i="65"/>
  <c r="O75" i="65"/>
  <c r="N75" i="65"/>
  <c r="Q75" i="65" s="1"/>
  <c r="M75" i="65"/>
  <c r="L75" i="65"/>
  <c r="AK74" i="65"/>
  <c r="AJ74" i="65"/>
  <c r="AI74" i="65"/>
  <c r="AH74" i="65"/>
  <c r="AG74" i="65"/>
  <c r="AF74" i="65"/>
  <c r="AE74" i="65"/>
  <c r="AD74" i="65"/>
  <c r="AB74" i="65"/>
  <c r="AA74" i="65" s="1"/>
  <c r="X74" i="65"/>
  <c r="W74" i="65"/>
  <c r="U74" i="65"/>
  <c r="Z74" i="65" s="1"/>
  <c r="S74" i="65"/>
  <c r="R74" i="65"/>
  <c r="Q74" i="65"/>
  <c r="P74" i="65"/>
  <c r="O74" i="65"/>
  <c r="N74" i="65"/>
  <c r="M74" i="65"/>
  <c r="L74" i="65"/>
  <c r="AL73" i="65"/>
  <c r="AK73" i="65"/>
  <c r="AI73" i="65"/>
  <c r="AN73" i="65" s="1"/>
  <c r="AH73" i="65"/>
  <c r="AG73" i="65"/>
  <c r="AF73" i="65"/>
  <c r="AD73" i="65"/>
  <c r="AB73" i="65"/>
  <c r="AA73" i="65" s="1"/>
  <c r="Y73" i="65"/>
  <c r="W73" i="65"/>
  <c r="U73" i="65"/>
  <c r="X73" i="65" s="1"/>
  <c r="R73" i="65"/>
  <c r="Q73" i="65"/>
  <c r="P73" i="65"/>
  <c r="O73" i="65"/>
  <c r="N73" i="65"/>
  <c r="S73" i="65" s="1"/>
  <c r="M73" i="65"/>
  <c r="L73" i="65"/>
  <c r="AK72" i="65"/>
  <c r="AI72" i="65"/>
  <c r="AN72" i="65" s="1"/>
  <c r="AH72" i="65"/>
  <c r="AD72" i="65"/>
  <c r="AB72" i="65"/>
  <c r="AA72" i="65"/>
  <c r="Z72" i="65"/>
  <c r="Y72" i="65"/>
  <c r="X72" i="65"/>
  <c r="W72" i="65"/>
  <c r="V72" i="65"/>
  <c r="U72" i="65"/>
  <c r="T72" i="65"/>
  <c r="R72" i="65"/>
  <c r="Q72" i="65"/>
  <c r="P72" i="65"/>
  <c r="O72" i="65"/>
  <c r="N72" i="65"/>
  <c r="S72" i="65" s="1"/>
  <c r="M72" i="65"/>
  <c r="L72" i="65"/>
  <c r="AK71" i="65"/>
  <c r="AI71" i="65"/>
  <c r="AN71" i="65" s="1"/>
  <c r="AD71" i="65"/>
  <c r="AB71" i="65"/>
  <c r="AA71" i="65"/>
  <c r="Z71" i="65"/>
  <c r="Y71" i="65"/>
  <c r="X71" i="65"/>
  <c r="W71" i="65"/>
  <c r="V71" i="65"/>
  <c r="U71" i="65"/>
  <c r="T71" i="65"/>
  <c r="S71" i="65"/>
  <c r="P71" i="65"/>
  <c r="O71" i="65"/>
  <c r="N71" i="65"/>
  <c r="R71" i="65" s="1"/>
  <c r="L71" i="65"/>
  <c r="AN70" i="65"/>
  <c r="AM70" i="65"/>
  <c r="AL70" i="65"/>
  <c r="AK70" i="65"/>
  <c r="AJ70" i="65"/>
  <c r="AI70" i="65"/>
  <c r="AH70" i="65" s="1"/>
  <c r="AD70" i="65"/>
  <c r="AB70" i="65"/>
  <c r="Y70" i="65"/>
  <c r="X70" i="65"/>
  <c r="W70" i="65"/>
  <c r="V70" i="65"/>
  <c r="U70" i="65"/>
  <c r="Z70" i="65" s="1"/>
  <c r="T70" i="65"/>
  <c r="S70" i="65"/>
  <c r="R70" i="65"/>
  <c r="Q70" i="65"/>
  <c r="P70" i="65"/>
  <c r="N70" i="65"/>
  <c r="O70" i="65" s="1"/>
  <c r="L70" i="65"/>
  <c r="AK69" i="65"/>
  <c r="AI69" i="65"/>
  <c r="AN69" i="65" s="1"/>
  <c r="AG69" i="65"/>
  <c r="AF69" i="65"/>
  <c r="AD69" i="65"/>
  <c r="AC69" i="65"/>
  <c r="AB69" i="65"/>
  <c r="AE69" i="65" s="1"/>
  <c r="AA69" i="65"/>
  <c r="W69" i="65"/>
  <c r="U69" i="65"/>
  <c r="Y69" i="65" s="1"/>
  <c r="S69" i="65"/>
  <c r="R69" i="65"/>
  <c r="Q69" i="65"/>
  <c r="P69" i="65"/>
  <c r="N69" i="65"/>
  <c r="O69" i="65" s="1"/>
  <c r="M69" i="65"/>
  <c r="L69" i="65"/>
  <c r="AL68" i="65"/>
  <c r="AK68" i="65"/>
  <c r="AI68" i="65"/>
  <c r="AN68" i="65" s="1"/>
  <c r="AG68" i="65"/>
  <c r="AF68" i="65"/>
  <c r="AE68" i="65"/>
  <c r="AD68" i="65"/>
  <c r="AC68" i="65"/>
  <c r="AB68" i="65"/>
  <c r="AA68" i="65"/>
  <c r="Z68" i="65"/>
  <c r="X68" i="65"/>
  <c r="W68" i="65"/>
  <c r="V68" i="65"/>
  <c r="U68" i="65"/>
  <c r="Y68" i="65" s="1"/>
  <c r="T68" i="65"/>
  <c r="P68" i="65"/>
  <c r="N68" i="65"/>
  <c r="S68" i="65" s="1"/>
  <c r="M68" i="65"/>
  <c r="L68" i="65"/>
  <c r="AM67" i="65"/>
  <c r="AK67" i="65"/>
  <c r="AI67" i="65"/>
  <c r="AL67" i="65" s="1"/>
  <c r="AF67" i="65"/>
  <c r="AE67" i="65"/>
  <c r="AD67" i="65"/>
  <c r="AC67" i="65"/>
  <c r="AB67" i="65"/>
  <c r="AG67" i="65" s="1"/>
  <c r="AA67" i="65"/>
  <c r="W67" i="65"/>
  <c r="U67" i="65"/>
  <c r="Z67" i="65" s="1"/>
  <c r="T67" i="65"/>
  <c r="S67" i="65"/>
  <c r="P67" i="65"/>
  <c r="N67" i="65"/>
  <c r="M67" i="65"/>
  <c r="L67" i="65"/>
  <c r="AN66" i="65"/>
  <c r="AM66" i="65"/>
  <c r="AL66" i="65"/>
  <c r="AK66" i="65"/>
  <c r="AJ66" i="65"/>
  <c r="AI66" i="65"/>
  <c r="AH66" i="65"/>
  <c r="AF66" i="65"/>
  <c r="AE66" i="65"/>
  <c r="AD66" i="65"/>
  <c r="AC66" i="65"/>
  <c r="AB66" i="65"/>
  <c r="AG66" i="65" s="1"/>
  <c r="AA66" i="65"/>
  <c r="Z66" i="65"/>
  <c r="X66" i="65"/>
  <c r="W66" i="65"/>
  <c r="U66" i="65"/>
  <c r="Y66" i="65" s="1"/>
  <c r="T66" i="65"/>
  <c r="Q66" i="65"/>
  <c r="P66" i="65"/>
  <c r="N66" i="65"/>
  <c r="S66" i="65" s="1"/>
  <c r="M66" i="65"/>
  <c r="L66" i="65"/>
  <c r="AN65" i="65"/>
  <c r="AM65" i="65"/>
  <c r="AL65" i="65"/>
  <c r="AK65" i="65"/>
  <c r="AJ65" i="65"/>
  <c r="AI65" i="65"/>
  <c r="AH65" i="65"/>
  <c r="AG65" i="65"/>
  <c r="AD65" i="65"/>
  <c r="AC65" i="65"/>
  <c r="AB65" i="65"/>
  <c r="AF65" i="65" s="1"/>
  <c r="W65" i="65"/>
  <c r="U65" i="65"/>
  <c r="Z65" i="65" s="1"/>
  <c r="P65" i="65"/>
  <c r="N65" i="65"/>
  <c r="Q65" i="65" s="1"/>
  <c r="M65" i="65"/>
  <c r="L65" i="65"/>
  <c r="AK64" i="65"/>
  <c r="AI64" i="65"/>
  <c r="AN64" i="65" s="1"/>
  <c r="AH64" i="65"/>
  <c r="AG64" i="65"/>
  <c r="AF64" i="65"/>
  <c r="AE64" i="65"/>
  <c r="AD64" i="65"/>
  <c r="AB64" i="65"/>
  <c r="AC64" i="65" s="1"/>
  <c r="Z64" i="65"/>
  <c r="Y64" i="65"/>
  <c r="W64" i="65"/>
  <c r="U64" i="65"/>
  <c r="X64" i="65" s="1"/>
  <c r="T64" i="65"/>
  <c r="P64" i="65"/>
  <c r="N64" i="65"/>
  <c r="S64" i="65" s="1"/>
  <c r="L64" i="65"/>
  <c r="AK63" i="65"/>
  <c r="AI63" i="65"/>
  <c r="AH63" i="65"/>
  <c r="AG63" i="65"/>
  <c r="AF63" i="65"/>
  <c r="AE63" i="65"/>
  <c r="AD63" i="65"/>
  <c r="AB63" i="65"/>
  <c r="AC63" i="65" s="1"/>
  <c r="AA63" i="65"/>
  <c r="W63" i="65"/>
  <c r="V63" i="65"/>
  <c r="U63" i="65"/>
  <c r="Z63" i="65" s="1"/>
  <c r="T63" i="65"/>
  <c r="S63" i="65"/>
  <c r="R63" i="65"/>
  <c r="Q63" i="65"/>
  <c r="P63" i="65"/>
  <c r="O63" i="65"/>
  <c r="N63" i="65"/>
  <c r="M63" i="65" s="1"/>
  <c r="L63" i="65"/>
  <c r="AN62" i="65"/>
  <c r="AL62" i="65"/>
  <c r="AK62" i="65"/>
  <c r="AJ62" i="65"/>
  <c r="AI62" i="65"/>
  <c r="AM62" i="65" s="1"/>
  <c r="AH62" i="65"/>
  <c r="AG62" i="65"/>
  <c r="AF62" i="65"/>
  <c r="AE62" i="65"/>
  <c r="AD62" i="65"/>
  <c r="AC62" i="65"/>
  <c r="AB62" i="65"/>
  <c r="AA62" i="65"/>
  <c r="Z62" i="65"/>
  <c r="Y62" i="65"/>
  <c r="X62" i="65"/>
  <c r="W62" i="65"/>
  <c r="V62" i="65"/>
  <c r="U62" i="65"/>
  <c r="T62" i="65"/>
  <c r="P62" i="65"/>
  <c r="N62" i="65"/>
  <c r="S62" i="65" s="1"/>
  <c r="L62" i="65"/>
  <c r="AK61" i="65"/>
  <c r="AI61" i="65"/>
  <c r="AN61" i="65" s="1"/>
  <c r="AH61" i="65"/>
  <c r="AG61" i="65"/>
  <c r="AD61" i="65"/>
  <c r="AC61" i="65"/>
  <c r="AB61" i="65"/>
  <c r="AA61" i="65"/>
  <c r="Z61" i="65"/>
  <c r="Y61" i="65"/>
  <c r="X61" i="65"/>
  <c r="W61" i="65"/>
  <c r="U61" i="65"/>
  <c r="T61" i="65" s="1"/>
  <c r="Q61" i="65"/>
  <c r="P61" i="65"/>
  <c r="N61" i="65"/>
  <c r="S61" i="65" s="1"/>
  <c r="AN59" i="65"/>
  <c r="AM59" i="65"/>
  <c r="AL59" i="65"/>
  <c r="AK59" i="65"/>
  <c r="AJ59" i="65"/>
  <c r="AI59" i="65"/>
  <c r="AH59" i="65"/>
  <c r="AG59" i="65"/>
  <c r="AE59" i="65"/>
  <c r="AD59" i="65"/>
  <c r="AC59" i="65"/>
  <c r="AB59" i="65"/>
  <c r="AF59" i="65" s="1"/>
  <c r="AA59" i="65"/>
  <c r="Z59" i="65"/>
  <c r="X59" i="65"/>
  <c r="W59" i="65"/>
  <c r="V59" i="65"/>
  <c r="U59" i="65"/>
  <c r="Y59" i="65" s="1"/>
  <c r="T59" i="65"/>
  <c r="S59" i="65"/>
  <c r="R59" i="65"/>
  <c r="Q59" i="65"/>
  <c r="P59" i="65"/>
  <c r="O59" i="65"/>
  <c r="N59" i="65"/>
  <c r="M59" i="65"/>
  <c r="L59" i="65"/>
  <c r="AM58" i="65"/>
  <c r="AL58" i="65"/>
  <c r="AK58" i="65"/>
  <c r="AJ58" i="65"/>
  <c r="AI58" i="65"/>
  <c r="AN58" i="65" s="1"/>
  <c r="AH58" i="65"/>
  <c r="AD58" i="65"/>
  <c r="AB58" i="65"/>
  <c r="AG58" i="65" s="1"/>
  <c r="AA58" i="65"/>
  <c r="W58" i="65"/>
  <c r="U58" i="65"/>
  <c r="T58" i="65"/>
  <c r="S58" i="65"/>
  <c r="R58" i="65"/>
  <c r="Q58" i="65"/>
  <c r="P58" i="65"/>
  <c r="N58" i="65"/>
  <c r="M58" i="65" s="1"/>
  <c r="L58" i="65"/>
  <c r="AM57" i="65"/>
  <c r="AL57" i="65"/>
  <c r="AK57" i="65"/>
  <c r="AJ57" i="65"/>
  <c r="AI57" i="65"/>
  <c r="AN57" i="65" s="1"/>
  <c r="AH57" i="65"/>
  <c r="AG57" i="65"/>
  <c r="AE57" i="65"/>
  <c r="AD57" i="65"/>
  <c r="AB57" i="65"/>
  <c r="AF57" i="65" s="1"/>
  <c r="AA57" i="65"/>
  <c r="X57" i="65"/>
  <c r="W57" i="65"/>
  <c r="U57" i="65"/>
  <c r="Z57" i="65" s="1"/>
  <c r="T57" i="65"/>
  <c r="S57" i="65"/>
  <c r="R57" i="65"/>
  <c r="Q57" i="65"/>
  <c r="P57" i="65"/>
  <c r="O57" i="65"/>
  <c r="N57" i="65"/>
  <c r="M57" i="65" s="1"/>
  <c r="L57" i="65"/>
  <c r="AN56" i="65"/>
  <c r="AK56" i="65"/>
  <c r="AI56" i="65"/>
  <c r="AM56" i="65" s="1"/>
  <c r="AD56" i="65"/>
  <c r="AB56" i="65"/>
  <c r="AG56" i="65" s="1"/>
  <c r="W56" i="65"/>
  <c r="U56" i="65"/>
  <c r="Z56" i="65" s="1"/>
  <c r="T56" i="65"/>
  <c r="P56" i="65"/>
  <c r="N56" i="65"/>
  <c r="M56" i="65" s="1"/>
  <c r="L56" i="65"/>
  <c r="AN55" i="65"/>
  <c r="AM55" i="65"/>
  <c r="AL55" i="65"/>
  <c r="AK55" i="65"/>
  <c r="AI55" i="65"/>
  <c r="AJ55" i="65" s="1"/>
  <c r="AG55" i="65"/>
  <c r="AF55" i="65"/>
  <c r="AD55" i="65"/>
  <c r="AB55" i="65"/>
  <c r="AE55" i="65" s="1"/>
  <c r="AA55" i="65"/>
  <c r="W55" i="65"/>
  <c r="U55" i="65"/>
  <c r="Z55" i="65" s="1"/>
  <c r="R55" i="65"/>
  <c r="Q55" i="65"/>
  <c r="P55" i="65"/>
  <c r="N55" i="65"/>
  <c r="M55" i="65" s="1"/>
  <c r="L55" i="65"/>
  <c r="AN54" i="65"/>
  <c r="AM54" i="65"/>
  <c r="AL54" i="65"/>
  <c r="AK54" i="65"/>
  <c r="AI54" i="65"/>
  <c r="AJ54" i="65" s="1"/>
  <c r="AH54" i="65"/>
  <c r="AD54" i="65"/>
  <c r="AC54" i="65"/>
  <c r="AB54" i="65"/>
  <c r="AG54" i="65" s="1"/>
  <c r="AA54" i="65"/>
  <c r="Z54" i="65"/>
  <c r="Y54" i="65"/>
  <c r="X54" i="65"/>
  <c r="W54" i="65"/>
  <c r="V54" i="65"/>
  <c r="U54" i="65"/>
  <c r="T54" i="65" s="1"/>
  <c r="P54" i="65"/>
  <c r="N54" i="65"/>
  <c r="O54" i="65" s="1"/>
  <c r="L54" i="65"/>
  <c r="AN53" i="65"/>
  <c r="AM53" i="65"/>
  <c r="AL53" i="65"/>
  <c r="AK53" i="65"/>
  <c r="AJ53" i="65"/>
  <c r="AI53" i="65"/>
  <c r="AH53" i="65"/>
  <c r="AG53" i="65"/>
  <c r="AF53" i="65"/>
  <c r="AE53" i="65"/>
  <c r="AD53" i="65"/>
  <c r="AC53" i="65"/>
  <c r="AB53" i="65"/>
  <c r="AA53" i="65"/>
  <c r="W53" i="65"/>
  <c r="U53" i="65"/>
  <c r="Z53" i="65" s="1"/>
  <c r="S53" i="65"/>
  <c r="R53" i="65"/>
  <c r="P53" i="65"/>
  <c r="O53" i="65"/>
  <c r="N53" i="65"/>
  <c r="Q53" i="65" s="1"/>
  <c r="M53" i="65"/>
  <c r="L53" i="65"/>
  <c r="AK52" i="65"/>
  <c r="AI52" i="65"/>
  <c r="AJ52" i="65" s="1"/>
  <c r="AH52" i="65"/>
  <c r="AG52" i="65"/>
  <c r="AF52" i="65"/>
  <c r="AE52" i="65"/>
  <c r="AD52" i="65"/>
  <c r="AB52" i="65"/>
  <c r="AA52" i="65" s="1"/>
  <c r="X52" i="65"/>
  <c r="W52" i="65"/>
  <c r="U52" i="65"/>
  <c r="Z52" i="65" s="1"/>
  <c r="S52" i="65"/>
  <c r="R52" i="65"/>
  <c r="Q52" i="65"/>
  <c r="P52" i="65"/>
  <c r="O52" i="65"/>
  <c r="N52" i="65"/>
  <c r="M52" i="65"/>
  <c r="L52" i="65"/>
  <c r="AL51" i="65"/>
  <c r="AK51" i="65"/>
  <c r="AI51" i="65"/>
  <c r="AN51" i="65" s="1"/>
  <c r="AH51" i="65"/>
  <c r="AG51" i="65"/>
  <c r="AF51" i="65"/>
  <c r="AE51" i="65"/>
  <c r="AD51" i="65"/>
  <c r="AB51" i="65"/>
  <c r="AA51" i="65" s="1"/>
  <c r="Y51" i="65"/>
  <c r="W51" i="65"/>
  <c r="U51" i="65"/>
  <c r="X51" i="65" s="1"/>
  <c r="T51" i="65"/>
  <c r="R51" i="65"/>
  <c r="Q51" i="65"/>
  <c r="P51" i="65"/>
  <c r="O51" i="65"/>
  <c r="N51" i="65"/>
  <c r="S51" i="65" s="1"/>
  <c r="M51" i="65"/>
  <c r="L51" i="65"/>
  <c r="AK50" i="65"/>
  <c r="AI50" i="65"/>
  <c r="AL50" i="65" s="1"/>
  <c r="AH50" i="65"/>
  <c r="AE50" i="65"/>
  <c r="AD50" i="65"/>
  <c r="AB50" i="65"/>
  <c r="AC50" i="65" s="1"/>
  <c r="Z50" i="65"/>
  <c r="Y50" i="65"/>
  <c r="X50" i="65"/>
  <c r="W50" i="65"/>
  <c r="V50" i="65"/>
  <c r="U50" i="65"/>
  <c r="T50" i="65"/>
  <c r="R50" i="65"/>
  <c r="Q50" i="65"/>
  <c r="P50" i="65"/>
  <c r="O50" i="65"/>
  <c r="N50" i="65"/>
  <c r="S50" i="65" s="1"/>
  <c r="M50" i="65"/>
  <c r="L50" i="65"/>
  <c r="AK49" i="65"/>
  <c r="AI49" i="65"/>
  <c r="AN49" i="65" s="1"/>
  <c r="AD49" i="65"/>
  <c r="AB49" i="65"/>
  <c r="AA49" i="65" s="1"/>
  <c r="Z49" i="65"/>
  <c r="Y49" i="65"/>
  <c r="X49" i="65"/>
  <c r="W49" i="65"/>
  <c r="V49" i="65"/>
  <c r="U49" i="65"/>
  <c r="T49" i="65"/>
  <c r="S49" i="65"/>
  <c r="P49" i="65"/>
  <c r="N49" i="65"/>
  <c r="R49" i="65" s="1"/>
  <c r="L49" i="65"/>
  <c r="AN48" i="65"/>
  <c r="AM48" i="65"/>
  <c r="AL48" i="65"/>
  <c r="AK48" i="65"/>
  <c r="AJ48" i="65"/>
  <c r="AI48" i="65"/>
  <c r="AH48" i="65" s="1"/>
  <c r="AD48" i="65"/>
  <c r="AC48" i="65"/>
  <c r="AB48" i="65"/>
  <c r="Y48" i="65"/>
  <c r="X48" i="65"/>
  <c r="W48" i="65"/>
  <c r="U48" i="65"/>
  <c r="Z48" i="65" s="1"/>
  <c r="S48" i="65"/>
  <c r="R48" i="65"/>
  <c r="Q48" i="65"/>
  <c r="P48" i="65"/>
  <c r="N48" i="65"/>
  <c r="O48" i="65" s="1"/>
  <c r="L48" i="65"/>
  <c r="AK47" i="65"/>
  <c r="AI47" i="65"/>
  <c r="AN47" i="65" s="1"/>
  <c r="AG47" i="65"/>
  <c r="AF47" i="65"/>
  <c r="AD47" i="65"/>
  <c r="AC47" i="65"/>
  <c r="AB47" i="65"/>
  <c r="AE47" i="65" s="1"/>
  <c r="AA47" i="65"/>
  <c r="Y47" i="65"/>
  <c r="W47" i="65"/>
  <c r="V47" i="65"/>
  <c r="U47" i="65"/>
  <c r="T47" i="65"/>
  <c r="S47" i="65"/>
  <c r="R47" i="65"/>
  <c r="Q47" i="65"/>
  <c r="P47" i="65"/>
  <c r="N47" i="65"/>
  <c r="O47" i="65" s="1"/>
  <c r="M47" i="65"/>
  <c r="L47" i="65"/>
  <c r="AL46" i="65"/>
  <c r="AK46" i="65"/>
  <c r="AI46" i="65"/>
  <c r="AN46" i="65" s="1"/>
  <c r="AG46" i="65"/>
  <c r="AF46" i="65"/>
  <c r="AE46" i="65"/>
  <c r="AD46" i="65"/>
  <c r="AC46" i="65"/>
  <c r="AB46" i="65"/>
  <c r="AA46" i="65"/>
  <c r="Z46" i="65"/>
  <c r="X46" i="65"/>
  <c r="W46" i="65"/>
  <c r="V46" i="65"/>
  <c r="U46" i="65"/>
  <c r="Y46" i="65" s="1"/>
  <c r="T46" i="65"/>
  <c r="S46" i="65"/>
  <c r="R46" i="65"/>
  <c r="Q46" i="65"/>
  <c r="P46" i="65"/>
  <c r="N46" i="65"/>
  <c r="O46" i="65" s="1"/>
  <c r="M46" i="65"/>
  <c r="L46" i="65"/>
  <c r="AM45" i="65"/>
  <c r="AK45" i="65"/>
  <c r="AI45" i="65"/>
  <c r="AL45" i="65" s="1"/>
  <c r="AH45" i="65"/>
  <c r="AF45" i="65"/>
  <c r="AE45" i="65"/>
  <c r="AD45" i="65"/>
  <c r="AC45" i="65"/>
  <c r="AB45" i="65"/>
  <c r="AG45" i="65" s="1"/>
  <c r="AA45" i="65"/>
  <c r="W45" i="65"/>
  <c r="U45" i="65"/>
  <c r="Z45" i="65" s="1"/>
  <c r="T45" i="65"/>
  <c r="P45" i="65"/>
  <c r="N45" i="65"/>
  <c r="M45" i="65"/>
  <c r="L45" i="65"/>
  <c r="AN44" i="65"/>
  <c r="AM44" i="65"/>
  <c r="AL44" i="65"/>
  <c r="AK44" i="65"/>
  <c r="AJ44" i="65"/>
  <c r="AI44" i="65"/>
  <c r="AH44" i="65"/>
  <c r="AF44" i="65"/>
  <c r="AE44" i="65"/>
  <c r="AD44" i="65"/>
  <c r="AC44" i="65"/>
  <c r="AB44" i="65"/>
  <c r="AG44" i="65" s="1"/>
  <c r="AA44" i="65"/>
  <c r="Z44" i="65"/>
  <c r="X44" i="65"/>
  <c r="W44" i="65"/>
  <c r="U44" i="65"/>
  <c r="Y44" i="65" s="1"/>
  <c r="T44" i="65"/>
  <c r="Q44" i="65"/>
  <c r="P44" i="65"/>
  <c r="N44" i="65"/>
  <c r="S44" i="65" s="1"/>
  <c r="M44" i="65"/>
  <c r="L44" i="65"/>
  <c r="AN43" i="65"/>
  <c r="AM43" i="65"/>
  <c r="AL43" i="65"/>
  <c r="AK43" i="65"/>
  <c r="AJ43" i="65"/>
  <c r="AI43" i="65"/>
  <c r="AH43" i="65"/>
  <c r="AG43" i="65"/>
  <c r="AD43" i="65"/>
  <c r="AB43" i="65"/>
  <c r="AF43" i="65" s="1"/>
  <c r="W43" i="65"/>
  <c r="U43" i="65"/>
  <c r="Z43" i="65" s="1"/>
  <c r="P43" i="65"/>
  <c r="N43" i="65"/>
  <c r="M43" i="65"/>
  <c r="L43" i="65"/>
  <c r="AM42" i="65"/>
  <c r="AL42" i="65"/>
  <c r="AK42" i="65"/>
  <c r="AI42" i="65"/>
  <c r="AN42" i="65" s="1"/>
  <c r="AG42" i="65"/>
  <c r="AF42" i="65"/>
  <c r="AE42" i="65"/>
  <c r="AD42" i="65"/>
  <c r="AB42" i="65"/>
  <c r="AC42" i="65" s="1"/>
  <c r="Z42" i="65"/>
  <c r="Y42" i="65"/>
  <c r="W42" i="65"/>
  <c r="U42" i="65"/>
  <c r="X42" i="65" s="1"/>
  <c r="T42" i="65"/>
  <c r="P42" i="65"/>
  <c r="N42" i="65"/>
  <c r="S42" i="65" s="1"/>
  <c r="L42" i="65"/>
  <c r="AK41" i="65"/>
  <c r="AI41" i="65"/>
  <c r="AL41" i="65" s="1"/>
  <c r="AH41" i="65"/>
  <c r="AG41" i="65"/>
  <c r="AF41" i="65"/>
  <c r="AE41" i="65"/>
  <c r="AD41" i="65"/>
  <c r="AB41" i="65"/>
  <c r="AC41" i="65" s="1"/>
  <c r="AA41" i="65"/>
  <c r="W41" i="65"/>
  <c r="V41" i="65"/>
  <c r="U41" i="65"/>
  <c r="Z41" i="65" s="1"/>
  <c r="T41" i="65"/>
  <c r="S41" i="65"/>
  <c r="R41" i="65"/>
  <c r="Q41" i="65"/>
  <c r="P41" i="65"/>
  <c r="O41" i="65"/>
  <c r="N41" i="65"/>
  <c r="M41" i="65" s="1"/>
  <c r="L41" i="65"/>
  <c r="AN40" i="65"/>
  <c r="AL40" i="65"/>
  <c r="AK40" i="65"/>
  <c r="AJ40" i="65"/>
  <c r="AI40" i="65"/>
  <c r="AM40" i="65" s="1"/>
  <c r="AH40" i="65"/>
  <c r="AG40" i="65"/>
  <c r="AE40" i="65"/>
  <c r="AD40" i="65"/>
  <c r="AC40" i="65"/>
  <c r="AB40" i="65"/>
  <c r="AF40" i="65" s="1"/>
  <c r="AA40" i="65"/>
  <c r="Z40" i="65"/>
  <c r="Y40" i="65"/>
  <c r="X40" i="65"/>
  <c r="W40" i="65"/>
  <c r="V40" i="65"/>
  <c r="U40" i="65"/>
  <c r="T40" i="65"/>
  <c r="P40" i="65"/>
  <c r="N40" i="65"/>
  <c r="S40" i="65" s="1"/>
  <c r="L40" i="65"/>
  <c r="AK39" i="65"/>
  <c r="AI39" i="65"/>
  <c r="AN39" i="65" s="1"/>
  <c r="AH39" i="65"/>
  <c r="AG39" i="65"/>
  <c r="AD39" i="65"/>
  <c r="AC39" i="65"/>
  <c r="AB39" i="65"/>
  <c r="AA39" i="65"/>
  <c r="Z39" i="65"/>
  <c r="Y39" i="65"/>
  <c r="X39" i="65"/>
  <c r="W39" i="65"/>
  <c r="U39" i="65"/>
  <c r="T39" i="65" s="1"/>
  <c r="Q39" i="65"/>
  <c r="P39" i="65"/>
  <c r="N39" i="65"/>
  <c r="S39" i="65" s="1"/>
  <c r="L39" i="65"/>
  <c r="AN38" i="65"/>
  <c r="AL38" i="65"/>
  <c r="AK38" i="65"/>
  <c r="AI38" i="65"/>
  <c r="AM38" i="65" s="1"/>
  <c r="AH38" i="65"/>
  <c r="AE38" i="65"/>
  <c r="AD38" i="65"/>
  <c r="AB38" i="65"/>
  <c r="AG38" i="65" s="1"/>
  <c r="AA38" i="65"/>
  <c r="W38" i="65"/>
  <c r="U38" i="65"/>
  <c r="T38" i="65" s="1"/>
  <c r="R38" i="65"/>
  <c r="P38" i="65"/>
  <c r="N38" i="65"/>
  <c r="Q38" i="65" s="1"/>
  <c r="M38" i="65"/>
  <c r="L38" i="65"/>
  <c r="AK37" i="65"/>
  <c r="AI37" i="65"/>
  <c r="AN37" i="65" s="1"/>
  <c r="AD37" i="65"/>
  <c r="AB37" i="65"/>
  <c r="AA37" i="65"/>
  <c r="W37" i="65"/>
  <c r="U37" i="65"/>
  <c r="T37" i="65"/>
  <c r="S37" i="65"/>
  <c r="R37" i="65"/>
  <c r="Q37" i="65"/>
  <c r="P37" i="65"/>
  <c r="O37" i="65"/>
  <c r="N37" i="65"/>
  <c r="M37" i="65"/>
  <c r="L37" i="65"/>
  <c r="AN36" i="65"/>
  <c r="AM36" i="65"/>
  <c r="AK36" i="65"/>
  <c r="AI36" i="65"/>
  <c r="AL36" i="65" s="1"/>
  <c r="AH36" i="65"/>
  <c r="AD36" i="65"/>
  <c r="AB36" i="65"/>
  <c r="AG36" i="65" s="1"/>
  <c r="Y36" i="65"/>
  <c r="X36" i="65"/>
  <c r="W36" i="65"/>
  <c r="U36" i="65"/>
  <c r="T36" i="65"/>
  <c r="S36" i="65"/>
  <c r="R36" i="65"/>
  <c r="Q36" i="65"/>
  <c r="P36" i="65"/>
  <c r="O36" i="65"/>
  <c r="N36" i="65"/>
  <c r="M36" i="65"/>
  <c r="L36" i="65"/>
  <c r="AK35" i="65"/>
  <c r="AJ35" i="65"/>
  <c r="AI35" i="65"/>
  <c r="AN35" i="65" s="1"/>
  <c r="AH35" i="65"/>
  <c r="AG35" i="65"/>
  <c r="AF35" i="65"/>
  <c r="AE35" i="65"/>
  <c r="AD35" i="65"/>
  <c r="AC35" i="65"/>
  <c r="AB35" i="65"/>
  <c r="AA35" i="65" s="1"/>
  <c r="W35" i="65"/>
  <c r="U35" i="65"/>
  <c r="P35" i="65"/>
  <c r="N35" i="65"/>
  <c r="S35" i="65" s="1"/>
  <c r="M35" i="65"/>
  <c r="L35" i="65"/>
  <c r="AN34" i="65"/>
  <c r="AM34" i="65"/>
  <c r="AL34" i="65"/>
  <c r="AK34" i="65"/>
  <c r="AJ34" i="65"/>
  <c r="AI34" i="65"/>
  <c r="AH34" i="65"/>
  <c r="AD34" i="65"/>
  <c r="AB34" i="65"/>
  <c r="AG34" i="65" s="1"/>
  <c r="Z34" i="65"/>
  <c r="Y34" i="65"/>
  <c r="W34" i="65"/>
  <c r="V34" i="65"/>
  <c r="U34" i="65"/>
  <c r="X34" i="65" s="1"/>
  <c r="T34" i="65"/>
  <c r="S34" i="65"/>
  <c r="R34" i="65"/>
  <c r="P34" i="65"/>
  <c r="O34" i="65"/>
  <c r="N34" i="65"/>
  <c r="Q34" i="65" s="1"/>
  <c r="M34" i="65"/>
  <c r="L34" i="65"/>
  <c r="AN33" i="65"/>
  <c r="AM33" i="65"/>
  <c r="AL33" i="65"/>
  <c r="AK33" i="65"/>
  <c r="AI33" i="65"/>
  <c r="AH33" i="65" s="1"/>
  <c r="AE33" i="65"/>
  <c r="AD33" i="65"/>
  <c r="AB33" i="65"/>
  <c r="AG33" i="65" s="1"/>
  <c r="Z33" i="65"/>
  <c r="Y33" i="65"/>
  <c r="X33" i="65"/>
  <c r="W33" i="65"/>
  <c r="V33" i="65"/>
  <c r="U33" i="65"/>
  <c r="T33" i="65"/>
  <c r="S33" i="65"/>
  <c r="Q33" i="65"/>
  <c r="P33" i="65"/>
  <c r="O33" i="65"/>
  <c r="N33" i="65"/>
  <c r="R33" i="65" s="1"/>
  <c r="M33" i="65"/>
  <c r="L33" i="65"/>
  <c r="AN32" i="65"/>
  <c r="AM32" i="65"/>
  <c r="AL32" i="65"/>
  <c r="AK32" i="65"/>
  <c r="AJ32" i="65"/>
  <c r="AI32" i="65"/>
  <c r="AH32" i="65" s="1"/>
  <c r="AF32" i="65"/>
  <c r="AD32" i="65"/>
  <c r="AB32" i="65"/>
  <c r="AE32" i="65" s="1"/>
  <c r="AA32" i="65"/>
  <c r="Y32" i="65"/>
  <c r="X32" i="65"/>
  <c r="W32" i="65"/>
  <c r="V32" i="65"/>
  <c r="U32" i="65"/>
  <c r="Z32" i="65" s="1"/>
  <c r="T32" i="65"/>
  <c r="P32" i="65"/>
  <c r="N32" i="65"/>
  <c r="S32" i="65" s="1"/>
  <c r="M32" i="65"/>
  <c r="L32" i="65"/>
  <c r="AL31" i="65"/>
  <c r="AK31" i="65"/>
  <c r="AI31" i="65"/>
  <c r="AH31" i="65"/>
  <c r="AG31" i="65"/>
  <c r="AF31" i="65"/>
  <c r="AE31" i="65"/>
  <c r="AD31" i="65"/>
  <c r="AC31" i="65"/>
  <c r="AB31" i="65"/>
  <c r="AA31" i="65"/>
  <c r="Y31" i="65"/>
  <c r="X31" i="65"/>
  <c r="W31" i="65"/>
  <c r="V31" i="65"/>
  <c r="U31" i="65"/>
  <c r="Z31" i="65" s="1"/>
  <c r="T31" i="65"/>
  <c r="S31" i="65"/>
  <c r="Q31" i="65"/>
  <c r="P31" i="65"/>
  <c r="N31" i="65"/>
  <c r="R31" i="65" s="1"/>
  <c r="M31" i="65"/>
  <c r="L31" i="65"/>
  <c r="AK30" i="65"/>
  <c r="AI30" i="65"/>
  <c r="AL30" i="65" s="1"/>
  <c r="AH30" i="65"/>
  <c r="AG30" i="65"/>
  <c r="AF30" i="65"/>
  <c r="AE30" i="65"/>
  <c r="AD30" i="65"/>
  <c r="AC30" i="65"/>
  <c r="AB30" i="65"/>
  <c r="AA30" i="65"/>
  <c r="Z30" i="65"/>
  <c r="W30" i="65"/>
  <c r="U30" i="65"/>
  <c r="Y30" i="65" s="1"/>
  <c r="P30" i="65"/>
  <c r="N30" i="65"/>
  <c r="S30" i="65" s="1"/>
  <c r="L30" i="65"/>
  <c r="C27" i="65"/>
  <c r="L27" i="65" s="1"/>
  <c r="B27" i="65"/>
  <c r="C26" i="65"/>
  <c r="L26" i="65" s="1"/>
  <c r="B26" i="65"/>
  <c r="L18" i="65"/>
  <c r="L17" i="65"/>
  <c r="C16" i="65"/>
  <c r="L16" i="65" s="1"/>
  <c r="L15" i="65"/>
  <c r="L14" i="65"/>
  <c r="L13" i="65"/>
  <c r="L12" i="65"/>
  <c r="C11" i="65"/>
  <c r="L11" i="65" s="1"/>
  <c r="C10" i="65"/>
  <c r="L10" i="65" s="1"/>
  <c r="L1" i="65"/>
  <c r="L102" i="65" s="1"/>
  <c r="AK54" i="64"/>
  <c r="AI54" i="64"/>
  <c r="AN54" i="64" s="1"/>
  <c r="AH54" i="64"/>
  <c r="AD54" i="64"/>
  <c r="AB54" i="64"/>
  <c r="AG54" i="64" s="1"/>
  <c r="W54" i="64"/>
  <c r="U54" i="64"/>
  <c r="Z54" i="64" s="1"/>
  <c r="T54" i="64"/>
  <c r="P54" i="64"/>
  <c r="N54" i="64"/>
  <c r="S54" i="64" s="1"/>
  <c r="M54" i="64"/>
  <c r="R56" i="64"/>
  <c r="R115" i="64"/>
  <c r="AK114" i="64"/>
  <c r="AI114" i="64"/>
  <c r="AM114" i="64" s="1"/>
  <c r="AH114" i="64"/>
  <c r="AD114" i="64"/>
  <c r="AB114" i="64"/>
  <c r="AC114" i="64" s="1"/>
  <c r="AA114" i="64"/>
  <c r="W114" i="64"/>
  <c r="U114" i="64"/>
  <c r="Z114" i="64" s="1"/>
  <c r="P114" i="64"/>
  <c r="N114" i="64"/>
  <c r="O114" i="64" s="1"/>
  <c r="M114" i="64"/>
  <c r="AK113" i="64"/>
  <c r="AI113" i="64"/>
  <c r="AL113" i="64" s="1"/>
  <c r="AH113" i="64"/>
  <c r="AD113" i="64"/>
  <c r="AB113" i="64"/>
  <c r="AG113" i="64" s="1"/>
  <c r="AA113" i="64"/>
  <c r="W113" i="64"/>
  <c r="U113" i="64"/>
  <c r="V113" i="64" s="1"/>
  <c r="P113" i="64"/>
  <c r="N113" i="64"/>
  <c r="M113" i="64" s="1"/>
  <c r="AK112" i="64"/>
  <c r="AI112" i="64"/>
  <c r="AH112" i="64"/>
  <c r="AD112" i="64"/>
  <c r="AB112" i="64"/>
  <c r="AG112" i="64" s="1"/>
  <c r="W112" i="64"/>
  <c r="U112" i="64"/>
  <c r="T112" i="64" s="1"/>
  <c r="P112" i="64"/>
  <c r="N112" i="64"/>
  <c r="M112" i="64" s="1"/>
  <c r="AK111" i="64"/>
  <c r="AI111" i="64"/>
  <c r="AN111" i="64" s="1"/>
  <c r="AH111" i="64"/>
  <c r="AD111" i="64"/>
  <c r="AB111" i="64"/>
  <c r="AF111" i="64" s="1"/>
  <c r="AA111" i="64"/>
  <c r="W111" i="64"/>
  <c r="U111" i="64"/>
  <c r="T111" i="64"/>
  <c r="P111" i="64"/>
  <c r="N111" i="64"/>
  <c r="O111" i="64" s="1"/>
  <c r="M111" i="64"/>
  <c r="AK110" i="64"/>
  <c r="AI110" i="64"/>
  <c r="AL110" i="64" s="1"/>
  <c r="AD110" i="64"/>
  <c r="AB110" i="64"/>
  <c r="AC110" i="64" s="1"/>
  <c r="W110" i="64"/>
  <c r="U110" i="64"/>
  <c r="X110" i="64" s="1"/>
  <c r="T110" i="64"/>
  <c r="P110" i="64"/>
  <c r="N110" i="64"/>
  <c r="AK109" i="64"/>
  <c r="AI109" i="64"/>
  <c r="AN109" i="64" s="1"/>
  <c r="AD109" i="64"/>
  <c r="AB109" i="64"/>
  <c r="AC109" i="64" s="1"/>
  <c r="AA109" i="64"/>
  <c r="W109" i="64"/>
  <c r="U109" i="64"/>
  <c r="P109" i="64"/>
  <c r="N109" i="64"/>
  <c r="S109" i="64" s="1"/>
  <c r="M109" i="64"/>
  <c r="AK108" i="64"/>
  <c r="AI108" i="64"/>
  <c r="AJ108" i="64" s="1"/>
  <c r="AD108" i="64"/>
  <c r="AB108" i="64"/>
  <c r="AG108" i="64" s="1"/>
  <c r="W108" i="64"/>
  <c r="U108" i="64"/>
  <c r="T108" i="64" s="1"/>
  <c r="P108" i="64"/>
  <c r="N108" i="64"/>
  <c r="R108" i="64" s="1"/>
  <c r="M108" i="64"/>
  <c r="AK107" i="64"/>
  <c r="AI107" i="64"/>
  <c r="AM107" i="64" s="1"/>
  <c r="AH107" i="64"/>
  <c r="AD107" i="64"/>
  <c r="AB107" i="64"/>
  <c r="AG107" i="64" s="1"/>
  <c r="W107" i="64"/>
  <c r="U107" i="64"/>
  <c r="P107" i="64"/>
  <c r="N107" i="64"/>
  <c r="S107" i="64" s="1"/>
  <c r="R106" i="64"/>
  <c r="AK102" i="64"/>
  <c r="AI102" i="64"/>
  <c r="AL102" i="64" s="1"/>
  <c r="AD102" i="64"/>
  <c r="AB102" i="64"/>
  <c r="AA102" i="64" s="1"/>
  <c r="W102" i="64"/>
  <c r="U102" i="64"/>
  <c r="T102" i="64" s="1"/>
  <c r="P102" i="64"/>
  <c r="N102" i="64"/>
  <c r="R102" i="64" s="1"/>
  <c r="M102" i="64"/>
  <c r="L102" i="64"/>
  <c r="AK101" i="64"/>
  <c r="AI101" i="64"/>
  <c r="AN101" i="64" s="1"/>
  <c r="AH101" i="64"/>
  <c r="AD101" i="64"/>
  <c r="AB101" i="64"/>
  <c r="AG101" i="64" s="1"/>
  <c r="W101" i="64"/>
  <c r="U101" i="64"/>
  <c r="P101" i="64"/>
  <c r="N101" i="64"/>
  <c r="O101" i="64" s="1"/>
  <c r="L101" i="64"/>
  <c r="AK100" i="64"/>
  <c r="AI100" i="64"/>
  <c r="AJ100" i="64" s="1"/>
  <c r="AH100" i="64"/>
  <c r="AD100" i="64"/>
  <c r="AB100" i="64"/>
  <c r="AA100" i="64" s="1"/>
  <c r="W100" i="64"/>
  <c r="U100" i="64"/>
  <c r="Z100" i="64" s="1"/>
  <c r="P100" i="64"/>
  <c r="N100" i="64"/>
  <c r="M100" i="64" s="1"/>
  <c r="L100" i="64"/>
  <c r="AK99" i="64"/>
  <c r="AI99" i="64"/>
  <c r="AH99" i="64" s="1"/>
  <c r="AD99" i="64"/>
  <c r="AB99" i="64"/>
  <c r="AG99" i="64" s="1"/>
  <c r="W99" i="64"/>
  <c r="U99" i="64"/>
  <c r="Z99" i="64" s="1"/>
  <c r="T99" i="64"/>
  <c r="P99" i="64"/>
  <c r="N99" i="64"/>
  <c r="S99" i="64" s="1"/>
  <c r="L99" i="64"/>
  <c r="AK98" i="64"/>
  <c r="AI98" i="64"/>
  <c r="AL98" i="64" s="1"/>
  <c r="AD98" i="64"/>
  <c r="AB98" i="64"/>
  <c r="AA98" i="64"/>
  <c r="W98" i="64"/>
  <c r="U98" i="64"/>
  <c r="V98" i="64" s="1"/>
  <c r="P98" i="64"/>
  <c r="N98" i="64"/>
  <c r="S98" i="64" s="1"/>
  <c r="L98" i="64"/>
  <c r="AK97" i="64"/>
  <c r="AI97" i="64"/>
  <c r="AN97" i="64" s="1"/>
  <c r="AH97" i="64"/>
  <c r="AD97" i="64"/>
  <c r="AB97" i="64"/>
  <c r="AG97" i="64" s="1"/>
  <c r="AA97" i="64"/>
  <c r="W97" i="64"/>
  <c r="U97" i="64"/>
  <c r="Y97" i="64" s="1"/>
  <c r="T97" i="64"/>
  <c r="P97" i="64"/>
  <c r="N97" i="64"/>
  <c r="M97" i="64" s="1"/>
  <c r="L97" i="64"/>
  <c r="AK96" i="64"/>
  <c r="AI96" i="64"/>
  <c r="AL96" i="64" s="1"/>
  <c r="AD96" i="64"/>
  <c r="AB96" i="64"/>
  <c r="AF96" i="64" s="1"/>
  <c r="W96" i="64"/>
  <c r="U96" i="64"/>
  <c r="T96" i="64" s="1"/>
  <c r="P96" i="64"/>
  <c r="N96" i="64"/>
  <c r="M96" i="64" s="1"/>
  <c r="L96" i="64"/>
  <c r="AK95" i="64"/>
  <c r="AI95" i="64"/>
  <c r="AL95" i="64" s="1"/>
  <c r="AD95" i="64"/>
  <c r="AB95" i="64"/>
  <c r="AC95" i="64" s="1"/>
  <c r="W95" i="64"/>
  <c r="U95" i="64"/>
  <c r="T95" i="64" s="1"/>
  <c r="P95" i="64"/>
  <c r="N95" i="64"/>
  <c r="S95" i="64" s="1"/>
  <c r="L95" i="64"/>
  <c r="AK94" i="64"/>
  <c r="AI94" i="64"/>
  <c r="AD94" i="64"/>
  <c r="AB94" i="64"/>
  <c r="AA94" i="64" s="1"/>
  <c r="W94" i="64"/>
  <c r="U94" i="64"/>
  <c r="P94" i="64"/>
  <c r="N94" i="64"/>
  <c r="L94" i="64"/>
  <c r="AK93" i="64"/>
  <c r="AI93" i="64"/>
  <c r="AN93" i="64" s="1"/>
  <c r="AD93" i="64"/>
  <c r="AB93" i="64"/>
  <c r="AA93" i="64" s="1"/>
  <c r="W93" i="64"/>
  <c r="U93" i="64"/>
  <c r="T93" i="64" s="1"/>
  <c r="P93" i="64"/>
  <c r="N93" i="64"/>
  <c r="L93" i="64"/>
  <c r="AK92" i="64"/>
  <c r="AI92" i="64"/>
  <c r="AH92" i="64"/>
  <c r="AD92" i="64"/>
  <c r="AB92" i="64"/>
  <c r="AA92" i="64" s="1"/>
  <c r="W92" i="64"/>
  <c r="U92" i="64"/>
  <c r="P92" i="64"/>
  <c r="N92" i="64"/>
  <c r="M92" i="64"/>
  <c r="L92" i="64"/>
  <c r="AK91" i="64"/>
  <c r="AI91" i="64"/>
  <c r="AJ91" i="64" s="1"/>
  <c r="AH91" i="64"/>
  <c r="AD91" i="64"/>
  <c r="AB91" i="64"/>
  <c r="W91" i="64"/>
  <c r="U91" i="64"/>
  <c r="T91" i="64"/>
  <c r="P91" i="64"/>
  <c r="N91" i="64"/>
  <c r="Q91" i="64" s="1"/>
  <c r="M91" i="64"/>
  <c r="L91" i="64"/>
  <c r="AK90" i="64"/>
  <c r="AI90" i="64"/>
  <c r="AH90" i="64" s="1"/>
  <c r="AD90" i="64"/>
  <c r="AB90" i="64"/>
  <c r="AC90" i="64" s="1"/>
  <c r="W90" i="64"/>
  <c r="U90" i="64"/>
  <c r="V90" i="64" s="1"/>
  <c r="P90" i="64"/>
  <c r="N90" i="64"/>
  <c r="R90" i="64" s="1"/>
  <c r="L90" i="64"/>
  <c r="AK89" i="64"/>
  <c r="AI89" i="64"/>
  <c r="AH89" i="64"/>
  <c r="AD89" i="64"/>
  <c r="AB89" i="64"/>
  <c r="AA89" i="64" s="1"/>
  <c r="W89" i="64"/>
  <c r="U89" i="64"/>
  <c r="X89" i="64" s="1"/>
  <c r="P89" i="64"/>
  <c r="N89" i="64"/>
  <c r="R89" i="64" s="1"/>
  <c r="M89" i="64"/>
  <c r="L89" i="64"/>
  <c r="AK88" i="64"/>
  <c r="AI88" i="64"/>
  <c r="AD88" i="64"/>
  <c r="AB88" i="64"/>
  <c r="AC88" i="64" s="1"/>
  <c r="W88" i="64"/>
  <c r="U88" i="64"/>
  <c r="T88" i="64" s="1"/>
  <c r="P88" i="64"/>
  <c r="N88" i="64"/>
  <c r="S88" i="64" s="1"/>
  <c r="M88" i="64"/>
  <c r="L88" i="64"/>
  <c r="AK87" i="64"/>
  <c r="AI87" i="64"/>
  <c r="AH87" i="64" s="1"/>
  <c r="AD87" i="64"/>
  <c r="AB87" i="64"/>
  <c r="AF87" i="64" s="1"/>
  <c r="W87" i="64"/>
  <c r="U87" i="64"/>
  <c r="X87" i="64" s="1"/>
  <c r="P87" i="64"/>
  <c r="N87" i="64"/>
  <c r="M87" i="64"/>
  <c r="L87" i="64"/>
  <c r="AK86" i="64"/>
  <c r="AI86" i="64"/>
  <c r="AD86" i="64"/>
  <c r="AB86" i="64"/>
  <c r="AA86" i="64" s="1"/>
  <c r="W86" i="64"/>
  <c r="U86" i="64"/>
  <c r="Z86" i="64" s="1"/>
  <c r="P86" i="64"/>
  <c r="N86" i="64"/>
  <c r="M86" i="64"/>
  <c r="L86" i="64"/>
  <c r="AK85" i="64"/>
  <c r="AI85" i="64"/>
  <c r="AH85" i="64"/>
  <c r="AD85" i="64"/>
  <c r="AB85" i="64"/>
  <c r="AA85" i="64" s="1"/>
  <c r="W85" i="64"/>
  <c r="U85" i="64"/>
  <c r="Z85" i="64" s="1"/>
  <c r="P85" i="64"/>
  <c r="N85" i="64"/>
  <c r="O85" i="64" s="1"/>
  <c r="M85" i="64"/>
  <c r="L85" i="64"/>
  <c r="AK84" i="64"/>
  <c r="AI84" i="64"/>
  <c r="AJ84" i="64" s="1"/>
  <c r="AD84" i="64"/>
  <c r="AB84" i="64"/>
  <c r="AC84" i="64" s="1"/>
  <c r="W84" i="64"/>
  <c r="U84" i="64"/>
  <c r="Z84" i="64" s="1"/>
  <c r="T84" i="64"/>
  <c r="P84" i="64"/>
  <c r="N84" i="64"/>
  <c r="L84" i="64"/>
  <c r="AK83" i="64"/>
  <c r="AI83" i="64"/>
  <c r="AH83" i="64"/>
  <c r="AD83" i="64"/>
  <c r="AB83" i="64"/>
  <c r="AG83" i="64" s="1"/>
  <c r="W83" i="64"/>
  <c r="U83" i="64"/>
  <c r="Y83" i="64" s="1"/>
  <c r="P83" i="64"/>
  <c r="N83" i="64"/>
  <c r="M83" i="64"/>
  <c r="L83" i="64"/>
  <c r="AK82" i="64"/>
  <c r="AI82" i="64"/>
  <c r="AH82" i="64"/>
  <c r="AD82" i="64"/>
  <c r="AB82" i="64"/>
  <c r="AE82" i="64" s="1"/>
  <c r="W82" i="64"/>
  <c r="U82" i="64"/>
  <c r="Z82" i="64" s="1"/>
  <c r="P82" i="64"/>
  <c r="N82" i="64"/>
  <c r="Q82" i="64" s="1"/>
  <c r="M82" i="64"/>
  <c r="L82" i="64"/>
  <c r="AK81" i="64"/>
  <c r="AI81" i="64"/>
  <c r="AN81" i="64" s="1"/>
  <c r="AD81" i="64"/>
  <c r="AB81" i="64"/>
  <c r="AA81" i="64" s="1"/>
  <c r="W81" i="64"/>
  <c r="U81" i="64"/>
  <c r="V81" i="64" s="1"/>
  <c r="P81" i="64"/>
  <c r="N81" i="64"/>
  <c r="L81" i="64"/>
  <c r="AK80" i="64"/>
  <c r="AI80" i="64"/>
  <c r="AL80" i="64" s="1"/>
  <c r="AD80" i="64"/>
  <c r="AB80" i="64"/>
  <c r="AG80" i="64" s="1"/>
  <c r="AA80" i="64"/>
  <c r="W80" i="64"/>
  <c r="U80" i="64"/>
  <c r="T80" i="64" s="1"/>
  <c r="P80" i="64"/>
  <c r="N80" i="64"/>
  <c r="L80" i="64"/>
  <c r="AK79" i="64"/>
  <c r="AI79" i="64"/>
  <c r="AJ79" i="64" s="1"/>
  <c r="AD79" i="64"/>
  <c r="AB79" i="64"/>
  <c r="AC79" i="64" s="1"/>
  <c r="AA79" i="64"/>
  <c r="W79" i="64"/>
  <c r="U79" i="64"/>
  <c r="V79" i="64" s="1"/>
  <c r="T79" i="64"/>
  <c r="P79" i="64"/>
  <c r="N79" i="64"/>
  <c r="L79" i="64"/>
  <c r="AK78" i="64"/>
  <c r="AI78" i="64"/>
  <c r="AN78" i="64" s="1"/>
  <c r="AD78" i="64"/>
  <c r="AB78" i="64"/>
  <c r="AE78" i="64" s="1"/>
  <c r="W78" i="64"/>
  <c r="U78" i="64"/>
  <c r="V78" i="64" s="1"/>
  <c r="T78" i="64"/>
  <c r="P78" i="64"/>
  <c r="N78" i="64"/>
  <c r="M78" i="64" s="1"/>
  <c r="L78" i="64"/>
  <c r="AK77" i="64"/>
  <c r="AI77" i="64"/>
  <c r="AM77" i="64" s="1"/>
  <c r="AH77" i="64"/>
  <c r="AD77" i="64"/>
  <c r="AB77" i="64"/>
  <c r="AA77" i="64" s="1"/>
  <c r="W77" i="64"/>
  <c r="U77" i="64"/>
  <c r="V77" i="64" s="1"/>
  <c r="P77" i="64"/>
  <c r="N77" i="64"/>
  <c r="M77" i="64" s="1"/>
  <c r="L77" i="64"/>
  <c r="AK76" i="64"/>
  <c r="AI76" i="64"/>
  <c r="AD76" i="64"/>
  <c r="AB76" i="64"/>
  <c r="AE76" i="64" s="1"/>
  <c r="W76" i="64"/>
  <c r="U76" i="64"/>
  <c r="T76" i="64" s="1"/>
  <c r="P76" i="64"/>
  <c r="N76" i="64"/>
  <c r="L76" i="64"/>
  <c r="AK75" i="64"/>
  <c r="AI75" i="64"/>
  <c r="AH75" i="64" s="1"/>
  <c r="AD75" i="64"/>
  <c r="AB75" i="64"/>
  <c r="W75" i="64"/>
  <c r="U75" i="64"/>
  <c r="Z75" i="64" s="1"/>
  <c r="P75" i="64"/>
  <c r="N75" i="64"/>
  <c r="M75" i="64" s="1"/>
  <c r="L75" i="64"/>
  <c r="AK74" i="64"/>
  <c r="AI74" i="64"/>
  <c r="AJ74" i="64" s="1"/>
  <c r="AH74" i="64"/>
  <c r="AD74" i="64"/>
  <c r="AB74" i="64"/>
  <c r="AA74" i="64" s="1"/>
  <c r="W74" i="64"/>
  <c r="U74" i="64"/>
  <c r="Y74" i="64" s="1"/>
  <c r="P74" i="64"/>
  <c r="N74" i="64"/>
  <c r="O74" i="64" s="1"/>
  <c r="L74" i="64"/>
  <c r="AK73" i="64"/>
  <c r="AI73" i="64"/>
  <c r="AN73" i="64" s="1"/>
  <c r="AD73" i="64"/>
  <c r="AB73" i="64"/>
  <c r="AA73" i="64" s="1"/>
  <c r="W73" i="64"/>
  <c r="U73" i="64"/>
  <c r="V73" i="64" s="1"/>
  <c r="P73" i="64"/>
  <c r="N73" i="64"/>
  <c r="O73" i="64" s="1"/>
  <c r="L73" i="64"/>
  <c r="AK72" i="64"/>
  <c r="AI72" i="64"/>
  <c r="AJ72" i="64" s="1"/>
  <c r="AD72" i="64"/>
  <c r="AB72" i="64"/>
  <c r="AA72" i="64" s="1"/>
  <c r="W72" i="64"/>
  <c r="U72" i="64"/>
  <c r="Y72" i="64" s="1"/>
  <c r="P72" i="64"/>
  <c r="N72" i="64"/>
  <c r="M72" i="64"/>
  <c r="L72" i="64"/>
  <c r="AK71" i="64"/>
  <c r="AI71" i="64"/>
  <c r="AH71" i="64"/>
  <c r="AD71" i="64"/>
  <c r="AB71" i="64"/>
  <c r="AC71" i="64" s="1"/>
  <c r="W71" i="64"/>
  <c r="U71" i="64"/>
  <c r="X71" i="64" s="1"/>
  <c r="T71" i="64"/>
  <c r="P71" i="64"/>
  <c r="N71" i="64"/>
  <c r="S71" i="64" s="1"/>
  <c r="L71" i="64"/>
  <c r="AK70" i="64"/>
  <c r="AI70" i="64"/>
  <c r="AD70" i="64"/>
  <c r="AB70" i="64"/>
  <c r="AC70" i="64" s="1"/>
  <c r="W70" i="64"/>
  <c r="U70" i="64"/>
  <c r="T70" i="64" s="1"/>
  <c r="P70" i="64"/>
  <c r="N70" i="64"/>
  <c r="S70" i="64" s="1"/>
  <c r="L70" i="64"/>
  <c r="AK69" i="64"/>
  <c r="AI69" i="64"/>
  <c r="AN69" i="64" s="1"/>
  <c r="AD69" i="64"/>
  <c r="AB69" i="64"/>
  <c r="AA69" i="64" s="1"/>
  <c r="W69" i="64"/>
  <c r="U69" i="64"/>
  <c r="V69" i="64" s="1"/>
  <c r="P69" i="64"/>
  <c r="N69" i="64"/>
  <c r="L69" i="64"/>
  <c r="AK68" i="64"/>
  <c r="AI68" i="64"/>
  <c r="AD68" i="64"/>
  <c r="AB68" i="64"/>
  <c r="AC68" i="64" s="1"/>
  <c r="AA68" i="64"/>
  <c r="W68" i="64"/>
  <c r="U68" i="64"/>
  <c r="P68" i="64"/>
  <c r="N68" i="64"/>
  <c r="O68" i="64" s="1"/>
  <c r="M68" i="64"/>
  <c r="L68" i="64"/>
  <c r="AK67" i="64"/>
  <c r="AI67" i="64"/>
  <c r="AN67" i="64" s="1"/>
  <c r="AD67" i="64"/>
  <c r="AB67" i="64"/>
  <c r="W67" i="64"/>
  <c r="U67" i="64"/>
  <c r="Z67" i="64" s="1"/>
  <c r="T67" i="64"/>
  <c r="P67" i="64"/>
  <c r="N67" i="64"/>
  <c r="S67" i="64" s="1"/>
  <c r="M67" i="64"/>
  <c r="L67" i="64"/>
  <c r="AK66" i="64"/>
  <c r="AI66" i="64"/>
  <c r="AH66" i="64"/>
  <c r="AD66" i="64"/>
  <c r="AB66" i="64"/>
  <c r="AA66" i="64" s="1"/>
  <c r="W66" i="64"/>
  <c r="U66" i="64"/>
  <c r="V66" i="64" s="1"/>
  <c r="P66" i="64"/>
  <c r="N66" i="64"/>
  <c r="S66" i="64" s="1"/>
  <c r="L66" i="64"/>
  <c r="AK65" i="64"/>
  <c r="AI65" i="64"/>
  <c r="AJ65" i="64" s="1"/>
  <c r="AH65" i="64"/>
  <c r="AD65" i="64"/>
  <c r="AB65" i="64"/>
  <c r="AG65" i="64" s="1"/>
  <c r="W65" i="64"/>
  <c r="U65" i="64"/>
  <c r="T65" i="64" s="1"/>
  <c r="P65" i="64"/>
  <c r="N65" i="64"/>
  <c r="O65" i="64" s="1"/>
  <c r="L65" i="64"/>
  <c r="AK64" i="64"/>
  <c r="AI64" i="64"/>
  <c r="AL64" i="64" s="1"/>
  <c r="AD64" i="64"/>
  <c r="AB64" i="64"/>
  <c r="AA64" i="64"/>
  <c r="W64" i="64"/>
  <c r="U64" i="64"/>
  <c r="P64" i="64"/>
  <c r="N64" i="64"/>
  <c r="O64" i="64" s="1"/>
  <c r="L64" i="64"/>
  <c r="AK63" i="64"/>
  <c r="AI63" i="64"/>
  <c r="AJ63" i="64" s="1"/>
  <c r="AD63" i="64"/>
  <c r="AB63" i="64"/>
  <c r="W63" i="64"/>
  <c r="U63" i="64"/>
  <c r="T63" i="64"/>
  <c r="P63" i="64"/>
  <c r="N63" i="64"/>
  <c r="M63" i="64" s="1"/>
  <c r="L63" i="64"/>
  <c r="AK62" i="64"/>
  <c r="AI62" i="64"/>
  <c r="AN62" i="64" s="1"/>
  <c r="AH62" i="64"/>
  <c r="AD62" i="64"/>
  <c r="AB62" i="64"/>
  <c r="AF62" i="64" s="1"/>
  <c r="AA62" i="64"/>
  <c r="W62" i="64"/>
  <c r="U62" i="64"/>
  <c r="Y62" i="64" s="1"/>
  <c r="P62" i="64"/>
  <c r="N62" i="64"/>
  <c r="M62" i="64"/>
  <c r="L62" i="64"/>
  <c r="AK61" i="64"/>
  <c r="AI61" i="64"/>
  <c r="AJ61" i="64" s="1"/>
  <c r="AD61" i="64"/>
  <c r="AB61" i="64"/>
  <c r="AE61" i="64" s="1"/>
  <c r="W61" i="64"/>
  <c r="U61" i="64"/>
  <c r="P61" i="64"/>
  <c r="N61" i="64"/>
  <c r="Q61" i="64" s="1"/>
  <c r="L61" i="64"/>
  <c r="AK60" i="64"/>
  <c r="AI60" i="64"/>
  <c r="AH60" i="64" s="1"/>
  <c r="AD60" i="64"/>
  <c r="AB60" i="64"/>
  <c r="AA60" i="64" s="1"/>
  <c r="W60" i="64"/>
  <c r="U60" i="64"/>
  <c r="Z60" i="64" s="1"/>
  <c r="P60" i="64"/>
  <c r="N60" i="64"/>
  <c r="S60" i="64" s="1"/>
  <c r="M60" i="64"/>
  <c r="L60" i="64"/>
  <c r="R59" i="64"/>
  <c r="AK58" i="64"/>
  <c r="AI58" i="64"/>
  <c r="AN58" i="64" s="1"/>
  <c r="AH58" i="64"/>
  <c r="AD58" i="64"/>
  <c r="AB58" i="64"/>
  <c r="AG58" i="64" s="1"/>
  <c r="AA58" i="64"/>
  <c r="W58" i="64"/>
  <c r="U58" i="64"/>
  <c r="P58" i="64"/>
  <c r="N58" i="64"/>
  <c r="O58" i="64" s="1"/>
  <c r="AK57" i="64"/>
  <c r="AI57" i="64"/>
  <c r="AN57" i="64" s="1"/>
  <c r="AD57" i="64"/>
  <c r="AB57" i="64"/>
  <c r="AF57" i="64" s="1"/>
  <c r="W57" i="64"/>
  <c r="U57" i="64"/>
  <c r="Y57" i="64" s="1"/>
  <c r="P57" i="64"/>
  <c r="N57" i="64"/>
  <c r="Q57" i="64" s="1"/>
  <c r="AK55" i="64"/>
  <c r="AI55" i="64"/>
  <c r="AD55" i="64"/>
  <c r="AB55" i="64"/>
  <c r="AA55" i="64"/>
  <c r="W55" i="64"/>
  <c r="U55" i="64"/>
  <c r="V55" i="64" s="1"/>
  <c r="P55" i="64"/>
  <c r="N55" i="64"/>
  <c r="S55" i="64" s="1"/>
  <c r="AK53" i="64"/>
  <c r="AI53" i="64"/>
  <c r="AH53" i="64" s="1"/>
  <c r="AD53" i="64"/>
  <c r="AB53" i="64"/>
  <c r="AG53" i="64" s="1"/>
  <c r="AA53" i="64"/>
  <c r="W53" i="64"/>
  <c r="U53" i="64"/>
  <c r="Z53" i="64" s="1"/>
  <c r="T53" i="64"/>
  <c r="P53" i="64"/>
  <c r="N53" i="64"/>
  <c r="Q53" i="64" s="1"/>
  <c r="M53" i="64"/>
  <c r="AK52" i="64"/>
  <c r="AI52" i="64"/>
  <c r="AD52" i="64"/>
  <c r="AB52" i="64"/>
  <c r="AE52" i="64" s="1"/>
  <c r="W52" i="64"/>
  <c r="U52" i="64"/>
  <c r="T52" i="64" s="1"/>
  <c r="P52" i="64"/>
  <c r="N52" i="64"/>
  <c r="S52" i="64" s="1"/>
  <c r="M52" i="64"/>
  <c r="AK51" i="64"/>
  <c r="AI51" i="64"/>
  <c r="AH51" i="64"/>
  <c r="AD51" i="64"/>
  <c r="AB51" i="64"/>
  <c r="AE51" i="64" s="1"/>
  <c r="AA51" i="64"/>
  <c r="W51" i="64"/>
  <c r="U51" i="64"/>
  <c r="Z51" i="64" s="1"/>
  <c r="P51" i="64"/>
  <c r="N51" i="64"/>
  <c r="M51" i="64" s="1"/>
  <c r="AK50" i="64"/>
  <c r="AI50" i="64"/>
  <c r="AH50" i="64"/>
  <c r="AD50" i="64"/>
  <c r="AB50" i="64"/>
  <c r="AA50" i="64" s="1"/>
  <c r="W50" i="64"/>
  <c r="U50" i="64"/>
  <c r="T50" i="64" s="1"/>
  <c r="P50" i="64"/>
  <c r="N50" i="64"/>
  <c r="S50" i="64" s="1"/>
  <c r="AK49" i="64"/>
  <c r="AI49" i="64"/>
  <c r="AL49" i="64" s="1"/>
  <c r="AH49" i="64"/>
  <c r="AD49" i="64"/>
  <c r="AB49" i="64"/>
  <c r="W49" i="64"/>
  <c r="U49" i="64"/>
  <c r="T49" i="64" s="1"/>
  <c r="P49" i="64"/>
  <c r="N49" i="64"/>
  <c r="M49" i="64" s="1"/>
  <c r="AK48" i="64"/>
  <c r="AI48" i="64"/>
  <c r="AD48" i="64"/>
  <c r="AB48" i="64"/>
  <c r="AG48" i="64" s="1"/>
  <c r="AA48" i="64"/>
  <c r="W48" i="64"/>
  <c r="U48" i="64"/>
  <c r="X48" i="64" s="1"/>
  <c r="T48" i="64"/>
  <c r="P48" i="64"/>
  <c r="N48" i="64"/>
  <c r="S48" i="64" s="1"/>
  <c r="AK47" i="64"/>
  <c r="AI47" i="64"/>
  <c r="AL47" i="64" s="1"/>
  <c r="AH47" i="64"/>
  <c r="AD47" i="64"/>
  <c r="AB47" i="64"/>
  <c r="AC47" i="64" s="1"/>
  <c r="AA47" i="64"/>
  <c r="W47" i="64"/>
  <c r="U47" i="64"/>
  <c r="Z47" i="64" s="1"/>
  <c r="T47" i="64"/>
  <c r="P47" i="64"/>
  <c r="N47" i="64"/>
  <c r="S47" i="64" s="1"/>
  <c r="M47" i="64"/>
  <c r="AK46" i="64"/>
  <c r="AI46" i="64"/>
  <c r="AH46" i="64" s="1"/>
  <c r="AD46" i="64"/>
  <c r="AB46" i="64"/>
  <c r="AG46" i="64" s="1"/>
  <c r="W46" i="64"/>
  <c r="U46" i="64"/>
  <c r="X46" i="64" s="1"/>
  <c r="P46" i="64"/>
  <c r="N46" i="64"/>
  <c r="S46" i="64" s="1"/>
  <c r="M46" i="64"/>
  <c r="AK45" i="64"/>
  <c r="AI45" i="64"/>
  <c r="AL45" i="64" s="1"/>
  <c r="AD45" i="64"/>
  <c r="AB45" i="64"/>
  <c r="AE45" i="64" s="1"/>
  <c r="AA45" i="64"/>
  <c r="W45" i="64"/>
  <c r="U45" i="64"/>
  <c r="Y45" i="64" s="1"/>
  <c r="P45" i="64"/>
  <c r="N45" i="64"/>
  <c r="O45" i="64" s="1"/>
  <c r="M45" i="64"/>
  <c r="AK44" i="64"/>
  <c r="AI44" i="64"/>
  <c r="AL44" i="64" s="1"/>
  <c r="AD44" i="64"/>
  <c r="AB44" i="64"/>
  <c r="AF44" i="64" s="1"/>
  <c r="W44" i="64"/>
  <c r="U44" i="64"/>
  <c r="X44" i="64" s="1"/>
  <c r="T44" i="64"/>
  <c r="P44" i="64"/>
  <c r="N44" i="64"/>
  <c r="M44" i="64"/>
  <c r="AK43" i="64"/>
  <c r="AI43" i="64"/>
  <c r="AN43" i="64" s="1"/>
  <c r="AH43" i="64"/>
  <c r="AD43" i="64"/>
  <c r="AB43" i="64"/>
  <c r="AE43" i="64" s="1"/>
  <c r="W43" i="64"/>
  <c r="U43" i="64"/>
  <c r="Z43" i="64" s="1"/>
  <c r="P43" i="64"/>
  <c r="N43" i="64"/>
  <c r="O43" i="64" s="1"/>
  <c r="AK42" i="64"/>
  <c r="AI42" i="64"/>
  <c r="AL42" i="64" s="1"/>
  <c r="AH42" i="64"/>
  <c r="AD42" i="64"/>
  <c r="AB42" i="64"/>
  <c r="W42" i="64"/>
  <c r="U42" i="64"/>
  <c r="Z42" i="64" s="1"/>
  <c r="P42" i="64"/>
  <c r="N42" i="64"/>
  <c r="AK41" i="64"/>
  <c r="AI41" i="64"/>
  <c r="AN41" i="64" s="1"/>
  <c r="AH41" i="64"/>
  <c r="AD41" i="64"/>
  <c r="AB41" i="64"/>
  <c r="AE41" i="64" s="1"/>
  <c r="W41" i="64"/>
  <c r="U41" i="64"/>
  <c r="P41" i="64"/>
  <c r="N41" i="64"/>
  <c r="R41" i="64" s="1"/>
  <c r="AK40" i="64"/>
  <c r="AI40" i="64"/>
  <c r="AN40" i="64" s="1"/>
  <c r="AH40" i="64"/>
  <c r="AD40" i="64"/>
  <c r="AB40" i="64"/>
  <c r="W40" i="64"/>
  <c r="U40" i="64"/>
  <c r="V40" i="64" s="1"/>
  <c r="T40" i="64"/>
  <c r="P40" i="64"/>
  <c r="N40" i="64"/>
  <c r="AK39" i="64"/>
  <c r="AI39" i="64"/>
  <c r="AM39" i="64" s="1"/>
  <c r="AD39" i="64"/>
  <c r="AB39" i="64"/>
  <c r="AC39" i="64" s="1"/>
  <c r="AA39" i="64"/>
  <c r="W39" i="64"/>
  <c r="U39" i="64"/>
  <c r="V39" i="64" s="1"/>
  <c r="T39" i="64"/>
  <c r="P39" i="64"/>
  <c r="N39" i="64"/>
  <c r="AK38" i="64"/>
  <c r="AI38" i="64"/>
  <c r="AD38" i="64"/>
  <c r="AB38" i="64"/>
  <c r="W38" i="64"/>
  <c r="U38" i="64"/>
  <c r="X38" i="64" s="1"/>
  <c r="P38" i="64"/>
  <c r="N38" i="64"/>
  <c r="M38" i="64" s="1"/>
  <c r="AK37" i="64"/>
  <c r="AI37" i="64"/>
  <c r="AL37" i="64" s="1"/>
  <c r="AD37" i="64"/>
  <c r="AB37" i="64"/>
  <c r="AA37" i="64"/>
  <c r="W37" i="64"/>
  <c r="U37" i="64"/>
  <c r="V37" i="64" s="1"/>
  <c r="T37" i="64"/>
  <c r="P37" i="64"/>
  <c r="N37" i="64"/>
  <c r="O37" i="64" s="1"/>
  <c r="AK36" i="64"/>
  <c r="AI36" i="64"/>
  <c r="AD36" i="64"/>
  <c r="AB36" i="64"/>
  <c r="AA36" i="64"/>
  <c r="W36" i="64"/>
  <c r="U36" i="64"/>
  <c r="X36" i="64" s="1"/>
  <c r="P36" i="64"/>
  <c r="N36" i="64"/>
  <c r="O36" i="64" s="1"/>
  <c r="AK35" i="64"/>
  <c r="AI35" i="64"/>
  <c r="AJ35" i="64" s="1"/>
  <c r="AH35" i="64"/>
  <c r="AD35" i="64"/>
  <c r="AB35" i="64"/>
  <c r="W35" i="64"/>
  <c r="U35" i="64"/>
  <c r="T35" i="64"/>
  <c r="P35" i="64"/>
  <c r="N35" i="64"/>
  <c r="M35" i="64" s="1"/>
  <c r="AK33" i="64"/>
  <c r="AI33" i="64"/>
  <c r="AD33" i="64"/>
  <c r="AB33" i="64"/>
  <c r="AG33" i="64" s="1"/>
  <c r="AA33" i="64"/>
  <c r="W33" i="64"/>
  <c r="U33" i="64"/>
  <c r="X33" i="64" s="1"/>
  <c r="T33" i="64"/>
  <c r="P33" i="64"/>
  <c r="N33" i="64"/>
  <c r="O33" i="64" s="1"/>
  <c r="AK32" i="64"/>
  <c r="AI32" i="64"/>
  <c r="AN32" i="64" s="1"/>
  <c r="AD32" i="64"/>
  <c r="AB32" i="64"/>
  <c r="AA32" i="64" s="1"/>
  <c r="W32" i="64"/>
  <c r="U32" i="64"/>
  <c r="Z32" i="64" s="1"/>
  <c r="T32" i="64"/>
  <c r="P32" i="64"/>
  <c r="N32" i="64"/>
  <c r="Q32" i="64" s="1"/>
  <c r="M32" i="64"/>
  <c r="AK31" i="64"/>
  <c r="AI31" i="64"/>
  <c r="AD31" i="64"/>
  <c r="AB31" i="64"/>
  <c r="AF31" i="64" s="1"/>
  <c r="AA31" i="64"/>
  <c r="W31" i="64"/>
  <c r="U31" i="64"/>
  <c r="X31" i="64" s="1"/>
  <c r="T31" i="64"/>
  <c r="P31" i="64"/>
  <c r="N31" i="64"/>
  <c r="R31" i="64" s="1"/>
  <c r="AK30" i="64"/>
  <c r="AI30" i="64"/>
  <c r="AJ30" i="64" s="1"/>
  <c r="AD30" i="64"/>
  <c r="AB30" i="64"/>
  <c r="W30" i="64"/>
  <c r="U30" i="64"/>
  <c r="Z30" i="64" s="1"/>
  <c r="T30" i="64"/>
  <c r="P30" i="64"/>
  <c r="N30" i="64"/>
  <c r="Q30" i="64" s="1"/>
  <c r="R34" i="64"/>
  <c r="L18" i="64"/>
  <c r="L17" i="64"/>
  <c r="L15" i="64"/>
  <c r="L14" i="64"/>
  <c r="L13" i="64"/>
  <c r="AK101" i="63"/>
  <c r="AI101" i="63"/>
  <c r="AN101" i="63" s="1"/>
  <c r="AD101" i="63"/>
  <c r="AB101" i="63"/>
  <c r="AA101" i="63"/>
  <c r="W101" i="63"/>
  <c r="U101" i="63"/>
  <c r="T101" i="63" s="1"/>
  <c r="Q101" i="63"/>
  <c r="P101" i="63"/>
  <c r="N101" i="63"/>
  <c r="S101" i="63" s="1"/>
  <c r="M101" i="63"/>
  <c r="L101" i="63"/>
  <c r="AN100" i="63"/>
  <c r="AM100" i="63"/>
  <c r="AK100" i="63"/>
  <c r="AI100" i="63"/>
  <c r="AL100" i="63" s="1"/>
  <c r="AH100" i="63"/>
  <c r="AF100" i="63"/>
  <c r="AD100" i="63"/>
  <c r="AB100" i="63"/>
  <c r="AG100" i="63" s="1"/>
  <c r="Y100" i="63"/>
  <c r="X100" i="63"/>
  <c r="W100" i="63"/>
  <c r="U100" i="63"/>
  <c r="Z100" i="63" s="1"/>
  <c r="T100" i="63"/>
  <c r="S100" i="63"/>
  <c r="R100" i="63"/>
  <c r="Q100" i="63"/>
  <c r="P100" i="63"/>
  <c r="N100" i="63"/>
  <c r="O100" i="63" s="1"/>
  <c r="M100" i="63"/>
  <c r="AN99" i="63"/>
  <c r="AM99" i="63"/>
  <c r="AL99" i="63"/>
  <c r="AK99" i="63"/>
  <c r="AJ99" i="63"/>
  <c r="AI99" i="63"/>
  <c r="AH99" i="63"/>
  <c r="AE99" i="63"/>
  <c r="AD99" i="63"/>
  <c r="AC99" i="63"/>
  <c r="AB99" i="63"/>
  <c r="AG99" i="63" s="1"/>
  <c r="AA99" i="63"/>
  <c r="W99" i="63"/>
  <c r="U99" i="63"/>
  <c r="T99" i="63" s="1"/>
  <c r="P99" i="63"/>
  <c r="N99" i="63"/>
  <c r="M99" i="63"/>
  <c r="AL98" i="63"/>
  <c r="AK98" i="63"/>
  <c r="AI98" i="63"/>
  <c r="AJ98" i="63" s="1"/>
  <c r="AD98" i="63"/>
  <c r="AB98" i="63"/>
  <c r="Z98" i="63"/>
  <c r="Y98" i="63"/>
  <c r="X98" i="63"/>
  <c r="W98" i="63"/>
  <c r="V98" i="63"/>
  <c r="U98" i="63"/>
  <c r="T98" i="63"/>
  <c r="P98" i="63"/>
  <c r="N98" i="63"/>
  <c r="O98" i="63" s="1"/>
  <c r="M98" i="63"/>
  <c r="AK97" i="63"/>
  <c r="AI97" i="63"/>
  <c r="AN97" i="63" s="1"/>
  <c r="AH97" i="63"/>
  <c r="AG97" i="63"/>
  <c r="AF97" i="63"/>
  <c r="AE97" i="63"/>
  <c r="AD97" i="63"/>
  <c r="AB97" i="63"/>
  <c r="AC97" i="63" s="1"/>
  <c r="AA97" i="63"/>
  <c r="Y97" i="63"/>
  <c r="W97" i="63"/>
  <c r="U97" i="63"/>
  <c r="Z97" i="63" s="1"/>
  <c r="T97" i="63"/>
  <c r="P97" i="63"/>
  <c r="O97" i="63"/>
  <c r="N97" i="63"/>
  <c r="AN96" i="63"/>
  <c r="AK96" i="63"/>
  <c r="AI96" i="63"/>
  <c r="AM96" i="63" s="1"/>
  <c r="AH96" i="63"/>
  <c r="AD96" i="63"/>
  <c r="AB96" i="63"/>
  <c r="AA96" i="63" s="1"/>
  <c r="W96" i="63"/>
  <c r="V96" i="63"/>
  <c r="U96" i="63"/>
  <c r="Z96" i="63" s="1"/>
  <c r="T96" i="63"/>
  <c r="S96" i="63"/>
  <c r="R96" i="63"/>
  <c r="Q96" i="63"/>
  <c r="P96" i="63"/>
  <c r="N96" i="63"/>
  <c r="O96" i="63" s="1"/>
  <c r="M96" i="63"/>
  <c r="AN95" i="63"/>
  <c r="AK95" i="63"/>
  <c r="AI95" i="63"/>
  <c r="AH95" i="63"/>
  <c r="AD95" i="63"/>
  <c r="AB95" i="63"/>
  <c r="AG95" i="63" s="1"/>
  <c r="Z95" i="63"/>
  <c r="Y95" i="63"/>
  <c r="X95" i="63"/>
  <c r="W95" i="63"/>
  <c r="U95" i="63"/>
  <c r="V95" i="63" s="1"/>
  <c r="T95" i="63"/>
  <c r="P95" i="63"/>
  <c r="N95" i="63"/>
  <c r="Q95" i="63" s="1"/>
  <c r="AM94" i="63"/>
  <c r="AL94" i="63"/>
  <c r="AK94" i="63"/>
  <c r="AI94" i="63"/>
  <c r="AN94" i="63" s="1"/>
  <c r="AH94" i="63"/>
  <c r="AE94" i="63"/>
  <c r="AD94" i="63"/>
  <c r="AB94" i="63"/>
  <c r="AC94" i="63" s="1"/>
  <c r="W94" i="63"/>
  <c r="U94" i="63"/>
  <c r="T94" i="63" s="1"/>
  <c r="P94" i="63"/>
  <c r="N94" i="63"/>
  <c r="AN93" i="63"/>
  <c r="AK93" i="63"/>
  <c r="AI93" i="63"/>
  <c r="AH93" i="63"/>
  <c r="AD93" i="63"/>
  <c r="AC93" i="63"/>
  <c r="AB93" i="63"/>
  <c r="AA93" i="63"/>
  <c r="Z93" i="63"/>
  <c r="Y93" i="63"/>
  <c r="W93" i="63"/>
  <c r="U93" i="63"/>
  <c r="X93" i="63" s="1"/>
  <c r="T93" i="63"/>
  <c r="S93" i="63"/>
  <c r="R93" i="63"/>
  <c r="P93" i="63"/>
  <c r="N93" i="63"/>
  <c r="Q93" i="63" s="1"/>
  <c r="M93" i="63"/>
  <c r="AM92" i="63"/>
  <c r="AK92" i="63"/>
  <c r="AJ92" i="63"/>
  <c r="AI92" i="63"/>
  <c r="AN92" i="63" s="1"/>
  <c r="AF92" i="63"/>
  <c r="AE92" i="63"/>
  <c r="AD92" i="63"/>
  <c r="AB92" i="63"/>
  <c r="AG92" i="63" s="1"/>
  <c r="AA92" i="63"/>
  <c r="Y92" i="63"/>
  <c r="W92" i="63"/>
  <c r="U92" i="63"/>
  <c r="Z92" i="63" s="1"/>
  <c r="T92" i="63"/>
  <c r="P92" i="63"/>
  <c r="N92" i="63"/>
  <c r="AK91" i="63"/>
  <c r="AI91" i="63"/>
  <c r="AF91" i="63"/>
  <c r="AD91" i="63"/>
  <c r="AB91" i="63"/>
  <c r="W91" i="63"/>
  <c r="U91" i="63"/>
  <c r="Z91" i="63" s="1"/>
  <c r="T91" i="63"/>
  <c r="P91" i="63"/>
  <c r="O91" i="63"/>
  <c r="N91" i="63"/>
  <c r="S91" i="63" s="1"/>
  <c r="M91" i="63"/>
  <c r="AN90" i="63"/>
  <c r="AM90" i="63"/>
  <c r="AK90" i="63"/>
  <c r="AI90" i="63"/>
  <c r="AL90" i="63" s="1"/>
  <c r="AH90" i="63"/>
  <c r="AF90" i="63"/>
  <c r="AD90" i="63"/>
  <c r="AC90" i="63"/>
  <c r="AB90" i="63"/>
  <c r="AG90" i="63" s="1"/>
  <c r="Y90" i="63"/>
  <c r="X90" i="63"/>
  <c r="W90" i="63"/>
  <c r="U90" i="63"/>
  <c r="Z90" i="63" s="1"/>
  <c r="T90" i="63"/>
  <c r="S90" i="63"/>
  <c r="R90" i="63"/>
  <c r="Q90" i="63"/>
  <c r="P90" i="63"/>
  <c r="O90" i="63"/>
  <c r="N90" i="63"/>
  <c r="M90" i="63"/>
  <c r="AN89" i="63"/>
  <c r="AM89" i="63"/>
  <c r="AL89" i="63"/>
  <c r="AK89" i="63"/>
  <c r="AJ89" i="63"/>
  <c r="AI89" i="63"/>
  <c r="AH89" i="63"/>
  <c r="AE89" i="63"/>
  <c r="AD89" i="63"/>
  <c r="AC89" i="63"/>
  <c r="AB89" i="63"/>
  <c r="AG89" i="63" s="1"/>
  <c r="AA89" i="63"/>
  <c r="W89" i="63"/>
  <c r="U89" i="63"/>
  <c r="T89" i="63"/>
  <c r="P89" i="63"/>
  <c r="N89" i="63"/>
  <c r="M89" i="63"/>
  <c r="AN88" i="63"/>
  <c r="AM88" i="63"/>
  <c r="AL88" i="63"/>
  <c r="AK88" i="63"/>
  <c r="AJ88" i="63"/>
  <c r="AI88" i="63"/>
  <c r="AH88" i="63" s="1"/>
  <c r="AG88" i="63"/>
  <c r="AD88" i="63"/>
  <c r="AB88" i="63"/>
  <c r="Z88" i="63"/>
  <c r="Y88" i="63"/>
  <c r="X88" i="63"/>
  <c r="W88" i="63"/>
  <c r="V88" i="63"/>
  <c r="U88" i="63"/>
  <c r="T88" i="63"/>
  <c r="S88" i="63"/>
  <c r="P88" i="63"/>
  <c r="N88" i="63"/>
  <c r="O88" i="63" s="1"/>
  <c r="M88" i="63"/>
  <c r="AK87" i="63"/>
  <c r="AI87" i="63"/>
  <c r="AH87" i="63"/>
  <c r="AG87" i="63"/>
  <c r="AF87" i="63"/>
  <c r="AE87" i="63"/>
  <c r="AD87" i="63"/>
  <c r="AB87" i="63"/>
  <c r="AC87" i="63" s="1"/>
  <c r="AA87" i="63"/>
  <c r="Y87" i="63"/>
  <c r="W87" i="63"/>
  <c r="U87" i="63"/>
  <c r="Z87" i="63" s="1"/>
  <c r="T87" i="63"/>
  <c r="P87" i="63"/>
  <c r="O87" i="63"/>
  <c r="N87" i="63"/>
  <c r="AK86" i="63"/>
  <c r="AI86" i="63"/>
  <c r="AN86" i="63" s="1"/>
  <c r="AF86" i="63"/>
  <c r="AD86" i="63"/>
  <c r="AC86" i="63"/>
  <c r="AB86" i="63"/>
  <c r="AG86" i="63" s="1"/>
  <c r="AA86" i="63"/>
  <c r="W86" i="63"/>
  <c r="V86" i="63"/>
  <c r="U86" i="63"/>
  <c r="Z86" i="63" s="1"/>
  <c r="T86" i="63"/>
  <c r="S86" i="63"/>
  <c r="R86" i="63"/>
  <c r="Q86" i="63"/>
  <c r="P86" i="63"/>
  <c r="N86" i="63"/>
  <c r="O86" i="63" s="1"/>
  <c r="M86" i="63"/>
  <c r="AN85" i="63"/>
  <c r="AK85" i="63"/>
  <c r="AJ85" i="63"/>
  <c r="AI85" i="63"/>
  <c r="AH85" i="63"/>
  <c r="AD85" i="63"/>
  <c r="AB85" i="63"/>
  <c r="AG85" i="63" s="1"/>
  <c r="Z85" i="63"/>
  <c r="Y85" i="63"/>
  <c r="X85" i="63"/>
  <c r="W85" i="63"/>
  <c r="U85" i="63"/>
  <c r="V85" i="63" s="1"/>
  <c r="T85" i="63"/>
  <c r="P85" i="63"/>
  <c r="N85" i="63"/>
  <c r="Q85" i="63" s="1"/>
  <c r="AM84" i="63"/>
  <c r="AL84" i="63"/>
  <c r="AK84" i="63"/>
  <c r="AI84" i="63"/>
  <c r="AN84" i="63" s="1"/>
  <c r="AH84" i="63"/>
  <c r="AG84" i="63"/>
  <c r="AF84" i="63"/>
  <c r="AE84" i="63"/>
  <c r="AD84" i="63"/>
  <c r="AC84" i="63"/>
  <c r="AB84" i="63"/>
  <c r="AA84" i="63"/>
  <c r="Z84" i="63"/>
  <c r="Y84" i="63"/>
  <c r="X84" i="63"/>
  <c r="W84" i="63"/>
  <c r="U84" i="63"/>
  <c r="T84" i="63" s="1"/>
  <c r="P84" i="63"/>
  <c r="N84" i="63"/>
  <c r="AN82" i="63"/>
  <c r="AM82" i="63"/>
  <c r="AK82" i="63"/>
  <c r="AI82" i="63"/>
  <c r="AH82" i="63"/>
  <c r="AD82" i="63"/>
  <c r="AC82" i="63"/>
  <c r="AB82" i="63"/>
  <c r="AA82" i="63"/>
  <c r="Y82" i="63"/>
  <c r="W82" i="63"/>
  <c r="U82" i="63"/>
  <c r="S82" i="63"/>
  <c r="R82" i="63"/>
  <c r="Q82" i="63"/>
  <c r="P82" i="63"/>
  <c r="N82" i="63"/>
  <c r="O82" i="63" s="1"/>
  <c r="M82" i="63"/>
  <c r="L82" i="63"/>
  <c r="AM80" i="63"/>
  <c r="AK80" i="63"/>
  <c r="AJ80" i="63"/>
  <c r="AI80" i="63"/>
  <c r="AN80" i="63" s="1"/>
  <c r="AF80" i="63"/>
  <c r="AE80" i="63"/>
  <c r="AD80" i="63"/>
  <c r="AB80" i="63"/>
  <c r="AG80" i="63" s="1"/>
  <c r="AA80" i="63"/>
  <c r="Z80" i="63"/>
  <c r="W80" i="63"/>
  <c r="U80" i="63"/>
  <c r="Y80" i="63" s="1"/>
  <c r="T80" i="63"/>
  <c r="P80" i="63"/>
  <c r="N80" i="63"/>
  <c r="L80" i="63"/>
  <c r="AL79" i="63"/>
  <c r="AK79" i="63"/>
  <c r="AJ79" i="63"/>
  <c r="AI79" i="63"/>
  <c r="AN79" i="63" s="1"/>
  <c r="AH79" i="63"/>
  <c r="AD79" i="63"/>
  <c r="AB79" i="63"/>
  <c r="X79" i="63"/>
  <c r="W79" i="63"/>
  <c r="U79" i="63"/>
  <c r="T79" i="63"/>
  <c r="S79" i="63"/>
  <c r="R79" i="63"/>
  <c r="Q79" i="63"/>
  <c r="P79" i="63"/>
  <c r="N79" i="63"/>
  <c r="O79" i="63" s="1"/>
  <c r="M79" i="63"/>
  <c r="L79" i="63"/>
  <c r="AK78" i="63"/>
  <c r="AI78" i="63"/>
  <c r="AG78" i="63"/>
  <c r="AF78" i="63"/>
  <c r="AE78" i="63"/>
  <c r="AD78" i="63"/>
  <c r="AC78" i="63"/>
  <c r="AB78" i="63"/>
  <c r="AA78" i="63" s="1"/>
  <c r="W78" i="63"/>
  <c r="U78" i="63"/>
  <c r="V78" i="63" s="1"/>
  <c r="T78" i="63"/>
  <c r="Q78" i="63"/>
  <c r="P78" i="63"/>
  <c r="N78" i="63"/>
  <c r="O78" i="63" s="1"/>
  <c r="L78" i="63"/>
  <c r="AN77" i="63"/>
  <c r="AM77" i="63"/>
  <c r="AL77" i="63"/>
  <c r="AK77" i="63"/>
  <c r="AI77" i="63"/>
  <c r="AJ77" i="63" s="1"/>
  <c r="AH77" i="63"/>
  <c r="AF77" i="63"/>
  <c r="AD77" i="63"/>
  <c r="AB77" i="63"/>
  <c r="AA77" i="63"/>
  <c r="W77" i="63"/>
  <c r="U77" i="63"/>
  <c r="V77" i="63" s="1"/>
  <c r="P77" i="63"/>
  <c r="O77" i="63"/>
  <c r="N77" i="63"/>
  <c r="M77" i="63"/>
  <c r="L77" i="63"/>
  <c r="AN76" i="63"/>
  <c r="AM76" i="63"/>
  <c r="AL76" i="63"/>
  <c r="AK76" i="63"/>
  <c r="AJ76" i="63"/>
  <c r="AI76" i="63"/>
  <c r="AH76" i="63"/>
  <c r="AD76" i="63"/>
  <c r="AC76" i="63"/>
  <c r="AB76" i="63"/>
  <c r="AG76" i="63" s="1"/>
  <c r="AA76" i="63"/>
  <c r="Z76" i="63"/>
  <c r="Y76" i="63"/>
  <c r="X76" i="63"/>
  <c r="W76" i="63"/>
  <c r="V76" i="63"/>
  <c r="U76" i="63"/>
  <c r="T76" i="63"/>
  <c r="R76" i="63"/>
  <c r="P76" i="63"/>
  <c r="N76" i="63"/>
  <c r="Q76" i="63" s="1"/>
  <c r="L76" i="63"/>
  <c r="AK75" i="63"/>
  <c r="AI75" i="63"/>
  <c r="AH75" i="63"/>
  <c r="AG75" i="63"/>
  <c r="AF75" i="63"/>
  <c r="AE75" i="63"/>
  <c r="AD75" i="63"/>
  <c r="AB75" i="63"/>
  <c r="AC75" i="63" s="1"/>
  <c r="AA75" i="63"/>
  <c r="Z75" i="63"/>
  <c r="X75" i="63"/>
  <c r="W75" i="63"/>
  <c r="V75" i="63"/>
  <c r="U75" i="63"/>
  <c r="S75" i="63"/>
  <c r="R75" i="63"/>
  <c r="Q75" i="63"/>
  <c r="P75" i="63"/>
  <c r="O75" i="63"/>
  <c r="N75" i="63"/>
  <c r="M75" i="63"/>
  <c r="L75" i="63"/>
  <c r="AK74" i="63"/>
  <c r="AI74" i="63"/>
  <c r="AN74" i="63" s="1"/>
  <c r="AH74" i="63"/>
  <c r="AG74" i="63"/>
  <c r="AE74" i="63"/>
  <c r="AD74" i="63"/>
  <c r="AB74" i="63"/>
  <c r="AC74" i="63" s="1"/>
  <c r="W74" i="63"/>
  <c r="U74" i="63"/>
  <c r="S74" i="63"/>
  <c r="R74" i="63"/>
  <c r="P74" i="63"/>
  <c r="N74" i="63"/>
  <c r="M74" i="63"/>
  <c r="L74" i="63"/>
  <c r="AL73" i="63"/>
  <c r="AK73" i="63"/>
  <c r="AI73" i="63"/>
  <c r="AH73" i="63"/>
  <c r="AG73" i="63"/>
  <c r="AF73" i="63"/>
  <c r="AE73" i="63"/>
  <c r="AD73" i="63"/>
  <c r="AB73" i="63"/>
  <c r="AC73" i="63" s="1"/>
  <c r="AA73" i="63"/>
  <c r="Z73" i="63"/>
  <c r="Y73" i="63"/>
  <c r="W73" i="63"/>
  <c r="U73" i="63"/>
  <c r="X73" i="63" s="1"/>
  <c r="T73" i="63"/>
  <c r="R73" i="63"/>
  <c r="P73" i="63"/>
  <c r="O73" i="63"/>
  <c r="N73" i="63"/>
  <c r="S73" i="63" s="1"/>
  <c r="L73" i="63"/>
  <c r="AN72" i="63"/>
  <c r="AK72" i="63"/>
  <c r="AI72" i="63"/>
  <c r="AJ72" i="63" s="1"/>
  <c r="AH72" i="63"/>
  <c r="AE72" i="63"/>
  <c r="AD72" i="63"/>
  <c r="AB72" i="63"/>
  <c r="AC72" i="63" s="1"/>
  <c r="Z72" i="63"/>
  <c r="Y72" i="63"/>
  <c r="X72" i="63"/>
  <c r="W72" i="63"/>
  <c r="V72" i="63"/>
  <c r="U72" i="63"/>
  <c r="T72" i="63"/>
  <c r="Q72" i="63"/>
  <c r="P72" i="63"/>
  <c r="O72" i="63"/>
  <c r="N72" i="63"/>
  <c r="S72" i="63" s="1"/>
  <c r="M72" i="63"/>
  <c r="L72" i="63"/>
  <c r="AK71" i="63"/>
  <c r="AI71" i="63"/>
  <c r="AD71" i="63"/>
  <c r="AB71" i="63"/>
  <c r="AC71" i="63" s="1"/>
  <c r="AA71" i="63"/>
  <c r="Z71" i="63"/>
  <c r="Y71" i="63"/>
  <c r="X71" i="63"/>
  <c r="W71" i="63"/>
  <c r="U71" i="63"/>
  <c r="S71" i="63"/>
  <c r="P71" i="63"/>
  <c r="N71" i="63"/>
  <c r="L71" i="63"/>
  <c r="AN70" i="63"/>
  <c r="AM70" i="63"/>
  <c r="AL70" i="63"/>
  <c r="AK70" i="63"/>
  <c r="AJ70" i="63"/>
  <c r="AI70" i="63"/>
  <c r="AH70" i="63"/>
  <c r="AG70" i="63"/>
  <c r="AD70" i="63"/>
  <c r="AC70" i="63"/>
  <c r="AB70" i="63"/>
  <c r="AE70" i="63" s="1"/>
  <c r="AA70" i="63"/>
  <c r="Y70" i="63"/>
  <c r="W70" i="63"/>
  <c r="U70" i="63"/>
  <c r="T70" i="63"/>
  <c r="S70" i="63"/>
  <c r="R70" i="63"/>
  <c r="Q70" i="63"/>
  <c r="P70" i="63"/>
  <c r="N70" i="63"/>
  <c r="O70" i="63" s="1"/>
  <c r="M70" i="63"/>
  <c r="L70" i="63"/>
  <c r="AN69" i="63"/>
  <c r="AL69" i="63"/>
  <c r="AK69" i="63"/>
  <c r="AI69" i="63"/>
  <c r="AG69" i="63"/>
  <c r="AF69" i="63"/>
  <c r="AE69" i="63"/>
  <c r="AD69" i="63"/>
  <c r="AC69" i="63"/>
  <c r="AB69" i="63"/>
  <c r="AA69" i="63"/>
  <c r="W69" i="63"/>
  <c r="U69" i="63"/>
  <c r="Z69" i="63" s="1"/>
  <c r="T69" i="63"/>
  <c r="S69" i="63"/>
  <c r="P69" i="63"/>
  <c r="N69" i="63"/>
  <c r="R69" i="63" s="1"/>
  <c r="M69" i="63"/>
  <c r="L69" i="63"/>
  <c r="AK68" i="63"/>
  <c r="AI68" i="63"/>
  <c r="AG68" i="63"/>
  <c r="AF68" i="63"/>
  <c r="AD68" i="63"/>
  <c r="AB68" i="63"/>
  <c r="AA68" i="63"/>
  <c r="Z68" i="63"/>
  <c r="W68" i="63"/>
  <c r="U68" i="63"/>
  <c r="T68" i="63"/>
  <c r="P68" i="63"/>
  <c r="N68" i="63"/>
  <c r="S68" i="63" s="1"/>
  <c r="L68" i="63"/>
  <c r="AN67" i="63"/>
  <c r="AM67" i="63"/>
  <c r="AK67" i="63"/>
  <c r="AI67" i="63"/>
  <c r="AL67" i="63" s="1"/>
  <c r="AH67" i="63"/>
  <c r="AF67" i="63"/>
  <c r="AD67" i="63"/>
  <c r="AC67" i="63"/>
  <c r="AB67" i="63"/>
  <c r="AG67" i="63" s="1"/>
  <c r="Y67" i="63"/>
  <c r="X67" i="63"/>
  <c r="W67" i="63"/>
  <c r="U67" i="63"/>
  <c r="Z67" i="63" s="1"/>
  <c r="T67" i="63"/>
  <c r="Q67" i="63"/>
  <c r="P67" i="63"/>
  <c r="N67" i="63"/>
  <c r="O67" i="63" s="1"/>
  <c r="L67" i="63"/>
  <c r="AN66" i="63"/>
  <c r="AM66" i="63"/>
  <c r="AL66" i="63"/>
  <c r="AK66" i="63"/>
  <c r="AJ66" i="63"/>
  <c r="AI66" i="63"/>
  <c r="AH66" i="63"/>
  <c r="AE66" i="63"/>
  <c r="AD66" i="63"/>
  <c r="AC66" i="63"/>
  <c r="AB66" i="63"/>
  <c r="AG66" i="63" s="1"/>
  <c r="AA66" i="63"/>
  <c r="W66" i="63"/>
  <c r="U66" i="63"/>
  <c r="T66" i="63" s="1"/>
  <c r="P66" i="63"/>
  <c r="N66" i="63"/>
  <c r="Q66" i="63" s="1"/>
  <c r="M66" i="63"/>
  <c r="L66" i="63"/>
  <c r="AL65" i="63"/>
  <c r="AK65" i="63"/>
  <c r="AI65" i="63"/>
  <c r="AJ65" i="63" s="1"/>
  <c r="AD65" i="63"/>
  <c r="AB65" i="63"/>
  <c r="Z65" i="63"/>
  <c r="Y65" i="63"/>
  <c r="X65" i="63"/>
  <c r="W65" i="63"/>
  <c r="V65" i="63"/>
  <c r="U65" i="63"/>
  <c r="T65" i="63" s="1"/>
  <c r="P65" i="63"/>
  <c r="N65" i="63"/>
  <c r="O65" i="63" s="1"/>
  <c r="M65" i="63"/>
  <c r="L65" i="63"/>
  <c r="AK64" i="63"/>
  <c r="AI64" i="63"/>
  <c r="AN64" i="63" s="1"/>
  <c r="AH64" i="63"/>
  <c r="AG64" i="63"/>
  <c r="AF64" i="63"/>
  <c r="AE64" i="63"/>
  <c r="AD64" i="63"/>
  <c r="AB64" i="63"/>
  <c r="AC64" i="63" s="1"/>
  <c r="AA64" i="63"/>
  <c r="Y64" i="63"/>
  <c r="W64" i="63"/>
  <c r="U64" i="63"/>
  <c r="T64" i="63"/>
  <c r="P64" i="63"/>
  <c r="O64" i="63"/>
  <c r="N64" i="63"/>
  <c r="L64" i="63"/>
  <c r="AL63" i="63"/>
  <c r="AK63" i="63"/>
  <c r="AI63" i="63"/>
  <c r="AN63" i="63" s="1"/>
  <c r="AD63" i="63"/>
  <c r="AB63" i="63"/>
  <c r="AA63" i="63"/>
  <c r="W63" i="63"/>
  <c r="V63" i="63"/>
  <c r="U63" i="63"/>
  <c r="Z63" i="63" s="1"/>
  <c r="T63" i="63"/>
  <c r="S63" i="63"/>
  <c r="R63" i="63"/>
  <c r="Q63" i="63"/>
  <c r="P63" i="63"/>
  <c r="O63" i="63"/>
  <c r="N63" i="63"/>
  <c r="M63" i="63"/>
  <c r="L63" i="63"/>
  <c r="AK62" i="63"/>
  <c r="AI62" i="63"/>
  <c r="AH62" i="63" s="1"/>
  <c r="AG62" i="63"/>
  <c r="AD62" i="63"/>
  <c r="AB62" i="63"/>
  <c r="AF62" i="63" s="1"/>
  <c r="AA62" i="63"/>
  <c r="Z62" i="63"/>
  <c r="Y62" i="63"/>
  <c r="X62" i="63"/>
  <c r="W62" i="63"/>
  <c r="U62" i="63"/>
  <c r="V62" i="63" s="1"/>
  <c r="T62" i="63"/>
  <c r="S62" i="63"/>
  <c r="Q62" i="63"/>
  <c r="P62" i="63"/>
  <c r="N62" i="63"/>
  <c r="R62" i="63" s="1"/>
  <c r="M62" i="63"/>
  <c r="L62" i="63"/>
  <c r="AM61" i="63"/>
  <c r="AL61" i="63"/>
  <c r="AK61" i="63"/>
  <c r="AI61" i="63"/>
  <c r="AN61" i="63" s="1"/>
  <c r="AH61" i="63"/>
  <c r="AD61" i="63"/>
  <c r="AB61" i="63"/>
  <c r="AG61" i="63" s="1"/>
  <c r="Z61" i="63"/>
  <c r="W61" i="63"/>
  <c r="U61" i="63"/>
  <c r="T61" i="63" s="1"/>
  <c r="P61" i="63"/>
  <c r="N61" i="63"/>
  <c r="AL59" i="63"/>
  <c r="AK59" i="63"/>
  <c r="AI59" i="63"/>
  <c r="AH59" i="63" s="1"/>
  <c r="AD59" i="63"/>
  <c r="AB59" i="63"/>
  <c r="AG59" i="63" s="1"/>
  <c r="AA59" i="63"/>
  <c r="Z59" i="63"/>
  <c r="W59" i="63"/>
  <c r="U59" i="63"/>
  <c r="V59" i="63" s="1"/>
  <c r="T59" i="63"/>
  <c r="S59" i="63"/>
  <c r="R59" i="63"/>
  <c r="Q59" i="63"/>
  <c r="P59" i="63"/>
  <c r="N59" i="63"/>
  <c r="O59" i="63" s="1"/>
  <c r="M59" i="63"/>
  <c r="L59" i="63"/>
  <c r="AK58" i="63"/>
  <c r="AJ58" i="63"/>
  <c r="AI58" i="63"/>
  <c r="AF58" i="63"/>
  <c r="AE58" i="63"/>
  <c r="AD58" i="63"/>
  <c r="AB58" i="63"/>
  <c r="AG58" i="63" s="1"/>
  <c r="AA58" i="63"/>
  <c r="Z58" i="63"/>
  <c r="X58" i="63"/>
  <c r="W58" i="63"/>
  <c r="U58" i="63"/>
  <c r="Y58" i="63" s="1"/>
  <c r="T58" i="63"/>
  <c r="S58" i="63"/>
  <c r="P58" i="63"/>
  <c r="N58" i="63"/>
  <c r="Q58" i="63" s="1"/>
  <c r="L58" i="63"/>
  <c r="AL57" i="63"/>
  <c r="AK57" i="63"/>
  <c r="AJ57" i="63"/>
  <c r="AI57" i="63"/>
  <c r="AN57" i="63" s="1"/>
  <c r="AH57" i="63"/>
  <c r="AG57" i="63"/>
  <c r="AF57" i="63"/>
  <c r="AD57" i="63"/>
  <c r="AC57" i="63"/>
  <c r="AB57" i="63"/>
  <c r="AE57" i="63" s="1"/>
  <c r="AA57" i="63"/>
  <c r="X57" i="63"/>
  <c r="W57" i="63"/>
  <c r="U57" i="63"/>
  <c r="T57" i="63" s="1"/>
  <c r="P57" i="63"/>
  <c r="N57" i="63"/>
  <c r="Q57" i="63" s="1"/>
  <c r="M57" i="63"/>
  <c r="L57" i="63"/>
  <c r="AK56" i="63"/>
  <c r="AI56" i="63"/>
  <c r="AN56" i="63" s="1"/>
  <c r="AG56" i="63"/>
  <c r="AF56" i="63"/>
  <c r="AE56" i="63"/>
  <c r="AD56" i="63"/>
  <c r="AC56" i="63"/>
  <c r="AB56" i="63"/>
  <c r="AA56" i="63" s="1"/>
  <c r="Z56" i="63"/>
  <c r="W56" i="63"/>
  <c r="U56" i="63"/>
  <c r="V56" i="63" s="1"/>
  <c r="T56" i="63"/>
  <c r="S56" i="63"/>
  <c r="R56" i="63"/>
  <c r="P56" i="63"/>
  <c r="O56" i="63"/>
  <c r="N56" i="63"/>
  <c r="Q56" i="63" s="1"/>
  <c r="M56" i="63"/>
  <c r="L56" i="63"/>
  <c r="AN55" i="63"/>
  <c r="AM55" i="63"/>
  <c r="AL55" i="63"/>
  <c r="AK55" i="63"/>
  <c r="AI55" i="63"/>
  <c r="AJ55" i="63" s="1"/>
  <c r="AH55" i="63"/>
  <c r="AD55" i="63"/>
  <c r="AB55" i="63"/>
  <c r="AF55" i="63" s="1"/>
  <c r="AA55" i="63"/>
  <c r="Z55" i="63"/>
  <c r="W55" i="63"/>
  <c r="U55" i="63"/>
  <c r="R55" i="63"/>
  <c r="Q55" i="63"/>
  <c r="P55" i="63"/>
  <c r="O55" i="63"/>
  <c r="N55" i="63"/>
  <c r="S55" i="63" s="1"/>
  <c r="M55" i="63"/>
  <c r="L55" i="63"/>
  <c r="AN54" i="63"/>
  <c r="AM54" i="63"/>
  <c r="AL54" i="63"/>
  <c r="AK54" i="63"/>
  <c r="AI54" i="63"/>
  <c r="AJ54" i="63" s="1"/>
  <c r="AH54" i="63"/>
  <c r="AD54" i="63"/>
  <c r="AC54" i="63"/>
  <c r="AB54" i="63"/>
  <c r="AG54" i="63" s="1"/>
  <c r="AA54" i="63"/>
  <c r="Z54" i="63"/>
  <c r="Y54" i="63"/>
  <c r="X54" i="63"/>
  <c r="W54" i="63"/>
  <c r="V54" i="63"/>
  <c r="U54" i="63"/>
  <c r="T54" i="63"/>
  <c r="P54" i="63"/>
  <c r="N54" i="63"/>
  <c r="O54" i="63" s="1"/>
  <c r="L54" i="63"/>
  <c r="AN53" i="63"/>
  <c r="AM53" i="63"/>
  <c r="AL53" i="63"/>
  <c r="AK53" i="63"/>
  <c r="AI53" i="63"/>
  <c r="AJ53" i="63" s="1"/>
  <c r="AH53" i="63"/>
  <c r="AG53" i="63"/>
  <c r="AF53" i="63"/>
  <c r="AE53" i="63"/>
  <c r="AD53" i="63"/>
  <c r="AB53" i="63"/>
  <c r="AC53" i="63" s="1"/>
  <c r="AA53" i="63"/>
  <c r="Z53" i="63"/>
  <c r="W53" i="63"/>
  <c r="V53" i="63"/>
  <c r="U53" i="63"/>
  <c r="Y53" i="63" s="1"/>
  <c r="T53" i="63"/>
  <c r="S53" i="63"/>
  <c r="R53" i="63"/>
  <c r="Q53" i="63"/>
  <c r="P53" i="63"/>
  <c r="O53" i="63"/>
  <c r="N53" i="63"/>
  <c r="M53" i="63"/>
  <c r="L53" i="63"/>
  <c r="AK52" i="63"/>
  <c r="AI52" i="63"/>
  <c r="AM52" i="63" s="1"/>
  <c r="AF52" i="63"/>
  <c r="AD52" i="63"/>
  <c r="AB52" i="63"/>
  <c r="AA52" i="63" s="1"/>
  <c r="W52" i="63"/>
  <c r="U52" i="63"/>
  <c r="T52" i="63"/>
  <c r="Q52" i="63"/>
  <c r="P52" i="63"/>
  <c r="N52" i="63"/>
  <c r="O52" i="63" s="1"/>
  <c r="M52" i="63"/>
  <c r="L52" i="63"/>
  <c r="AK51" i="63"/>
  <c r="AJ51" i="63"/>
  <c r="AI51" i="63"/>
  <c r="AH51" i="63"/>
  <c r="AE51" i="63"/>
  <c r="AD51" i="63"/>
  <c r="AB51" i="63"/>
  <c r="AG51" i="63" s="1"/>
  <c r="Z51" i="63"/>
  <c r="Y51" i="63"/>
  <c r="W51" i="63"/>
  <c r="U51" i="63"/>
  <c r="X51" i="63" s="1"/>
  <c r="T51" i="63"/>
  <c r="R51" i="63"/>
  <c r="P51" i="63"/>
  <c r="N51" i="63"/>
  <c r="L51" i="63"/>
  <c r="AK50" i="63"/>
  <c r="AI50" i="63"/>
  <c r="AJ50" i="63" s="1"/>
  <c r="AD50" i="63"/>
  <c r="AB50" i="63"/>
  <c r="Z50" i="63"/>
  <c r="Y50" i="63"/>
  <c r="X50" i="63"/>
  <c r="W50" i="63"/>
  <c r="V50" i="63"/>
  <c r="U50" i="63"/>
  <c r="T50" i="63"/>
  <c r="P50" i="63"/>
  <c r="N50" i="63"/>
  <c r="L50" i="63"/>
  <c r="AN49" i="63"/>
  <c r="AK49" i="63"/>
  <c r="AI49" i="63"/>
  <c r="AF49" i="63"/>
  <c r="AE49" i="63"/>
  <c r="AD49" i="63"/>
  <c r="AC49" i="63"/>
  <c r="AB49" i="63"/>
  <c r="AG49" i="63" s="1"/>
  <c r="AA49" i="63"/>
  <c r="W49" i="63"/>
  <c r="U49" i="63"/>
  <c r="Z49" i="63" s="1"/>
  <c r="T49" i="63"/>
  <c r="S49" i="63"/>
  <c r="P49" i="63"/>
  <c r="N49" i="63"/>
  <c r="L49" i="63"/>
  <c r="AN48" i="63"/>
  <c r="AM48" i="63"/>
  <c r="AL48" i="63"/>
  <c r="AK48" i="63"/>
  <c r="AJ48" i="63"/>
  <c r="AI48" i="63"/>
  <c r="AH48" i="63"/>
  <c r="AF48" i="63"/>
  <c r="AD48" i="63"/>
  <c r="AB48" i="63"/>
  <c r="AE48" i="63" s="1"/>
  <c r="W48" i="63"/>
  <c r="U48" i="63"/>
  <c r="Z48" i="63" s="1"/>
  <c r="S48" i="63"/>
  <c r="R48" i="63"/>
  <c r="Q48" i="63"/>
  <c r="P48" i="63"/>
  <c r="N48" i="63"/>
  <c r="O48" i="63" s="1"/>
  <c r="M48" i="63"/>
  <c r="L48" i="63"/>
  <c r="AL47" i="63"/>
  <c r="AK47" i="63"/>
  <c r="AI47" i="63"/>
  <c r="AH47" i="63" s="1"/>
  <c r="AG47" i="63"/>
  <c r="AF47" i="63"/>
  <c r="AE47" i="63"/>
  <c r="AD47" i="63"/>
  <c r="AC47" i="63"/>
  <c r="AB47" i="63"/>
  <c r="AA47" i="63"/>
  <c r="Z47" i="63"/>
  <c r="Y47" i="63"/>
  <c r="X47" i="63"/>
  <c r="W47" i="63"/>
  <c r="U47" i="63"/>
  <c r="V47" i="63" s="1"/>
  <c r="T47" i="63"/>
  <c r="S47" i="63"/>
  <c r="R47" i="63"/>
  <c r="Q47" i="63"/>
  <c r="P47" i="63"/>
  <c r="N47" i="63"/>
  <c r="O47" i="63" s="1"/>
  <c r="M47" i="63"/>
  <c r="L47" i="63"/>
  <c r="AK46" i="63"/>
  <c r="AI46" i="63"/>
  <c r="AH46" i="63" s="1"/>
  <c r="AD46" i="63"/>
  <c r="AB46" i="63"/>
  <c r="AA46" i="63"/>
  <c r="W46" i="63"/>
  <c r="V46" i="63"/>
  <c r="U46" i="63"/>
  <c r="T46" i="63"/>
  <c r="S46" i="63"/>
  <c r="Q46" i="63"/>
  <c r="P46" i="63"/>
  <c r="N46" i="63"/>
  <c r="O46" i="63" s="1"/>
  <c r="M46" i="63"/>
  <c r="L46" i="63"/>
  <c r="AN45" i="63"/>
  <c r="AM45" i="63"/>
  <c r="AK45" i="63"/>
  <c r="AI45" i="63"/>
  <c r="AL45" i="63" s="1"/>
  <c r="AH45" i="63"/>
  <c r="AF45" i="63"/>
  <c r="AD45" i="63"/>
  <c r="AC45" i="63"/>
  <c r="AB45" i="63"/>
  <c r="Y45" i="63"/>
  <c r="X45" i="63"/>
  <c r="W45" i="63"/>
  <c r="U45" i="63"/>
  <c r="Z45" i="63" s="1"/>
  <c r="T45" i="63"/>
  <c r="P45" i="63"/>
  <c r="N45" i="63"/>
  <c r="R45" i="63" s="1"/>
  <c r="M45" i="63"/>
  <c r="L45" i="63"/>
  <c r="AN44" i="63"/>
  <c r="AM44" i="63"/>
  <c r="AL44" i="63"/>
  <c r="AK44" i="63"/>
  <c r="AJ44" i="63"/>
  <c r="AI44" i="63"/>
  <c r="AH44" i="63"/>
  <c r="AE44" i="63"/>
  <c r="AD44" i="63"/>
  <c r="AB44" i="63"/>
  <c r="AA44" i="63"/>
  <c r="Z44" i="63"/>
  <c r="Y44" i="63"/>
  <c r="W44" i="63"/>
  <c r="U44" i="63"/>
  <c r="X44" i="63" s="1"/>
  <c r="T44" i="63"/>
  <c r="P44" i="63"/>
  <c r="O44" i="63"/>
  <c r="N44" i="63"/>
  <c r="M44" i="63"/>
  <c r="L44" i="63"/>
  <c r="AN43" i="63"/>
  <c r="AL43" i="63"/>
  <c r="AK43" i="63"/>
  <c r="AJ43" i="63"/>
  <c r="AI43" i="63"/>
  <c r="AM43" i="63" s="1"/>
  <c r="AH43" i="63"/>
  <c r="AD43" i="63"/>
  <c r="AB43" i="63"/>
  <c r="Z43" i="63"/>
  <c r="Y43" i="63"/>
  <c r="X43" i="63"/>
  <c r="W43" i="63"/>
  <c r="V43" i="63"/>
  <c r="U43" i="63"/>
  <c r="T43" i="63" s="1"/>
  <c r="P43" i="63"/>
  <c r="N43" i="63"/>
  <c r="O43" i="63" s="1"/>
  <c r="M43" i="63"/>
  <c r="L43" i="63"/>
  <c r="AM42" i="63"/>
  <c r="AK42" i="63"/>
  <c r="AJ42" i="63"/>
  <c r="AI42" i="63"/>
  <c r="AN42" i="63" s="1"/>
  <c r="AH42" i="63"/>
  <c r="AG42" i="63"/>
  <c r="AF42" i="63"/>
  <c r="AE42" i="63"/>
  <c r="AD42" i="63"/>
  <c r="AB42" i="63"/>
  <c r="AC42" i="63" s="1"/>
  <c r="AA42" i="63"/>
  <c r="Y42" i="63"/>
  <c r="X42" i="63"/>
  <c r="W42" i="63"/>
  <c r="U42" i="63"/>
  <c r="S42" i="63"/>
  <c r="P42" i="63"/>
  <c r="N42" i="63"/>
  <c r="L42" i="63"/>
  <c r="AK41" i="63"/>
  <c r="AJ41" i="63"/>
  <c r="AI41" i="63"/>
  <c r="AN41" i="63" s="1"/>
  <c r="AH41" i="63"/>
  <c r="AE41" i="63"/>
  <c r="AD41" i="63"/>
  <c r="AB41" i="63"/>
  <c r="AG41" i="63" s="1"/>
  <c r="W41" i="63"/>
  <c r="U41" i="63"/>
  <c r="S41" i="63"/>
  <c r="R41" i="63"/>
  <c r="Q41" i="63"/>
  <c r="P41" i="63"/>
  <c r="O41" i="63"/>
  <c r="N41" i="63"/>
  <c r="M41" i="63"/>
  <c r="L41" i="63"/>
  <c r="AN40" i="63"/>
  <c r="AK40" i="63"/>
  <c r="AJ40" i="63"/>
  <c r="AI40" i="63"/>
  <c r="AH40" i="63"/>
  <c r="AD40" i="63"/>
  <c r="AB40" i="63"/>
  <c r="AG40" i="63" s="1"/>
  <c r="Z40" i="63"/>
  <c r="Y40" i="63"/>
  <c r="X40" i="63"/>
  <c r="W40" i="63"/>
  <c r="U40" i="63"/>
  <c r="V40" i="63" s="1"/>
  <c r="T40" i="63"/>
  <c r="P40" i="63"/>
  <c r="O40" i="63"/>
  <c r="N40" i="63"/>
  <c r="S40" i="63" s="1"/>
  <c r="M40" i="63"/>
  <c r="L40" i="63"/>
  <c r="AM39" i="63"/>
  <c r="AL39" i="63"/>
  <c r="AK39" i="63"/>
  <c r="AI39" i="63"/>
  <c r="AN39" i="63" s="1"/>
  <c r="AH39" i="63"/>
  <c r="AG39" i="63"/>
  <c r="AE39" i="63"/>
  <c r="AD39" i="63"/>
  <c r="AB39" i="63"/>
  <c r="AC39" i="63" s="1"/>
  <c r="AA39" i="63"/>
  <c r="W39" i="63"/>
  <c r="V39" i="63"/>
  <c r="U39" i="63"/>
  <c r="T39" i="63" s="1"/>
  <c r="P39" i="63"/>
  <c r="N39" i="63"/>
  <c r="M39" i="63"/>
  <c r="L39" i="63"/>
  <c r="AK38" i="63"/>
  <c r="AI38" i="63"/>
  <c r="AL38" i="63" s="1"/>
  <c r="AH38" i="63"/>
  <c r="AD38" i="63"/>
  <c r="AC38" i="63"/>
  <c r="AB38" i="63"/>
  <c r="AA38" i="63"/>
  <c r="Z38" i="63"/>
  <c r="Y38" i="63"/>
  <c r="X38" i="63"/>
  <c r="W38" i="63"/>
  <c r="U38" i="63"/>
  <c r="V38" i="63" s="1"/>
  <c r="T38" i="63"/>
  <c r="S38" i="63"/>
  <c r="R38" i="63"/>
  <c r="P38" i="63"/>
  <c r="N38" i="63"/>
  <c r="Q38" i="63" s="1"/>
  <c r="M38" i="63"/>
  <c r="L38" i="63"/>
  <c r="AN37" i="63"/>
  <c r="AM37" i="63"/>
  <c r="AL37" i="63"/>
  <c r="AK37" i="63"/>
  <c r="AI37" i="63"/>
  <c r="AH37" i="63" s="1"/>
  <c r="AG37" i="63"/>
  <c r="AD37" i="63"/>
  <c r="AB37" i="63"/>
  <c r="AC37" i="63" s="1"/>
  <c r="AA37" i="63"/>
  <c r="W37" i="63"/>
  <c r="U37" i="63"/>
  <c r="Y37" i="63" s="1"/>
  <c r="T37" i="63"/>
  <c r="S37" i="63"/>
  <c r="R37" i="63"/>
  <c r="Q37" i="63"/>
  <c r="P37" i="63"/>
  <c r="O37" i="63"/>
  <c r="N37" i="63"/>
  <c r="M37" i="63"/>
  <c r="L37" i="63"/>
  <c r="AM36" i="63"/>
  <c r="AL36" i="63"/>
  <c r="AK36" i="63"/>
  <c r="AI36" i="63"/>
  <c r="AN36" i="63" s="1"/>
  <c r="AH36" i="63"/>
  <c r="AG36" i="63"/>
  <c r="AF36" i="63"/>
  <c r="AD36" i="63"/>
  <c r="AB36" i="63"/>
  <c r="Y36" i="63"/>
  <c r="W36" i="63"/>
  <c r="V36" i="63"/>
  <c r="U36" i="63"/>
  <c r="Z36" i="63" s="1"/>
  <c r="T36" i="63"/>
  <c r="P36" i="63"/>
  <c r="N36" i="63"/>
  <c r="R36" i="63" s="1"/>
  <c r="M36" i="63"/>
  <c r="L36" i="63"/>
  <c r="AK35" i="63"/>
  <c r="AI35" i="63"/>
  <c r="AG35" i="63"/>
  <c r="AF35" i="63"/>
  <c r="AE35" i="63"/>
  <c r="AD35" i="63"/>
  <c r="AC35" i="63"/>
  <c r="AB35" i="63"/>
  <c r="AA35" i="63"/>
  <c r="W35" i="63"/>
  <c r="U35" i="63"/>
  <c r="X35" i="63" s="1"/>
  <c r="R35" i="63"/>
  <c r="P35" i="63"/>
  <c r="O35" i="63"/>
  <c r="N35" i="63"/>
  <c r="S35" i="63" s="1"/>
  <c r="M35" i="63"/>
  <c r="L35" i="63"/>
  <c r="AN34" i="63"/>
  <c r="AM34" i="63"/>
  <c r="AL34" i="63"/>
  <c r="AK34" i="63"/>
  <c r="AI34" i="63"/>
  <c r="AJ34" i="63" s="1"/>
  <c r="AH34" i="63"/>
  <c r="AG34" i="63"/>
  <c r="AF34" i="63"/>
  <c r="AE34" i="63"/>
  <c r="AD34" i="63"/>
  <c r="AB34" i="63"/>
  <c r="AC34" i="63" s="1"/>
  <c r="AA34" i="63"/>
  <c r="Z34" i="63"/>
  <c r="Y34" i="63"/>
  <c r="X34" i="63"/>
  <c r="W34" i="63"/>
  <c r="V34" i="63"/>
  <c r="U34" i="63"/>
  <c r="T34" i="63"/>
  <c r="P34" i="63"/>
  <c r="N34" i="63"/>
  <c r="Q34" i="63" s="1"/>
  <c r="L34" i="63"/>
  <c r="AK33" i="63"/>
  <c r="AJ33" i="63"/>
  <c r="AI33" i="63"/>
  <c r="AH33" i="63" s="1"/>
  <c r="AD33" i="63"/>
  <c r="AB33" i="63"/>
  <c r="AA33" i="63"/>
  <c r="Z33" i="63"/>
  <c r="Y33" i="63"/>
  <c r="X33" i="63"/>
  <c r="W33" i="63"/>
  <c r="U33" i="63"/>
  <c r="V33" i="63" s="1"/>
  <c r="T33" i="63"/>
  <c r="S33" i="63"/>
  <c r="P33" i="63"/>
  <c r="N33" i="63"/>
  <c r="M33" i="63" s="1"/>
  <c r="L33" i="63"/>
  <c r="AN32" i="63"/>
  <c r="AM32" i="63"/>
  <c r="AL32" i="63"/>
  <c r="AK32" i="63"/>
  <c r="AJ32" i="63"/>
  <c r="AI32" i="63"/>
  <c r="AH32" i="63"/>
  <c r="AG32" i="63"/>
  <c r="AF32" i="63"/>
  <c r="AD32" i="63"/>
  <c r="AB32" i="63"/>
  <c r="AE32" i="63" s="1"/>
  <c r="AA32" i="63"/>
  <c r="X32" i="63"/>
  <c r="W32" i="63"/>
  <c r="V32" i="63"/>
  <c r="U32" i="63"/>
  <c r="T32" i="63"/>
  <c r="S32" i="63"/>
  <c r="R32" i="63"/>
  <c r="Q32" i="63"/>
  <c r="P32" i="63"/>
  <c r="N32" i="63"/>
  <c r="O32" i="63" s="1"/>
  <c r="M32" i="63"/>
  <c r="L32" i="63"/>
  <c r="AN31" i="63"/>
  <c r="AM31" i="63"/>
  <c r="AL31" i="63"/>
  <c r="AK31" i="63"/>
  <c r="AI31" i="63"/>
  <c r="AJ31" i="63" s="1"/>
  <c r="AH31" i="63"/>
  <c r="AG31" i="63"/>
  <c r="AF31" i="63"/>
  <c r="AE31" i="63"/>
  <c r="AD31" i="63"/>
  <c r="AC31" i="63"/>
  <c r="AB31" i="63"/>
  <c r="AA31" i="63"/>
  <c r="W31" i="63"/>
  <c r="V31" i="63"/>
  <c r="U31" i="63"/>
  <c r="T31" i="63"/>
  <c r="P31" i="63"/>
  <c r="N31" i="63"/>
  <c r="R31" i="63" s="1"/>
  <c r="M31" i="63"/>
  <c r="L31" i="63"/>
  <c r="AM30" i="63"/>
  <c r="AL30" i="63"/>
  <c r="AK30" i="63"/>
  <c r="AI30" i="63"/>
  <c r="AN30" i="63" s="1"/>
  <c r="AH30" i="63"/>
  <c r="AG30" i="63"/>
  <c r="AF30" i="63"/>
  <c r="AE30" i="63"/>
  <c r="AD30" i="63"/>
  <c r="AB30" i="63"/>
  <c r="AC30" i="63" s="1"/>
  <c r="AA30" i="63"/>
  <c r="W30" i="63"/>
  <c r="U30" i="63"/>
  <c r="T30" i="63" s="1"/>
  <c r="R30" i="63"/>
  <c r="P30" i="63"/>
  <c r="O30" i="63"/>
  <c r="N30" i="63"/>
  <c r="S30" i="63" s="1"/>
  <c r="M30" i="63"/>
  <c r="L30" i="63"/>
  <c r="B27" i="63"/>
  <c r="C27" i="63" s="1"/>
  <c r="L27" i="63" s="1"/>
  <c r="B26" i="63"/>
  <c r="C26" i="63" s="1"/>
  <c r="L26" i="63" s="1"/>
  <c r="L18" i="63"/>
  <c r="L17" i="63"/>
  <c r="C16" i="63"/>
  <c r="L16" i="63" s="1"/>
  <c r="L15" i="63"/>
  <c r="L14" i="63"/>
  <c r="L13" i="63"/>
  <c r="L12" i="63"/>
  <c r="C11" i="63"/>
  <c r="L11" i="63" s="1"/>
  <c r="C10" i="63"/>
  <c r="L10" i="63" s="1"/>
  <c r="L1" i="63"/>
  <c r="R67" i="62"/>
  <c r="R71" i="62"/>
  <c r="R59" i="62"/>
  <c r="R53" i="62"/>
  <c r="R85" i="62"/>
  <c r="AK84" i="62"/>
  <c r="AI84" i="62"/>
  <c r="AN84" i="62" s="1"/>
  <c r="AD84" i="62"/>
  <c r="AB84" i="62"/>
  <c r="AG84" i="62" s="1"/>
  <c r="W84" i="62"/>
  <c r="U84" i="62"/>
  <c r="Z84" i="62" s="1"/>
  <c r="P84" i="62"/>
  <c r="N84" i="62"/>
  <c r="Q84" i="62" s="1"/>
  <c r="AK83" i="62"/>
  <c r="AI83" i="62"/>
  <c r="AL83" i="62" s="1"/>
  <c r="AD83" i="62"/>
  <c r="AB83" i="62"/>
  <c r="AA83" i="62" s="1"/>
  <c r="W83" i="62"/>
  <c r="U83" i="62"/>
  <c r="V83" i="62" s="1"/>
  <c r="P83" i="62"/>
  <c r="N83" i="62"/>
  <c r="R83" i="62" s="1"/>
  <c r="AK82" i="62"/>
  <c r="AI82" i="62"/>
  <c r="AM82" i="62" s="1"/>
  <c r="AD82" i="62"/>
  <c r="AB82" i="62"/>
  <c r="AE82" i="62" s="1"/>
  <c r="W82" i="62"/>
  <c r="U82" i="62"/>
  <c r="Z82" i="62" s="1"/>
  <c r="P82" i="62"/>
  <c r="N82" i="62"/>
  <c r="S82" i="62" s="1"/>
  <c r="AK81" i="62"/>
  <c r="AI81" i="62"/>
  <c r="AN81" i="62" s="1"/>
  <c r="AD81" i="62"/>
  <c r="AB81" i="62"/>
  <c r="W81" i="62"/>
  <c r="U81" i="62"/>
  <c r="X81" i="62" s="1"/>
  <c r="P81" i="62"/>
  <c r="N81" i="62"/>
  <c r="O81" i="62" s="1"/>
  <c r="AK80" i="62"/>
  <c r="AI80" i="62"/>
  <c r="AJ80" i="62" s="1"/>
  <c r="AD80" i="62"/>
  <c r="AB80" i="62"/>
  <c r="AC80" i="62" s="1"/>
  <c r="W80" i="62"/>
  <c r="U80" i="62"/>
  <c r="T80" i="62" s="1"/>
  <c r="P80" i="62"/>
  <c r="N80" i="62"/>
  <c r="Q80" i="62" s="1"/>
  <c r="AK79" i="62"/>
  <c r="AI79" i="62"/>
  <c r="AL79" i="62" s="1"/>
  <c r="AD79" i="62"/>
  <c r="AB79" i="62"/>
  <c r="AG79" i="62" s="1"/>
  <c r="W79" i="62"/>
  <c r="U79" i="62"/>
  <c r="Z79" i="62" s="1"/>
  <c r="P79" i="62"/>
  <c r="N79" i="62"/>
  <c r="AK78" i="62"/>
  <c r="AI78" i="62"/>
  <c r="AD78" i="62"/>
  <c r="AB78" i="62"/>
  <c r="AE78" i="62" s="1"/>
  <c r="W78" i="62"/>
  <c r="U78" i="62"/>
  <c r="V78" i="62" s="1"/>
  <c r="P78" i="62"/>
  <c r="N78" i="62"/>
  <c r="O78" i="62" s="1"/>
  <c r="AK77" i="62"/>
  <c r="AI77" i="62"/>
  <c r="AJ77" i="62" s="1"/>
  <c r="AD77" i="62"/>
  <c r="AB77" i="62"/>
  <c r="AA77" i="62" s="1"/>
  <c r="W77" i="62"/>
  <c r="U77" i="62"/>
  <c r="X77" i="62" s="1"/>
  <c r="P77" i="62"/>
  <c r="N77" i="62"/>
  <c r="S77" i="62" s="1"/>
  <c r="R76" i="62"/>
  <c r="AK72" i="62"/>
  <c r="AI72" i="62"/>
  <c r="AH72" i="62" s="1"/>
  <c r="AD72" i="62"/>
  <c r="AB72" i="62"/>
  <c r="AG72" i="62" s="1"/>
  <c r="W72" i="62"/>
  <c r="U72" i="62"/>
  <c r="P72" i="62"/>
  <c r="N72" i="62"/>
  <c r="R72" i="62" s="1"/>
  <c r="AK70" i="62"/>
  <c r="AI70" i="62"/>
  <c r="AM70" i="62" s="1"/>
  <c r="AD70" i="62"/>
  <c r="AB70" i="62"/>
  <c r="AF70" i="62" s="1"/>
  <c r="W70" i="62"/>
  <c r="U70" i="62"/>
  <c r="T70" i="62" s="1"/>
  <c r="P70" i="62"/>
  <c r="N70" i="62"/>
  <c r="S70" i="62" s="1"/>
  <c r="AK69" i="62"/>
  <c r="AI69" i="62"/>
  <c r="AN69" i="62" s="1"/>
  <c r="AD69" i="62"/>
  <c r="AB69" i="62"/>
  <c r="AG69" i="62" s="1"/>
  <c r="W69" i="62"/>
  <c r="U69" i="62"/>
  <c r="X69" i="62" s="1"/>
  <c r="P69" i="62"/>
  <c r="N69" i="62"/>
  <c r="S69" i="62" s="1"/>
  <c r="AK68" i="62"/>
  <c r="AI68" i="62"/>
  <c r="AN68" i="62" s="1"/>
  <c r="AD68" i="62"/>
  <c r="AB68" i="62"/>
  <c r="AC68" i="62" s="1"/>
  <c r="W68" i="62"/>
  <c r="U68" i="62"/>
  <c r="X68" i="62" s="1"/>
  <c r="P68" i="62"/>
  <c r="N68" i="62"/>
  <c r="Q68" i="62" s="1"/>
  <c r="AK66" i="62"/>
  <c r="AI66" i="62"/>
  <c r="AJ66" i="62" s="1"/>
  <c r="AD66" i="62"/>
  <c r="AB66" i="62"/>
  <c r="AA66" i="62" s="1"/>
  <c r="W66" i="62"/>
  <c r="U66" i="62"/>
  <c r="Z66" i="62" s="1"/>
  <c r="P66" i="62"/>
  <c r="N66" i="62"/>
  <c r="AK65" i="62"/>
  <c r="AI65" i="62"/>
  <c r="AN65" i="62" s="1"/>
  <c r="AD65" i="62"/>
  <c r="AB65" i="62"/>
  <c r="AE65" i="62" s="1"/>
  <c r="W65" i="62"/>
  <c r="U65" i="62"/>
  <c r="Z65" i="62" s="1"/>
  <c r="P65" i="62"/>
  <c r="N65" i="62"/>
  <c r="O65" i="62" s="1"/>
  <c r="AK64" i="62"/>
  <c r="AI64" i="62"/>
  <c r="AJ64" i="62" s="1"/>
  <c r="AD64" i="62"/>
  <c r="AB64" i="62"/>
  <c r="AE64" i="62" s="1"/>
  <c r="W64" i="62"/>
  <c r="U64" i="62"/>
  <c r="V64" i="62" s="1"/>
  <c r="P64" i="62"/>
  <c r="N64" i="62"/>
  <c r="M64" i="62" s="1"/>
  <c r="AK63" i="62"/>
  <c r="AI63" i="62"/>
  <c r="AH63" i="62" s="1"/>
  <c r="AD63" i="62"/>
  <c r="AB63" i="62"/>
  <c r="AG63" i="62" s="1"/>
  <c r="W63" i="62"/>
  <c r="U63" i="62"/>
  <c r="P63" i="62"/>
  <c r="N63" i="62"/>
  <c r="Q63" i="62" s="1"/>
  <c r="AK62" i="62"/>
  <c r="AI62" i="62"/>
  <c r="AL62" i="62" s="1"/>
  <c r="AD62" i="62"/>
  <c r="AB62" i="62"/>
  <c r="AG62" i="62" s="1"/>
  <c r="W62" i="62"/>
  <c r="U62" i="62"/>
  <c r="V62" i="62" s="1"/>
  <c r="P62" i="62"/>
  <c r="N62" i="62"/>
  <c r="Q62" i="62" s="1"/>
  <c r="AK61" i="62"/>
  <c r="AI61" i="62"/>
  <c r="AL61" i="62" s="1"/>
  <c r="AD61" i="62"/>
  <c r="AB61" i="62"/>
  <c r="AE61" i="62" s="1"/>
  <c r="W61" i="62"/>
  <c r="U61" i="62"/>
  <c r="T61" i="62" s="1"/>
  <c r="P61" i="62"/>
  <c r="N61" i="62"/>
  <c r="S61" i="62" s="1"/>
  <c r="AK60" i="62"/>
  <c r="AI60" i="62"/>
  <c r="AN60" i="62" s="1"/>
  <c r="AD60" i="62"/>
  <c r="AB60" i="62"/>
  <c r="AE60" i="62" s="1"/>
  <c r="W60" i="62"/>
  <c r="U60" i="62"/>
  <c r="X60" i="62" s="1"/>
  <c r="P60" i="62"/>
  <c r="N60" i="62"/>
  <c r="S60" i="62" s="1"/>
  <c r="AK58" i="62"/>
  <c r="AI58" i="62"/>
  <c r="AN58" i="62" s="1"/>
  <c r="AD58" i="62"/>
  <c r="AB58" i="62"/>
  <c r="AE58" i="62" s="1"/>
  <c r="W58" i="62"/>
  <c r="U58" i="62"/>
  <c r="X58" i="62" s="1"/>
  <c r="P58" i="62"/>
  <c r="N58" i="62"/>
  <c r="O58" i="62" s="1"/>
  <c r="AK57" i="62"/>
  <c r="AI57" i="62"/>
  <c r="AL57" i="62" s="1"/>
  <c r="AD57" i="62"/>
  <c r="AB57" i="62"/>
  <c r="AG57" i="62" s="1"/>
  <c r="W57" i="62"/>
  <c r="U57" i="62"/>
  <c r="Z57" i="62" s="1"/>
  <c r="P57" i="62"/>
  <c r="N57" i="62"/>
  <c r="S57" i="62" s="1"/>
  <c r="AK56" i="62"/>
  <c r="AI56" i="62"/>
  <c r="AN56" i="62" s="1"/>
  <c r="AD56" i="62"/>
  <c r="AB56" i="62"/>
  <c r="AE56" i="62" s="1"/>
  <c r="W56" i="62"/>
  <c r="U56" i="62"/>
  <c r="Z56" i="62" s="1"/>
  <c r="P56" i="62"/>
  <c r="N56" i="62"/>
  <c r="AK55" i="62"/>
  <c r="AI55" i="62"/>
  <c r="AN55" i="62" s="1"/>
  <c r="AD55" i="62"/>
  <c r="AB55" i="62"/>
  <c r="AE55" i="62" s="1"/>
  <c r="W55" i="62"/>
  <c r="U55" i="62"/>
  <c r="P55" i="62"/>
  <c r="N55" i="62"/>
  <c r="AK54" i="62"/>
  <c r="AI54" i="62"/>
  <c r="AN54" i="62" s="1"/>
  <c r="AD54" i="62"/>
  <c r="AB54" i="62"/>
  <c r="AG54" i="62" s="1"/>
  <c r="W54" i="62"/>
  <c r="U54" i="62"/>
  <c r="P54" i="62"/>
  <c r="N54" i="62"/>
  <c r="Q54" i="62" s="1"/>
  <c r="AK52" i="62"/>
  <c r="AI52" i="62"/>
  <c r="AL52" i="62" s="1"/>
  <c r="AD52" i="62"/>
  <c r="AB52" i="62"/>
  <c r="AG52" i="62" s="1"/>
  <c r="W52" i="62"/>
  <c r="U52" i="62"/>
  <c r="P52" i="62"/>
  <c r="N52" i="62"/>
  <c r="Q52" i="62" s="1"/>
  <c r="AK51" i="62"/>
  <c r="AI51" i="62"/>
  <c r="AL51" i="62" s="1"/>
  <c r="AD51" i="62"/>
  <c r="AB51" i="62"/>
  <c r="AF51" i="62" s="1"/>
  <c r="W51" i="62"/>
  <c r="U51" i="62"/>
  <c r="T51" i="62" s="1"/>
  <c r="P51" i="62"/>
  <c r="N51" i="62"/>
  <c r="S51" i="62" s="1"/>
  <c r="AK50" i="62"/>
  <c r="AI50" i="62"/>
  <c r="AN50" i="62" s="1"/>
  <c r="AD50" i="62"/>
  <c r="AB50" i="62"/>
  <c r="AC50" i="62" s="1"/>
  <c r="W50" i="62"/>
  <c r="U50" i="62"/>
  <c r="T50" i="62" s="1"/>
  <c r="P50" i="62"/>
  <c r="N50" i="62"/>
  <c r="S50" i="62" s="1"/>
  <c r="R49" i="62"/>
  <c r="AK48" i="62"/>
  <c r="AI48" i="62"/>
  <c r="AJ48" i="62" s="1"/>
  <c r="AD48" i="62"/>
  <c r="AB48" i="62"/>
  <c r="AF48" i="62" s="1"/>
  <c r="W48" i="62"/>
  <c r="U48" i="62"/>
  <c r="T48" i="62" s="1"/>
  <c r="P48" i="62"/>
  <c r="N48" i="62"/>
  <c r="M48" i="62" s="1"/>
  <c r="AK47" i="62"/>
  <c r="AI47" i="62"/>
  <c r="AH47" i="62" s="1"/>
  <c r="AD47" i="62"/>
  <c r="AB47" i="62"/>
  <c r="AG47" i="62" s="1"/>
  <c r="W47" i="62"/>
  <c r="U47" i="62"/>
  <c r="Z47" i="62" s="1"/>
  <c r="P47" i="62"/>
  <c r="N47" i="62"/>
  <c r="R47" i="62" s="1"/>
  <c r="AK46" i="62"/>
  <c r="AI46" i="62"/>
  <c r="AM46" i="62" s="1"/>
  <c r="AD46" i="62"/>
  <c r="AB46" i="62"/>
  <c r="AG46" i="62" s="1"/>
  <c r="W46" i="62"/>
  <c r="U46" i="62"/>
  <c r="V46" i="62" s="1"/>
  <c r="P46" i="62"/>
  <c r="N46" i="62"/>
  <c r="Q46" i="62" s="1"/>
  <c r="AK45" i="62"/>
  <c r="AI45" i="62"/>
  <c r="AL45" i="62" s="1"/>
  <c r="AD45" i="62"/>
  <c r="AB45" i="62"/>
  <c r="AA45" i="62" s="1"/>
  <c r="W45" i="62"/>
  <c r="U45" i="62"/>
  <c r="T45" i="62" s="1"/>
  <c r="P45" i="62"/>
  <c r="N45" i="62"/>
  <c r="S45" i="62" s="1"/>
  <c r="AK44" i="62"/>
  <c r="AI44" i="62"/>
  <c r="AN44" i="62" s="1"/>
  <c r="AD44" i="62"/>
  <c r="AB44" i="62"/>
  <c r="AG44" i="62" s="1"/>
  <c r="W44" i="62"/>
  <c r="U44" i="62"/>
  <c r="Y44" i="62" s="1"/>
  <c r="P44" i="62"/>
  <c r="N44" i="62"/>
  <c r="S44" i="62" s="1"/>
  <c r="AK43" i="62"/>
  <c r="AI43" i="62"/>
  <c r="AN43" i="62" s="1"/>
  <c r="AD43" i="62"/>
  <c r="AB43" i="62"/>
  <c r="AC43" i="62" s="1"/>
  <c r="W43" i="62"/>
  <c r="U43" i="62"/>
  <c r="X43" i="62" s="1"/>
  <c r="P43" i="62"/>
  <c r="N43" i="62"/>
  <c r="M43" i="62" s="1"/>
  <c r="AK42" i="62"/>
  <c r="AI42" i="62"/>
  <c r="AH42" i="62" s="1"/>
  <c r="AD42" i="62"/>
  <c r="AB42" i="62"/>
  <c r="AA42" i="62" s="1"/>
  <c r="W42" i="62"/>
  <c r="V42" i="62"/>
  <c r="U42" i="62"/>
  <c r="X42" i="62" s="1"/>
  <c r="T42" i="62"/>
  <c r="P42" i="62"/>
  <c r="N42" i="62"/>
  <c r="S42" i="62" s="1"/>
  <c r="AK41" i="62"/>
  <c r="AI41" i="62"/>
  <c r="AN41" i="62" s="1"/>
  <c r="AG41" i="62"/>
  <c r="AD41" i="62"/>
  <c r="AB41" i="62"/>
  <c r="AF41" i="62" s="1"/>
  <c r="W41" i="62"/>
  <c r="U41" i="62"/>
  <c r="Z41" i="62" s="1"/>
  <c r="P41" i="62"/>
  <c r="N41" i="62"/>
  <c r="O41" i="62" s="1"/>
  <c r="AK40" i="62"/>
  <c r="AI40" i="62"/>
  <c r="AJ40" i="62" s="1"/>
  <c r="AD40" i="62"/>
  <c r="AB40" i="62"/>
  <c r="AE40" i="62" s="1"/>
  <c r="W40" i="62"/>
  <c r="U40" i="62"/>
  <c r="T40" i="62" s="1"/>
  <c r="P40" i="62"/>
  <c r="N40" i="62"/>
  <c r="M40" i="62" s="1"/>
  <c r="AK39" i="62"/>
  <c r="AI39" i="62"/>
  <c r="AH39" i="62" s="1"/>
  <c r="AD39" i="62"/>
  <c r="AB39" i="62"/>
  <c r="AE39" i="62" s="1"/>
  <c r="W39" i="62"/>
  <c r="U39" i="62"/>
  <c r="Z39" i="62" s="1"/>
  <c r="P39" i="62"/>
  <c r="N39" i="62"/>
  <c r="R39" i="62" s="1"/>
  <c r="AK38" i="62"/>
  <c r="AI38" i="62"/>
  <c r="AM38" i="62" s="1"/>
  <c r="AD38" i="62"/>
  <c r="AC38" i="62"/>
  <c r="AB38" i="62"/>
  <c r="AG38" i="62" s="1"/>
  <c r="W38" i="62"/>
  <c r="U38" i="62"/>
  <c r="V38" i="62" s="1"/>
  <c r="P38" i="62"/>
  <c r="N38" i="62"/>
  <c r="Q38" i="62" s="1"/>
  <c r="AK37" i="62"/>
  <c r="AI37" i="62"/>
  <c r="AL37" i="62" s="1"/>
  <c r="AD37" i="62"/>
  <c r="AB37" i="62"/>
  <c r="AA37" i="62" s="1"/>
  <c r="W37" i="62"/>
  <c r="U37" i="62"/>
  <c r="T37" i="62" s="1"/>
  <c r="P37" i="62"/>
  <c r="N37" i="62"/>
  <c r="Q37" i="62" s="1"/>
  <c r="AK36" i="62"/>
  <c r="AI36" i="62"/>
  <c r="AL36" i="62" s="1"/>
  <c r="AD36" i="62"/>
  <c r="AB36" i="62"/>
  <c r="AG36" i="62" s="1"/>
  <c r="W36" i="62"/>
  <c r="U36" i="62"/>
  <c r="Y36" i="62" s="1"/>
  <c r="P36" i="62"/>
  <c r="N36" i="62"/>
  <c r="S36" i="62" s="1"/>
  <c r="AK35" i="62"/>
  <c r="AI35" i="62"/>
  <c r="AN35" i="62" s="1"/>
  <c r="AD35" i="62"/>
  <c r="AB35" i="62"/>
  <c r="AC35" i="62" s="1"/>
  <c r="W35" i="62"/>
  <c r="U35" i="62"/>
  <c r="X35" i="62" s="1"/>
  <c r="P35" i="62"/>
  <c r="N35" i="62"/>
  <c r="M35" i="62" s="1"/>
  <c r="AK34" i="62"/>
  <c r="AI34" i="62"/>
  <c r="AH34" i="62" s="1"/>
  <c r="AD34" i="62"/>
  <c r="AB34" i="62"/>
  <c r="AA34" i="62" s="1"/>
  <c r="W34" i="62"/>
  <c r="U34" i="62"/>
  <c r="X34" i="62" s="1"/>
  <c r="P34" i="62"/>
  <c r="N34" i="62"/>
  <c r="S34" i="62" s="1"/>
  <c r="AK33" i="62"/>
  <c r="AI33" i="62"/>
  <c r="AN33" i="62" s="1"/>
  <c r="AD33" i="62"/>
  <c r="AB33" i="62"/>
  <c r="AF33" i="62" s="1"/>
  <c r="W33" i="62"/>
  <c r="U33" i="62"/>
  <c r="Z33" i="62" s="1"/>
  <c r="P33" i="62"/>
  <c r="N33" i="62"/>
  <c r="O33" i="62" s="1"/>
  <c r="AK32" i="62"/>
  <c r="AI32" i="62"/>
  <c r="AJ32" i="62" s="1"/>
  <c r="AD32" i="62"/>
  <c r="AB32" i="62"/>
  <c r="AE32" i="62" s="1"/>
  <c r="W32" i="62"/>
  <c r="U32" i="62"/>
  <c r="T32" i="62" s="1"/>
  <c r="P32" i="62"/>
  <c r="N32" i="62"/>
  <c r="M32" i="62" s="1"/>
  <c r="AK31" i="62"/>
  <c r="AI31" i="62"/>
  <c r="AH31" i="62" s="1"/>
  <c r="AD31" i="62"/>
  <c r="AB31" i="62"/>
  <c r="AE31" i="62" s="1"/>
  <c r="W31" i="62"/>
  <c r="U31" i="62"/>
  <c r="Z31" i="62" s="1"/>
  <c r="P31" i="62"/>
  <c r="N31" i="62"/>
  <c r="R31" i="62" s="1"/>
  <c r="AK30" i="62"/>
  <c r="AI30" i="62"/>
  <c r="AM30" i="62" s="1"/>
  <c r="AD30" i="62"/>
  <c r="AB30" i="62"/>
  <c r="AG30" i="62" s="1"/>
  <c r="W30" i="62"/>
  <c r="U30" i="62"/>
  <c r="V30" i="62" s="1"/>
  <c r="P30" i="62"/>
  <c r="N30" i="62"/>
  <c r="Q30" i="62" s="1"/>
  <c r="L18" i="62"/>
  <c r="L17" i="62"/>
  <c r="L15" i="62"/>
  <c r="L14" i="62"/>
  <c r="L13" i="62"/>
  <c r="R68" i="61"/>
  <c r="R60" i="61"/>
  <c r="R55" i="61"/>
  <c r="R84" i="61"/>
  <c r="AK83" i="61"/>
  <c r="AI83" i="61"/>
  <c r="AH83" i="61" s="1"/>
  <c r="AD83" i="61"/>
  <c r="AB83" i="61"/>
  <c r="AG83" i="61" s="1"/>
  <c r="W83" i="61"/>
  <c r="U83" i="61"/>
  <c r="Y83" i="61" s="1"/>
  <c r="P83" i="61"/>
  <c r="N83" i="61"/>
  <c r="Q83" i="61" s="1"/>
  <c r="AK82" i="61"/>
  <c r="AI82" i="61"/>
  <c r="AL82" i="61" s="1"/>
  <c r="AD82" i="61"/>
  <c r="AB82" i="61"/>
  <c r="AC82" i="61" s="1"/>
  <c r="W82" i="61"/>
  <c r="U82" i="61"/>
  <c r="V82" i="61" s="1"/>
  <c r="P82" i="61"/>
  <c r="N82" i="61"/>
  <c r="M82" i="61" s="1"/>
  <c r="AK81" i="61"/>
  <c r="AI81" i="61"/>
  <c r="AH81" i="61" s="1"/>
  <c r="AD81" i="61"/>
  <c r="AB81" i="61"/>
  <c r="W81" i="61"/>
  <c r="U81" i="61"/>
  <c r="T81" i="61" s="1"/>
  <c r="P81" i="61"/>
  <c r="N81" i="61"/>
  <c r="S81" i="61" s="1"/>
  <c r="AK80" i="61"/>
  <c r="AI80" i="61"/>
  <c r="AN80" i="61" s="1"/>
  <c r="AG80" i="61"/>
  <c r="AD80" i="61"/>
  <c r="AB80" i="61"/>
  <c r="AF80" i="61" s="1"/>
  <c r="W80" i="61"/>
  <c r="U80" i="61"/>
  <c r="X80" i="61" s="1"/>
  <c r="P80" i="61"/>
  <c r="N80" i="61"/>
  <c r="O80" i="61" s="1"/>
  <c r="AK79" i="61"/>
  <c r="AI79" i="61"/>
  <c r="AJ79" i="61" s="1"/>
  <c r="AD79" i="61"/>
  <c r="AB79" i="61"/>
  <c r="AC79" i="61" s="1"/>
  <c r="W79" i="61"/>
  <c r="U79" i="61"/>
  <c r="Y79" i="61" s="1"/>
  <c r="P79" i="61"/>
  <c r="N79" i="61"/>
  <c r="AK78" i="61"/>
  <c r="AI78" i="61"/>
  <c r="AD78" i="61"/>
  <c r="AB78" i="61"/>
  <c r="AA78" i="61" s="1"/>
  <c r="W78" i="61"/>
  <c r="U78" i="61"/>
  <c r="Z78" i="61" s="1"/>
  <c r="P78" i="61"/>
  <c r="N78" i="61"/>
  <c r="R78" i="61" s="1"/>
  <c r="AK77" i="61"/>
  <c r="AI77" i="61"/>
  <c r="AM77" i="61" s="1"/>
  <c r="AD77" i="61"/>
  <c r="AB77" i="61"/>
  <c r="AE77" i="61" s="1"/>
  <c r="W77" i="61"/>
  <c r="U77" i="61"/>
  <c r="V77" i="61" s="1"/>
  <c r="P77" i="61"/>
  <c r="N77" i="61"/>
  <c r="O77" i="61" s="1"/>
  <c r="AK76" i="61"/>
  <c r="AI76" i="61"/>
  <c r="AJ76" i="61" s="1"/>
  <c r="AD76" i="61"/>
  <c r="AB76" i="61"/>
  <c r="AC76" i="61" s="1"/>
  <c r="W76" i="61"/>
  <c r="U76" i="61"/>
  <c r="P76" i="61"/>
  <c r="N76" i="61"/>
  <c r="R75" i="61"/>
  <c r="AK71" i="61"/>
  <c r="AI71" i="61"/>
  <c r="AH71" i="61" s="1"/>
  <c r="AD71" i="61"/>
  <c r="AB71" i="61"/>
  <c r="AE71" i="61" s="1"/>
  <c r="W71" i="61"/>
  <c r="U71" i="61"/>
  <c r="X71" i="61" s="1"/>
  <c r="P71" i="61"/>
  <c r="N71" i="61"/>
  <c r="O71" i="61" s="1"/>
  <c r="AK70" i="61"/>
  <c r="AI70" i="61"/>
  <c r="AJ70" i="61" s="1"/>
  <c r="AD70" i="61"/>
  <c r="AB70" i="61"/>
  <c r="AA70" i="61" s="1"/>
  <c r="W70" i="61"/>
  <c r="U70" i="61"/>
  <c r="Z70" i="61" s="1"/>
  <c r="P70" i="61"/>
  <c r="N70" i="61"/>
  <c r="R70" i="61" s="1"/>
  <c r="AK69" i="61"/>
  <c r="AI69" i="61"/>
  <c r="AM69" i="61" s="1"/>
  <c r="AD69" i="61"/>
  <c r="AB69" i="61"/>
  <c r="AE69" i="61" s="1"/>
  <c r="W69" i="61"/>
  <c r="U69" i="61"/>
  <c r="V69" i="61" s="1"/>
  <c r="P69" i="61"/>
  <c r="N69" i="61"/>
  <c r="O69" i="61" s="1"/>
  <c r="AK67" i="61"/>
  <c r="AI67" i="61"/>
  <c r="AJ67" i="61" s="1"/>
  <c r="AD67" i="61"/>
  <c r="AB67" i="61"/>
  <c r="AG67" i="61" s="1"/>
  <c r="W67" i="61"/>
  <c r="U67" i="61"/>
  <c r="V67" i="61" s="1"/>
  <c r="P67" i="61"/>
  <c r="N67" i="61"/>
  <c r="M67" i="61" s="1"/>
  <c r="AK66" i="61"/>
  <c r="AI66" i="61"/>
  <c r="AH66" i="61" s="1"/>
  <c r="AD66" i="61"/>
  <c r="AB66" i="61"/>
  <c r="AG66" i="61" s="1"/>
  <c r="W66" i="61"/>
  <c r="U66" i="61"/>
  <c r="Y66" i="61" s="1"/>
  <c r="P66" i="61"/>
  <c r="N66" i="61"/>
  <c r="Q66" i="61" s="1"/>
  <c r="AK65" i="61"/>
  <c r="AI65" i="61"/>
  <c r="AL65" i="61" s="1"/>
  <c r="AD65" i="61"/>
  <c r="AB65" i="61"/>
  <c r="AC65" i="61" s="1"/>
  <c r="W65" i="61"/>
  <c r="U65" i="61"/>
  <c r="V65" i="61" s="1"/>
  <c r="P65" i="61"/>
  <c r="N65" i="61"/>
  <c r="R65" i="61" s="1"/>
  <c r="AK64" i="61"/>
  <c r="AI64" i="61"/>
  <c r="AH64" i="61" s="1"/>
  <c r="AD64" i="61"/>
  <c r="AB64" i="61"/>
  <c r="AC64" i="61" s="1"/>
  <c r="W64" i="61"/>
  <c r="U64" i="61"/>
  <c r="T64" i="61" s="1"/>
  <c r="P64" i="61"/>
  <c r="N64" i="61"/>
  <c r="S64" i="61" s="1"/>
  <c r="AL63" i="61"/>
  <c r="AK63" i="61"/>
  <c r="AI63" i="61"/>
  <c r="AN63" i="61" s="1"/>
  <c r="AD63" i="61"/>
  <c r="AB63" i="61"/>
  <c r="AF63" i="61" s="1"/>
  <c r="W63" i="61"/>
  <c r="U63" i="61"/>
  <c r="X63" i="61" s="1"/>
  <c r="P63" i="61"/>
  <c r="N63" i="61"/>
  <c r="O63" i="61" s="1"/>
  <c r="AK62" i="61"/>
  <c r="AI62" i="61"/>
  <c r="AJ62" i="61" s="1"/>
  <c r="AD62" i="61"/>
  <c r="AB62" i="61"/>
  <c r="AC62" i="61" s="1"/>
  <c r="AA62" i="61"/>
  <c r="W62" i="61"/>
  <c r="U62" i="61"/>
  <c r="T62" i="61" s="1"/>
  <c r="P62" i="61"/>
  <c r="N62" i="61"/>
  <c r="O62" i="61" s="1"/>
  <c r="AK61" i="61"/>
  <c r="AI61" i="61"/>
  <c r="AD61" i="61"/>
  <c r="AB61" i="61"/>
  <c r="AA61" i="61" s="1"/>
  <c r="W61" i="61"/>
  <c r="U61" i="61"/>
  <c r="Z61" i="61" s="1"/>
  <c r="P61" i="61"/>
  <c r="N61" i="61"/>
  <c r="R61" i="61" s="1"/>
  <c r="AK59" i="61"/>
  <c r="AI59" i="61"/>
  <c r="AM59" i="61" s="1"/>
  <c r="AD59" i="61"/>
  <c r="AB59" i="61"/>
  <c r="AE59" i="61" s="1"/>
  <c r="W59" i="61"/>
  <c r="U59" i="61"/>
  <c r="V59" i="61" s="1"/>
  <c r="P59" i="61"/>
  <c r="N59" i="61"/>
  <c r="O59" i="61" s="1"/>
  <c r="AK58" i="61"/>
  <c r="AI58" i="61"/>
  <c r="AJ58" i="61" s="1"/>
  <c r="AD58" i="61"/>
  <c r="AB58" i="61"/>
  <c r="AA58" i="61" s="1"/>
  <c r="W58" i="61"/>
  <c r="U58" i="61"/>
  <c r="V58" i="61" s="1"/>
  <c r="P58" i="61"/>
  <c r="N58" i="61"/>
  <c r="M58" i="61" s="1"/>
  <c r="AK57" i="61"/>
  <c r="AI57" i="61"/>
  <c r="AH57" i="61" s="1"/>
  <c r="AD57" i="61"/>
  <c r="AB57" i="61"/>
  <c r="AG57" i="61" s="1"/>
  <c r="W57" i="61"/>
  <c r="U57" i="61"/>
  <c r="Y57" i="61" s="1"/>
  <c r="P57" i="61"/>
  <c r="N57" i="61"/>
  <c r="Q57" i="61" s="1"/>
  <c r="AK56" i="61"/>
  <c r="AI56" i="61"/>
  <c r="AL56" i="61" s="1"/>
  <c r="AD56" i="61"/>
  <c r="AB56" i="61"/>
  <c r="AC56" i="61" s="1"/>
  <c r="W56" i="61"/>
  <c r="U56" i="61"/>
  <c r="V56" i="61" s="1"/>
  <c r="P56" i="61"/>
  <c r="N56" i="61"/>
  <c r="Q56" i="61" s="1"/>
  <c r="AK54" i="61"/>
  <c r="AI54" i="61"/>
  <c r="AL54" i="61" s="1"/>
  <c r="AD54" i="61"/>
  <c r="AB54" i="61"/>
  <c r="AC54" i="61" s="1"/>
  <c r="W54" i="61"/>
  <c r="U54" i="61"/>
  <c r="T54" i="61" s="1"/>
  <c r="P54" i="61"/>
  <c r="N54" i="61"/>
  <c r="S54" i="61" s="1"/>
  <c r="AK53" i="61"/>
  <c r="AI53" i="61"/>
  <c r="AN53" i="61" s="1"/>
  <c r="AD53" i="61"/>
  <c r="AB53" i="61"/>
  <c r="AF53" i="61" s="1"/>
  <c r="W53" i="61"/>
  <c r="U53" i="61"/>
  <c r="X53" i="61" s="1"/>
  <c r="P53" i="61"/>
  <c r="N53" i="61"/>
  <c r="O53" i="61" s="1"/>
  <c r="AK52" i="61"/>
  <c r="AI52" i="61"/>
  <c r="AJ52" i="61" s="1"/>
  <c r="AD52" i="61"/>
  <c r="AB52" i="61"/>
  <c r="AC52" i="61" s="1"/>
  <c r="W52" i="61"/>
  <c r="U52" i="61"/>
  <c r="V52" i="61" s="1"/>
  <c r="P52" i="61"/>
  <c r="N52" i="61"/>
  <c r="AK51" i="61"/>
  <c r="AI51" i="61"/>
  <c r="AJ51" i="61" s="1"/>
  <c r="AD51" i="61"/>
  <c r="AB51" i="61"/>
  <c r="AA51" i="61" s="1"/>
  <c r="W51" i="61"/>
  <c r="U51" i="61"/>
  <c r="Z51" i="61" s="1"/>
  <c r="P51" i="61"/>
  <c r="N51" i="61"/>
  <c r="R51" i="61" s="1"/>
  <c r="R50" i="61"/>
  <c r="AK49" i="61"/>
  <c r="AI49" i="61"/>
  <c r="AH49" i="61" s="1"/>
  <c r="AD49" i="61"/>
  <c r="AB49" i="61"/>
  <c r="AA49" i="61" s="1"/>
  <c r="W49" i="61"/>
  <c r="U49" i="61"/>
  <c r="T49" i="61" s="1"/>
  <c r="P49" i="61"/>
  <c r="N49" i="61"/>
  <c r="Q49" i="61" s="1"/>
  <c r="AK48" i="61"/>
  <c r="AI48" i="61"/>
  <c r="AL48" i="61" s="1"/>
  <c r="AD48" i="61"/>
  <c r="AB48" i="61"/>
  <c r="AC48" i="61" s="1"/>
  <c r="W48" i="61"/>
  <c r="U48" i="61"/>
  <c r="V48" i="61" s="1"/>
  <c r="P48" i="61"/>
  <c r="N48" i="61"/>
  <c r="M48" i="61" s="1"/>
  <c r="AK47" i="61"/>
  <c r="AI47" i="61"/>
  <c r="AH47" i="61" s="1"/>
  <c r="AD47" i="61"/>
  <c r="AB47" i="61"/>
  <c r="AA47" i="61" s="1"/>
  <c r="W47" i="61"/>
  <c r="U47" i="61"/>
  <c r="Z47" i="61" s="1"/>
  <c r="P47" i="61"/>
  <c r="N47" i="61"/>
  <c r="M47" i="61" s="1"/>
  <c r="AK46" i="61"/>
  <c r="AI46" i="61"/>
  <c r="AL46" i="61" s="1"/>
  <c r="AD46" i="61"/>
  <c r="AB46" i="61"/>
  <c r="AA46" i="61" s="1"/>
  <c r="W46" i="61"/>
  <c r="U46" i="61"/>
  <c r="X46" i="61" s="1"/>
  <c r="P46" i="61"/>
  <c r="N46" i="61"/>
  <c r="O46" i="61" s="1"/>
  <c r="AK45" i="61"/>
  <c r="AI45" i="61"/>
  <c r="AJ45" i="61" s="1"/>
  <c r="AD45" i="61"/>
  <c r="AB45" i="61"/>
  <c r="AC45" i="61" s="1"/>
  <c r="W45" i="61"/>
  <c r="U45" i="61"/>
  <c r="V45" i="61" s="1"/>
  <c r="P45" i="61"/>
  <c r="N45" i="61"/>
  <c r="M45" i="61" s="1"/>
  <c r="AK44" i="61"/>
  <c r="AI44" i="61"/>
  <c r="AH44" i="61" s="1"/>
  <c r="AD44" i="61"/>
  <c r="AB44" i="61"/>
  <c r="AG44" i="61" s="1"/>
  <c r="W44" i="61"/>
  <c r="U44" i="61"/>
  <c r="T44" i="61" s="1"/>
  <c r="P44" i="61"/>
  <c r="N44" i="61"/>
  <c r="S44" i="61" s="1"/>
  <c r="AK43" i="61"/>
  <c r="AI43" i="61"/>
  <c r="AJ43" i="61" s="1"/>
  <c r="AD43" i="61"/>
  <c r="AB43" i="61"/>
  <c r="AE43" i="61" s="1"/>
  <c r="W43" i="61"/>
  <c r="U43" i="61"/>
  <c r="V43" i="61" s="1"/>
  <c r="P43" i="61"/>
  <c r="N43" i="61"/>
  <c r="O43" i="61" s="1"/>
  <c r="AK42" i="61"/>
  <c r="AI42" i="61"/>
  <c r="AJ42" i="61" s="1"/>
  <c r="AD42" i="61"/>
  <c r="AB42" i="61"/>
  <c r="AA42" i="61" s="1"/>
  <c r="W42" i="61"/>
  <c r="U42" i="61"/>
  <c r="T42" i="61" s="1"/>
  <c r="P42" i="61"/>
  <c r="N42" i="61"/>
  <c r="M42" i="61" s="1"/>
  <c r="AK41" i="61"/>
  <c r="AI41" i="61"/>
  <c r="AH41" i="61" s="1"/>
  <c r="AD41" i="61"/>
  <c r="AB41" i="61"/>
  <c r="AA41" i="61" s="1"/>
  <c r="W41" i="61"/>
  <c r="U41" i="61"/>
  <c r="Z41" i="61" s="1"/>
  <c r="P41" i="61"/>
  <c r="N41" i="61"/>
  <c r="S41" i="61" s="1"/>
  <c r="AK40" i="61"/>
  <c r="AI40" i="61"/>
  <c r="AN40" i="61" s="1"/>
  <c r="AD40" i="61"/>
  <c r="AB40" i="61"/>
  <c r="AF40" i="61" s="1"/>
  <c r="W40" i="61"/>
  <c r="U40" i="61"/>
  <c r="X40" i="61" s="1"/>
  <c r="P40" i="61"/>
  <c r="N40" i="61"/>
  <c r="O40" i="61" s="1"/>
  <c r="AK38" i="61"/>
  <c r="AI38" i="61"/>
  <c r="AJ38" i="61" s="1"/>
  <c r="AD38" i="61"/>
  <c r="AB38" i="61"/>
  <c r="AA38" i="61" s="1"/>
  <c r="W38" i="61"/>
  <c r="U38" i="61"/>
  <c r="T38" i="61" s="1"/>
  <c r="P38" i="61"/>
  <c r="N38" i="61"/>
  <c r="M38" i="61" s="1"/>
  <c r="AK37" i="61"/>
  <c r="AI37" i="61"/>
  <c r="AH37" i="61" s="1"/>
  <c r="AD37" i="61"/>
  <c r="AB37" i="61"/>
  <c r="AG37" i="61" s="1"/>
  <c r="W37" i="61"/>
  <c r="U37" i="61"/>
  <c r="Z37" i="61" s="1"/>
  <c r="P37" i="61"/>
  <c r="N37" i="61"/>
  <c r="R37" i="61" s="1"/>
  <c r="AK36" i="61"/>
  <c r="AI36" i="61"/>
  <c r="AM36" i="61" s="1"/>
  <c r="AD36" i="61"/>
  <c r="AB36" i="61"/>
  <c r="AE36" i="61" s="1"/>
  <c r="W36" i="61"/>
  <c r="U36" i="61"/>
  <c r="V36" i="61" s="1"/>
  <c r="P36" i="61"/>
  <c r="N36" i="61"/>
  <c r="O36" i="61" s="1"/>
  <c r="AK35" i="61"/>
  <c r="AI35" i="61"/>
  <c r="AJ35" i="61" s="1"/>
  <c r="AD35" i="61"/>
  <c r="AB35" i="61"/>
  <c r="AA35" i="61" s="1"/>
  <c r="W35" i="61"/>
  <c r="U35" i="61"/>
  <c r="T35" i="61" s="1"/>
  <c r="P35" i="61"/>
  <c r="N35" i="61"/>
  <c r="S35" i="61" s="1"/>
  <c r="AK34" i="61"/>
  <c r="AI34" i="61"/>
  <c r="AN34" i="61" s="1"/>
  <c r="AD34" i="61"/>
  <c r="AB34" i="61"/>
  <c r="AG34" i="61" s="1"/>
  <c r="AA34" i="61"/>
  <c r="W34" i="61"/>
  <c r="U34" i="61"/>
  <c r="Y34" i="61" s="1"/>
  <c r="P34" i="61"/>
  <c r="N34" i="61"/>
  <c r="R34" i="61" s="1"/>
  <c r="AK33" i="61"/>
  <c r="AI33" i="61"/>
  <c r="AJ33" i="61" s="1"/>
  <c r="AD33" i="61"/>
  <c r="AB33" i="61"/>
  <c r="AC33" i="61" s="1"/>
  <c r="W33" i="61"/>
  <c r="U33" i="61"/>
  <c r="Z33" i="61" s="1"/>
  <c r="P33" i="61"/>
  <c r="N33" i="61"/>
  <c r="M33" i="61" s="1"/>
  <c r="AK32" i="61"/>
  <c r="AI32" i="61"/>
  <c r="AH32" i="61" s="1"/>
  <c r="AD32" i="61"/>
  <c r="AB32" i="61"/>
  <c r="AA32" i="61" s="1"/>
  <c r="W32" i="61"/>
  <c r="U32" i="61"/>
  <c r="Z32" i="61" s="1"/>
  <c r="P32" i="61"/>
  <c r="N32" i="61"/>
  <c r="S32" i="61" s="1"/>
  <c r="AK31" i="61"/>
  <c r="AI31" i="61"/>
  <c r="AN31" i="61" s="1"/>
  <c r="AD31" i="61"/>
  <c r="AB31" i="61"/>
  <c r="AF31" i="61" s="1"/>
  <c r="W31" i="61"/>
  <c r="U31" i="61"/>
  <c r="Y31" i="61" s="1"/>
  <c r="P31" i="61"/>
  <c r="N31" i="61"/>
  <c r="O31" i="61" s="1"/>
  <c r="AK30" i="61"/>
  <c r="AI30" i="61"/>
  <c r="AJ30" i="61" s="1"/>
  <c r="AD30" i="61"/>
  <c r="AB30" i="61"/>
  <c r="AC30" i="61" s="1"/>
  <c r="W30" i="61"/>
  <c r="U30" i="61"/>
  <c r="T30" i="61" s="1"/>
  <c r="P30" i="61"/>
  <c r="N30" i="61"/>
  <c r="M30" i="61" s="1"/>
  <c r="R39" i="61"/>
  <c r="L18" i="61"/>
  <c r="L17" i="61"/>
  <c r="L15" i="61"/>
  <c r="L14" i="61"/>
  <c r="L13" i="61"/>
  <c r="R57" i="60"/>
  <c r="R51" i="60"/>
  <c r="R43" i="60"/>
  <c r="R71" i="60"/>
  <c r="AK70" i="60"/>
  <c r="AI70" i="60"/>
  <c r="AH70" i="60" s="1"/>
  <c r="AD70" i="60"/>
  <c r="AB70" i="60"/>
  <c r="W70" i="60"/>
  <c r="U70" i="60"/>
  <c r="Y70" i="60" s="1"/>
  <c r="P70" i="60"/>
  <c r="N70" i="60"/>
  <c r="Q70" i="60" s="1"/>
  <c r="AK69" i="60"/>
  <c r="AI69" i="60"/>
  <c r="AL69" i="60" s="1"/>
  <c r="AD69" i="60"/>
  <c r="AB69" i="60"/>
  <c r="AC69" i="60" s="1"/>
  <c r="W69" i="60"/>
  <c r="U69" i="60"/>
  <c r="T69" i="60" s="1"/>
  <c r="P69" i="60"/>
  <c r="N69" i="60"/>
  <c r="M69" i="60" s="1"/>
  <c r="AK68" i="60"/>
  <c r="AI68" i="60"/>
  <c r="AH68" i="60" s="1"/>
  <c r="AD68" i="60"/>
  <c r="AB68" i="60"/>
  <c r="W68" i="60"/>
  <c r="U68" i="60"/>
  <c r="T68" i="60" s="1"/>
  <c r="P68" i="60"/>
  <c r="N68" i="60"/>
  <c r="M68" i="60" s="1"/>
  <c r="AK67" i="60"/>
  <c r="AI67" i="60"/>
  <c r="AD67" i="60"/>
  <c r="AB67" i="60"/>
  <c r="AF67" i="60" s="1"/>
  <c r="W67" i="60"/>
  <c r="U67" i="60"/>
  <c r="X67" i="60" s="1"/>
  <c r="P67" i="60"/>
  <c r="N67" i="60"/>
  <c r="O67" i="60" s="1"/>
  <c r="AK66" i="60"/>
  <c r="AI66" i="60"/>
  <c r="AJ66" i="60" s="1"/>
  <c r="AD66" i="60"/>
  <c r="AB66" i="60"/>
  <c r="AA66" i="60" s="1"/>
  <c r="W66" i="60"/>
  <c r="U66" i="60"/>
  <c r="T66" i="60" s="1"/>
  <c r="P66" i="60"/>
  <c r="N66" i="60"/>
  <c r="AK65" i="60"/>
  <c r="AI65" i="60"/>
  <c r="AD65" i="60"/>
  <c r="AB65" i="60"/>
  <c r="AA65" i="60" s="1"/>
  <c r="W65" i="60"/>
  <c r="U65" i="60"/>
  <c r="T65" i="60" s="1"/>
  <c r="P65" i="60"/>
  <c r="N65" i="60"/>
  <c r="R65" i="60" s="1"/>
  <c r="AK64" i="60"/>
  <c r="AI64" i="60"/>
  <c r="AM64" i="60" s="1"/>
  <c r="AD64" i="60"/>
  <c r="AB64" i="60"/>
  <c r="AE64" i="60" s="1"/>
  <c r="W64" i="60"/>
  <c r="U64" i="60"/>
  <c r="V64" i="60" s="1"/>
  <c r="P64" i="60"/>
  <c r="N64" i="60"/>
  <c r="O64" i="60" s="1"/>
  <c r="AK63" i="60"/>
  <c r="AI63" i="60"/>
  <c r="AJ63" i="60" s="1"/>
  <c r="AD63" i="60"/>
  <c r="AB63" i="60"/>
  <c r="AG63" i="60" s="1"/>
  <c r="W63" i="60"/>
  <c r="U63" i="60"/>
  <c r="V63" i="60" s="1"/>
  <c r="P63" i="60"/>
  <c r="N63" i="60"/>
  <c r="M63" i="60" s="1"/>
  <c r="R62" i="60"/>
  <c r="AK58" i="60"/>
  <c r="AI58" i="60"/>
  <c r="AH58" i="60" s="1"/>
  <c r="AD58" i="60"/>
  <c r="AB58" i="60"/>
  <c r="AC58" i="60" s="1"/>
  <c r="W58" i="60"/>
  <c r="U58" i="60"/>
  <c r="T58" i="60" s="1"/>
  <c r="P58" i="60"/>
  <c r="N58" i="60"/>
  <c r="R58" i="60" s="1"/>
  <c r="AK56" i="60"/>
  <c r="AI56" i="60"/>
  <c r="AM56" i="60" s="1"/>
  <c r="AD56" i="60"/>
  <c r="AB56" i="60"/>
  <c r="AE56" i="60" s="1"/>
  <c r="W56" i="60"/>
  <c r="U56" i="60"/>
  <c r="X56" i="60" s="1"/>
  <c r="P56" i="60"/>
  <c r="N56" i="60"/>
  <c r="O56" i="60" s="1"/>
  <c r="AK55" i="60"/>
  <c r="AI55" i="60"/>
  <c r="AJ55" i="60" s="1"/>
  <c r="AD55" i="60"/>
  <c r="AB55" i="60"/>
  <c r="AG55" i="60" s="1"/>
  <c r="W55" i="60"/>
  <c r="U55" i="60"/>
  <c r="T55" i="60" s="1"/>
  <c r="P55" i="60"/>
  <c r="N55" i="60"/>
  <c r="O55" i="60" s="1"/>
  <c r="AK54" i="60"/>
  <c r="AI54" i="60"/>
  <c r="AD54" i="60"/>
  <c r="AB54" i="60"/>
  <c r="AA54" i="60" s="1"/>
  <c r="W54" i="60"/>
  <c r="U54" i="60"/>
  <c r="Y54" i="60" s="1"/>
  <c r="P54" i="60"/>
  <c r="N54" i="60"/>
  <c r="Q54" i="60" s="1"/>
  <c r="AK53" i="60"/>
  <c r="AI53" i="60"/>
  <c r="AL53" i="60" s="1"/>
  <c r="AD53" i="60"/>
  <c r="AB53" i="60"/>
  <c r="AE53" i="60" s="1"/>
  <c r="W53" i="60"/>
  <c r="U53" i="60"/>
  <c r="V53" i="60" s="1"/>
  <c r="P53" i="60"/>
  <c r="N53" i="60"/>
  <c r="S53" i="60" s="1"/>
  <c r="AK52" i="60"/>
  <c r="AI52" i="60"/>
  <c r="AJ52" i="60" s="1"/>
  <c r="AD52" i="60"/>
  <c r="AB52" i="60"/>
  <c r="AC52" i="60" s="1"/>
  <c r="W52" i="60"/>
  <c r="U52" i="60"/>
  <c r="T52" i="60" s="1"/>
  <c r="P52" i="60"/>
  <c r="N52" i="60"/>
  <c r="M52" i="60" s="1"/>
  <c r="AK50" i="60"/>
  <c r="AI50" i="60"/>
  <c r="AH50" i="60" s="1"/>
  <c r="AD50" i="60"/>
  <c r="AB50" i="60"/>
  <c r="AG50" i="60" s="1"/>
  <c r="W50" i="60"/>
  <c r="U50" i="60"/>
  <c r="T50" i="60" s="1"/>
  <c r="P50" i="60"/>
  <c r="N50" i="60"/>
  <c r="M50" i="60" s="1"/>
  <c r="AK49" i="60"/>
  <c r="AI49" i="60"/>
  <c r="AM49" i="60" s="1"/>
  <c r="AD49" i="60"/>
  <c r="AB49" i="60"/>
  <c r="AC49" i="60" s="1"/>
  <c r="W49" i="60"/>
  <c r="U49" i="60"/>
  <c r="Z49" i="60" s="1"/>
  <c r="P49" i="60"/>
  <c r="N49" i="60"/>
  <c r="R49" i="60" s="1"/>
  <c r="AK48" i="60"/>
  <c r="AI48" i="60"/>
  <c r="AL48" i="60" s="1"/>
  <c r="AD48" i="60"/>
  <c r="AB48" i="60"/>
  <c r="AC48" i="60" s="1"/>
  <c r="W48" i="60"/>
  <c r="U48" i="60"/>
  <c r="T48" i="60" s="1"/>
  <c r="P48" i="60"/>
  <c r="N48" i="60"/>
  <c r="M48" i="60" s="1"/>
  <c r="AK47" i="60"/>
  <c r="AI47" i="60"/>
  <c r="AJ47" i="60" s="1"/>
  <c r="AD47" i="60"/>
  <c r="AB47" i="60"/>
  <c r="AF47" i="60" s="1"/>
  <c r="W47" i="60"/>
  <c r="U47" i="60"/>
  <c r="X47" i="60" s="1"/>
  <c r="P47" i="60"/>
  <c r="N47" i="60"/>
  <c r="O47" i="60" s="1"/>
  <c r="R46" i="60"/>
  <c r="AK45" i="60"/>
  <c r="AI45" i="60"/>
  <c r="AN45" i="60" s="1"/>
  <c r="AD45" i="60"/>
  <c r="AB45" i="60"/>
  <c r="AG45" i="60" s="1"/>
  <c r="W45" i="60"/>
  <c r="U45" i="60"/>
  <c r="Y45" i="60" s="1"/>
  <c r="P45" i="60"/>
  <c r="N45" i="60"/>
  <c r="Q45" i="60" s="1"/>
  <c r="AK44" i="60"/>
  <c r="AI44" i="60"/>
  <c r="AL44" i="60" s="1"/>
  <c r="AD44" i="60"/>
  <c r="AB44" i="60"/>
  <c r="AC44" i="60" s="1"/>
  <c r="W44" i="60"/>
  <c r="U44" i="60"/>
  <c r="V44" i="60" s="1"/>
  <c r="P44" i="60"/>
  <c r="N44" i="60"/>
  <c r="S44" i="60" s="1"/>
  <c r="AK42" i="60"/>
  <c r="AI42" i="60"/>
  <c r="AN42" i="60" s="1"/>
  <c r="AD42" i="60"/>
  <c r="AB42" i="60"/>
  <c r="AA42" i="60" s="1"/>
  <c r="W42" i="60"/>
  <c r="U42" i="60"/>
  <c r="Z42" i="60" s="1"/>
  <c r="P42" i="60"/>
  <c r="N42" i="60"/>
  <c r="S42" i="60" s="1"/>
  <c r="AK41" i="60"/>
  <c r="AI41" i="60"/>
  <c r="AN41" i="60" s="1"/>
  <c r="AD41" i="60"/>
  <c r="AB41" i="60"/>
  <c r="AF41" i="60" s="1"/>
  <c r="W41" i="60"/>
  <c r="U41" i="60"/>
  <c r="X41" i="60" s="1"/>
  <c r="P41" i="60"/>
  <c r="N41" i="60"/>
  <c r="O41" i="60" s="1"/>
  <c r="AK40" i="60"/>
  <c r="AI40" i="60"/>
  <c r="AJ40" i="60" s="1"/>
  <c r="AD40" i="60"/>
  <c r="AB40" i="60"/>
  <c r="AC40" i="60" s="1"/>
  <c r="W40" i="60"/>
  <c r="U40" i="60"/>
  <c r="T40" i="60" s="1"/>
  <c r="P40" i="60"/>
  <c r="N40" i="60"/>
  <c r="M40" i="60" s="1"/>
  <c r="AK39" i="60"/>
  <c r="AI39" i="60"/>
  <c r="AH39" i="60" s="1"/>
  <c r="AD39" i="60"/>
  <c r="AB39" i="60"/>
  <c r="AG39" i="60" s="1"/>
  <c r="W39" i="60"/>
  <c r="U39" i="60"/>
  <c r="Z39" i="60" s="1"/>
  <c r="P39" i="60"/>
  <c r="N39" i="60"/>
  <c r="R39" i="60" s="1"/>
  <c r="AK38" i="60"/>
  <c r="AI38" i="60"/>
  <c r="AM38" i="60" s="1"/>
  <c r="AD38" i="60"/>
  <c r="AB38" i="60"/>
  <c r="AE38" i="60" s="1"/>
  <c r="W38" i="60"/>
  <c r="U38" i="60"/>
  <c r="V38" i="60" s="1"/>
  <c r="P38" i="60"/>
  <c r="N38" i="60"/>
  <c r="O38" i="60" s="1"/>
  <c r="AK37" i="60"/>
  <c r="AI37" i="60"/>
  <c r="AJ37" i="60" s="1"/>
  <c r="AD37" i="60"/>
  <c r="AB37" i="60"/>
  <c r="AC37" i="60" s="1"/>
  <c r="W37" i="60"/>
  <c r="U37" i="60"/>
  <c r="T37" i="60" s="1"/>
  <c r="P37" i="60"/>
  <c r="N37" i="60"/>
  <c r="S37" i="60" s="1"/>
  <c r="AK35" i="60"/>
  <c r="AI35" i="60"/>
  <c r="AN35" i="60" s="1"/>
  <c r="AD35" i="60"/>
  <c r="AB35" i="60"/>
  <c r="AG35" i="60" s="1"/>
  <c r="W35" i="60"/>
  <c r="U35" i="60"/>
  <c r="Y35" i="60" s="1"/>
  <c r="P35" i="60"/>
  <c r="N35" i="60"/>
  <c r="Q35" i="60" s="1"/>
  <c r="AN34" i="60"/>
  <c r="AK34" i="60"/>
  <c r="AI34" i="60"/>
  <c r="AL34" i="60" s="1"/>
  <c r="AD34" i="60"/>
  <c r="AB34" i="60"/>
  <c r="AC34" i="60" s="1"/>
  <c r="W34" i="60"/>
  <c r="U34" i="60"/>
  <c r="V34" i="60" s="1"/>
  <c r="P34" i="60"/>
  <c r="N34" i="60"/>
  <c r="S34" i="60" s="1"/>
  <c r="AK33" i="60"/>
  <c r="AI33" i="60"/>
  <c r="AH33" i="60" s="1"/>
  <c r="AD33" i="60"/>
  <c r="AB33" i="60"/>
  <c r="AA33" i="60" s="1"/>
  <c r="W33" i="60"/>
  <c r="U33" i="60"/>
  <c r="Z33" i="60" s="1"/>
  <c r="P33" i="60"/>
  <c r="N33" i="60"/>
  <c r="S33" i="60" s="1"/>
  <c r="AK32" i="60"/>
  <c r="AI32" i="60"/>
  <c r="AN32" i="60" s="1"/>
  <c r="AD32" i="60"/>
  <c r="AB32" i="60"/>
  <c r="AF32" i="60" s="1"/>
  <c r="W32" i="60"/>
  <c r="U32" i="60"/>
  <c r="X32" i="60" s="1"/>
  <c r="R32" i="60"/>
  <c r="P32" i="60"/>
  <c r="N32" i="60"/>
  <c r="O32" i="60" s="1"/>
  <c r="AK31" i="60"/>
  <c r="AI31" i="60"/>
  <c r="AJ31" i="60" s="1"/>
  <c r="AD31" i="60"/>
  <c r="AB31" i="60"/>
  <c r="AC31" i="60" s="1"/>
  <c r="W31" i="60"/>
  <c r="U31" i="60"/>
  <c r="T31" i="60" s="1"/>
  <c r="P31" i="60"/>
  <c r="N31" i="60"/>
  <c r="M31" i="60" s="1"/>
  <c r="AK30" i="60"/>
  <c r="AI30" i="60"/>
  <c r="AH30" i="60" s="1"/>
  <c r="AD30" i="60"/>
  <c r="AB30" i="60"/>
  <c r="AG30" i="60" s="1"/>
  <c r="W30" i="60"/>
  <c r="U30" i="60"/>
  <c r="Z30" i="60" s="1"/>
  <c r="P30" i="60"/>
  <c r="N30" i="60"/>
  <c r="R30" i="60" s="1"/>
  <c r="R36" i="60"/>
  <c r="L18" i="60"/>
  <c r="L17" i="60"/>
  <c r="L15" i="60"/>
  <c r="L14" i="60"/>
  <c r="L13" i="60"/>
  <c r="R64" i="59"/>
  <c r="R59" i="59"/>
  <c r="R55" i="59"/>
  <c r="R42" i="59"/>
  <c r="C1" i="66" a="1"/>
  <c r="C1" i="64" a="1"/>
  <c r="C1" i="59" a="1"/>
  <c r="M58" i="66" l="1"/>
  <c r="AH66" i="66"/>
  <c r="X66" i="66"/>
  <c r="Y66" i="66"/>
  <c r="Z66" i="66"/>
  <c r="AJ66" i="66"/>
  <c r="AA43" i="66"/>
  <c r="M36" i="66"/>
  <c r="M31" i="66"/>
  <c r="AA50" i="66"/>
  <c r="AH50" i="66"/>
  <c r="M39" i="66"/>
  <c r="T66" i="66"/>
  <c r="Z67" i="66"/>
  <c r="AA67" i="66"/>
  <c r="T31" i="66"/>
  <c r="AA36" i="66"/>
  <c r="AH67" i="66"/>
  <c r="Q67" i="66"/>
  <c r="O66" i="66"/>
  <c r="R67" i="66"/>
  <c r="S67" i="66"/>
  <c r="Q66" i="66"/>
  <c r="R66" i="66"/>
  <c r="V67" i="66"/>
  <c r="X67" i="66"/>
  <c r="AL67" i="66"/>
  <c r="AF67" i="66"/>
  <c r="AF66" i="66"/>
  <c r="AG66" i="66"/>
  <c r="AM67" i="66"/>
  <c r="AC67" i="66"/>
  <c r="AE67" i="66"/>
  <c r="AC66" i="66"/>
  <c r="AN67" i="66"/>
  <c r="AA44" i="66"/>
  <c r="AH58" i="66"/>
  <c r="AA39" i="66"/>
  <c r="AH35" i="66"/>
  <c r="AA58" i="66"/>
  <c r="AN58" i="66"/>
  <c r="M38" i="66"/>
  <c r="AL58" i="66"/>
  <c r="AM58" i="66"/>
  <c r="AM50" i="66"/>
  <c r="T59" i="66"/>
  <c r="AL50" i="66"/>
  <c r="AN50" i="66"/>
  <c r="M51" i="66"/>
  <c r="T51" i="66"/>
  <c r="AH59" i="66"/>
  <c r="AH38" i="66"/>
  <c r="M70" i="66"/>
  <c r="AE31" i="66"/>
  <c r="AG31" i="66"/>
  <c r="V58" i="66"/>
  <c r="Y59" i="66"/>
  <c r="Z59" i="66"/>
  <c r="AA74" i="66"/>
  <c r="X58" i="66"/>
  <c r="AA59" i="66"/>
  <c r="O59" i="66"/>
  <c r="X59" i="66"/>
  <c r="AC59" i="66"/>
  <c r="AE59" i="66"/>
  <c r="AC58" i="66"/>
  <c r="AE58" i="66"/>
  <c r="AN38" i="66"/>
  <c r="AG58" i="66"/>
  <c r="AJ59" i="66"/>
  <c r="O58" i="66"/>
  <c r="S59" i="66"/>
  <c r="R58" i="66"/>
  <c r="S58" i="66"/>
  <c r="AJ38" i="66"/>
  <c r="AG59" i="66"/>
  <c r="X51" i="66"/>
  <c r="Q59" i="66"/>
  <c r="AM38" i="66"/>
  <c r="Y51" i="66"/>
  <c r="AL59" i="66"/>
  <c r="Z51" i="66"/>
  <c r="AM59" i="66"/>
  <c r="Y58" i="66"/>
  <c r="T44" i="66"/>
  <c r="T39" i="66"/>
  <c r="AA51" i="66"/>
  <c r="AJ39" i="66"/>
  <c r="AN39" i="66"/>
  <c r="O51" i="66"/>
  <c r="Q51" i="66"/>
  <c r="O50" i="66"/>
  <c r="R51" i="66"/>
  <c r="Q50" i="66"/>
  <c r="R50" i="66"/>
  <c r="M30" i="66"/>
  <c r="T50" i="66"/>
  <c r="AE50" i="66"/>
  <c r="AJ51" i="66"/>
  <c r="V50" i="66"/>
  <c r="AG50" i="66"/>
  <c r="AE39" i="66"/>
  <c r="AL51" i="66"/>
  <c r="AM39" i="66"/>
  <c r="Y50" i="66"/>
  <c r="Z50" i="66"/>
  <c r="AC51" i="66"/>
  <c r="AE51" i="66"/>
  <c r="AC50" i="66"/>
  <c r="AF51" i="66"/>
  <c r="AA31" i="66"/>
  <c r="AF39" i="66"/>
  <c r="AM51" i="66"/>
  <c r="AA53" i="66"/>
  <c r="T77" i="66"/>
  <c r="AH39" i="66"/>
  <c r="Z39" i="66"/>
  <c r="R38" i="66"/>
  <c r="V39" i="66"/>
  <c r="X39" i="66"/>
  <c r="X38" i="66"/>
  <c r="Y38" i="66"/>
  <c r="Z38" i="66"/>
  <c r="AC39" i="66"/>
  <c r="AA38" i="66"/>
  <c r="AE38" i="66"/>
  <c r="AC38" i="66"/>
  <c r="M82" i="66"/>
  <c r="AF38" i="66"/>
  <c r="AF31" i="66"/>
  <c r="AL31" i="66"/>
  <c r="AN31" i="66"/>
  <c r="O39" i="66"/>
  <c r="O38" i="66"/>
  <c r="AJ31" i="66"/>
  <c r="AM31" i="66"/>
  <c r="Q39" i="66"/>
  <c r="R39" i="66"/>
  <c r="Q38" i="66"/>
  <c r="AA82" i="66"/>
  <c r="V31" i="66"/>
  <c r="R31" i="66"/>
  <c r="S31" i="66"/>
  <c r="X31" i="66"/>
  <c r="Y31" i="66"/>
  <c r="T33" i="66"/>
  <c r="T30" i="66"/>
  <c r="M53" i="66"/>
  <c r="AA76" i="66"/>
  <c r="T88" i="66"/>
  <c r="Q31" i="66"/>
  <c r="AA64" i="66"/>
  <c r="T92" i="66"/>
  <c r="AH30" i="66"/>
  <c r="AH55" i="66"/>
  <c r="AA45" i="66"/>
  <c r="T53" i="66"/>
  <c r="AA30" i="66"/>
  <c r="V30" i="66"/>
  <c r="X30" i="66"/>
  <c r="Y30" i="66"/>
  <c r="AC30" i="66"/>
  <c r="AE30" i="66"/>
  <c r="AG30" i="66"/>
  <c r="AA90" i="66"/>
  <c r="AJ30" i="66"/>
  <c r="O30" i="66"/>
  <c r="R30" i="66"/>
  <c r="AL30" i="66"/>
  <c r="Q30" i="66"/>
  <c r="T93" i="66"/>
  <c r="AM30" i="66"/>
  <c r="AH63" i="66"/>
  <c r="AH75" i="66"/>
  <c r="AC48" i="66"/>
  <c r="AN41" i="66"/>
  <c r="AM75" i="66"/>
  <c r="AL79" i="66"/>
  <c r="AE53" i="66"/>
  <c r="AN75" i="66"/>
  <c r="AM79" i="66"/>
  <c r="Q94" i="66"/>
  <c r="AH53" i="66"/>
  <c r="AN79" i="66"/>
  <c r="AF44" i="66"/>
  <c r="AE48" i="66"/>
  <c r="AC75" i="66"/>
  <c r="AH64" i="66"/>
  <c r="M69" i="66"/>
  <c r="AC54" i="66"/>
  <c r="AG54" i="66"/>
  <c r="Z88" i="66"/>
  <c r="AJ77" i="66"/>
  <c r="AF48" i="66"/>
  <c r="AA47" i="66"/>
  <c r="Z93" i="66"/>
  <c r="X92" i="66"/>
  <c r="Y92" i="66"/>
  <c r="Q89" i="66"/>
  <c r="S89" i="66"/>
  <c r="T91" i="66"/>
  <c r="AC92" i="66"/>
  <c r="AA69" i="66"/>
  <c r="M76" i="66"/>
  <c r="O70" i="66"/>
  <c r="AN92" i="66"/>
  <c r="Q70" i="66"/>
  <c r="M91" i="66"/>
  <c r="R70" i="66"/>
  <c r="AN43" i="66"/>
  <c r="M47" i="66"/>
  <c r="T70" i="66"/>
  <c r="Q91" i="66"/>
  <c r="AJ62" i="66"/>
  <c r="AL92" i="66"/>
  <c r="AM92" i="66"/>
  <c r="AJ56" i="66"/>
  <c r="V91" i="66"/>
  <c r="AG55" i="66"/>
  <c r="Z34" i="66"/>
  <c r="Z77" i="66"/>
  <c r="AA34" i="66"/>
  <c r="Z47" i="66"/>
  <c r="M75" i="66"/>
  <c r="X91" i="66"/>
  <c r="Y91" i="66"/>
  <c r="AH41" i="66"/>
  <c r="AH34" i="66"/>
  <c r="T75" i="66"/>
  <c r="AA91" i="66"/>
  <c r="AJ34" i="66"/>
  <c r="AM41" i="66"/>
  <c r="AG44" i="66"/>
  <c r="AA61" i="66"/>
  <c r="R89" i="66"/>
  <c r="R94" i="66"/>
  <c r="AL34" i="66"/>
  <c r="AH54" i="66"/>
  <c r="AF53" i="66"/>
  <c r="AA48" i="66"/>
  <c r="AM71" i="66"/>
  <c r="AH89" i="66"/>
  <c r="M55" i="66"/>
  <c r="T62" i="66"/>
  <c r="AL75" i="66"/>
  <c r="Q93" i="66"/>
  <c r="R93" i="66"/>
  <c r="S93" i="66"/>
  <c r="AG79" i="66"/>
  <c r="AC79" i="66"/>
  <c r="AE79" i="66"/>
  <c r="AG72" i="66"/>
  <c r="M44" i="66"/>
  <c r="T89" i="66"/>
  <c r="R53" i="66"/>
  <c r="Y61" i="66"/>
  <c r="Q82" i="66"/>
  <c r="AF33" i="66"/>
  <c r="AA33" i="66"/>
  <c r="AM33" i="66"/>
  <c r="AL33" i="66"/>
  <c r="AJ33" i="66"/>
  <c r="S53" i="66"/>
  <c r="AF91" i="66"/>
  <c r="AG91" i="66"/>
  <c r="AC44" i="66"/>
  <c r="AG87" i="66"/>
  <c r="AN91" i="66"/>
  <c r="Z53" i="66"/>
  <c r="Y34" i="66"/>
  <c r="AH42" i="66"/>
  <c r="X47" i="66"/>
  <c r="AF55" i="66"/>
  <c r="AH70" i="66"/>
  <c r="T74" i="66"/>
  <c r="AH82" i="66"/>
  <c r="AH87" i="66"/>
  <c r="M92" i="66"/>
  <c r="AJ70" i="66"/>
  <c r="AL42" i="66"/>
  <c r="AC34" i="66"/>
  <c r="AM42" i="66"/>
  <c r="AJ55" i="66"/>
  <c r="AL70" i="66"/>
  <c r="AN42" i="66"/>
  <c r="AM70" i="66"/>
  <c r="AE34" i="66"/>
  <c r="AE36" i="66"/>
  <c r="AL55" i="66"/>
  <c r="Y62" i="66"/>
  <c r="S92" i="66"/>
  <c r="AM93" i="66"/>
  <c r="AF34" i="66"/>
  <c r="AF36" i="66"/>
  <c r="AL53" i="66"/>
  <c r="AM55" i="66"/>
  <c r="Z62" i="66"/>
  <c r="AN93" i="66"/>
  <c r="AG36" i="66"/>
  <c r="S45" i="66"/>
  <c r="AM53" i="66"/>
  <c r="V69" i="66"/>
  <c r="AE90" i="66"/>
  <c r="AN53" i="66"/>
  <c r="S71" i="66"/>
  <c r="X77" i="66"/>
  <c r="X88" i="66"/>
  <c r="AF90" i="66"/>
  <c r="V92" i="66"/>
  <c r="T48" i="66"/>
  <c r="M54" i="66"/>
  <c r="Z69" i="66"/>
  <c r="T71" i="66"/>
  <c r="Y77" i="66"/>
  <c r="Y88" i="66"/>
  <c r="AG90" i="66"/>
  <c r="AC43" i="66"/>
  <c r="X56" i="66"/>
  <c r="AC69" i="66"/>
  <c r="AC88" i="66"/>
  <c r="AM34" i="66"/>
  <c r="AF45" i="66"/>
  <c r="AE43" i="66"/>
  <c r="AA54" i="66"/>
  <c r="AG69" i="66"/>
  <c r="AH77" i="66"/>
  <c r="O92" i="66"/>
  <c r="Q92" i="66"/>
  <c r="AA41" i="66"/>
  <c r="AF43" i="66"/>
  <c r="T63" i="66"/>
  <c r="Q35" i="66"/>
  <c r="AH43" i="66"/>
  <c r="M46" i="66"/>
  <c r="AN69" i="66"/>
  <c r="AN71" i="66"/>
  <c r="AE75" i="66"/>
  <c r="M89" i="66"/>
  <c r="AH92" i="66"/>
  <c r="S35" i="66"/>
  <c r="AE54" i="66"/>
  <c r="AL77" i="66"/>
  <c r="AJ43" i="66"/>
  <c r="AJ48" i="66"/>
  <c r="AN77" i="66"/>
  <c r="T82" i="66"/>
  <c r="Q80" i="66"/>
  <c r="X82" i="66"/>
  <c r="R80" i="66"/>
  <c r="Y82" i="66"/>
  <c r="V71" i="66"/>
  <c r="S80" i="66"/>
  <c r="Z82" i="66"/>
  <c r="O76" i="66"/>
  <c r="Y71" i="66"/>
  <c r="AC74" i="66"/>
  <c r="S76" i="66"/>
  <c r="X62" i="66"/>
  <c r="AE74" i="66"/>
  <c r="T76" i="66"/>
  <c r="Y70" i="66"/>
  <c r="R72" i="66"/>
  <c r="S75" i="66"/>
  <c r="AG76" i="66"/>
  <c r="AA81" i="66"/>
  <c r="AE81" i="66"/>
  <c r="Q69" i="66"/>
  <c r="AF79" i="66"/>
  <c r="AF81" i="66"/>
  <c r="Q63" i="66"/>
  <c r="T69" i="66"/>
  <c r="AA75" i="66"/>
  <c r="AG81" i="66"/>
  <c r="R63" i="66"/>
  <c r="AF72" i="66"/>
  <c r="AC62" i="66"/>
  <c r="AE64" i="66"/>
  <c r="AF62" i="66"/>
  <c r="O72" i="66"/>
  <c r="AE76" i="66"/>
  <c r="S63" i="66"/>
  <c r="Z76" i="66"/>
  <c r="AF64" i="66"/>
  <c r="Y79" i="66"/>
  <c r="Q75" i="66"/>
  <c r="V70" i="66"/>
  <c r="X69" i="66"/>
  <c r="Y76" i="66"/>
  <c r="AG64" i="66"/>
  <c r="Z79" i="66"/>
  <c r="R75" i="66"/>
  <c r="AF76" i="66"/>
  <c r="Z70" i="66"/>
  <c r="V72" i="66"/>
  <c r="C7" i="65" a="1"/>
  <c r="C7" i="65" s="1"/>
  <c r="L4" i="65"/>
  <c r="C9" i="65"/>
  <c r="L9" i="65" s="1"/>
  <c r="O54" i="66"/>
  <c r="X33" i="66"/>
  <c r="Q44" i="66"/>
  <c r="S55" i="66"/>
  <c r="V55" i="66"/>
  <c r="V44" i="66"/>
  <c r="Q46" i="66"/>
  <c r="X48" i="66"/>
  <c r="R46" i="66"/>
  <c r="Y48" i="66"/>
  <c r="X44" i="66"/>
  <c r="S46" i="66"/>
  <c r="Z48" i="66"/>
  <c r="Y44" i="66"/>
  <c r="V46" i="66"/>
  <c r="V33" i="66"/>
  <c r="Z46" i="66"/>
  <c r="Y33" i="66"/>
  <c r="R54" i="66"/>
  <c r="O35" i="66"/>
  <c r="S54" i="66"/>
  <c r="T54" i="66"/>
  <c r="O44" i="66"/>
  <c r="R44" i="66"/>
  <c r="O53" i="66"/>
  <c r="V47" i="66"/>
  <c r="V56" i="66"/>
  <c r="V53" i="66"/>
  <c r="C1" i="66"/>
  <c r="AG46" i="66"/>
  <c r="AH46" i="66"/>
  <c r="AN46" i="66"/>
  <c r="AJ46" i="66"/>
  <c r="AM46" i="66"/>
  <c r="AL46" i="66"/>
  <c r="AM35" i="66"/>
  <c r="V93" i="66"/>
  <c r="AN35" i="66"/>
  <c r="Z75" i="66"/>
  <c r="Y75" i="66"/>
  <c r="X75" i="66"/>
  <c r="Y93" i="66"/>
  <c r="AG89" i="66"/>
  <c r="AC89" i="66"/>
  <c r="AF89" i="66"/>
  <c r="AE89" i="66"/>
  <c r="AL61" i="66"/>
  <c r="AH61" i="66"/>
  <c r="AH90" i="66"/>
  <c r="AJ35" i="66"/>
  <c r="AJ90" i="66"/>
  <c r="AN87" i="66"/>
  <c r="AN47" i="66"/>
  <c r="AH47" i="66"/>
  <c r="S74" i="66"/>
  <c r="O74" i="66"/>
  <c r="R74" i="66"/>
  <c r="Q74" i="66"/>
  <c r="AJ47" i="66"/>
  <c r="S62" i="66"/>
  <c r="R62" i="66"/>
  <c r="O62" i="66"/>
  <c r="Q62" i="66"/>
  <c r="AL47" i="66"/>
  <c r="AA80" i="66"/>
  <c r="AE80" i="66"/>
  <c r="AG80" i="66"/>
  <c r="AF80" i="66"/>
  <c r="V41" i="66"/>
  <c r="X41" i="66"/>
  <c r="Z41" i="66"/>
  <c r="Y41" i="66"/>
  <c r="AC80" i="66"/>
  <c r="S79" i="66"/>
  <c r="M79" i="66"/>
  <c r="Q79" i="66"/>
  <c r="R79" i="66"/>
  <c r="AC46" i="66"/>
  <c r="O79" i="66"/>
  <c r="AN64" i="66"/>
  <c r="AM64" i="66"/>
  <c r="AE46" i="66"/>
  <c r="AJ64" i="66"/>
  <c r="AF46" i="66"/>
  <c r="X45" i="66"/>
  <c r="Z45" i="66"/>
  <c r="V45" i="66"/>
  <c r="Y45" i="66"/>
  <c r="M56" i="66"/>
  <c r="R56" i="66"/>
  <c r="Q56" i="66"/>
  <c r="S56" i="66"/>
  <c r="AN81" i="66"/>
  <c r="AH81" i="66"/>
  <c r="S33" i="66"/>
  <c r="R33" i="66"/>
  <c r="Q33" i="66"/>
  <c r="AG63" i="66"/>
  <c r="AC63" i="66"/>
  <c r="AF63" i="66"/>
  <c r="AE63" i="66"/>
  <c r="AN72" i="66"/>
  <c r="AM72" i="66"/>
  <c r="AL72" i="66"/>
  <c r="AJ72" i="66"/>
  <c r="AJ81" i="66"/>
  <c r="O33" i="66"/>
  <c r="AG42" i="66"/>
  <c r="AF42" i="66"/>
  <c r="AE42" i="66"/>
  <c r="AM61" i="66"/>
  <c r="AC42" i="66"/>
  <c r="AN61" i="66"/>
  <c r="AL81" i="66"/>
  <c r="AM81" i="66"/>
  <c r="AM47" i="66"/>
  <c r="S41" i="66"/>
  <c r="M41" i="66"/>
  <c r="AJ87" i="66"/>
  <c r="AM87" i="66"/>
  <c r="AN90" i="66"/>
  <c r="AM90" i="66"/>
  <c r="S48" i="66"/>
  <c r="R48" i="66"/>
  <c r="Q48" i="66"/>
  <c r="O48" i="66"/>
  <c r="Z71" i="66"/>
  <c r="O41" i="66"/>
  <c r="Q41" i="66"/>
  <c r="AG71" i="66"/>
  <c r="AA71" i="66"/>
  <c r="AC71" i="66"/>
  <c r="AF71" i="66"/>
  <c r="AE71" i="66"/>
  <c r="Z80" i="66"/>
  <c r="Y80" i="66"/>
  <c r="X80" i="66"/>
  <c r="V80" i="66"/>
  <c r="R41" i="66"/>
  <c r="AA89" i="66"/>
  <c r="AG93" i="66"/>
  <c r="AC93" i="66"/>
  <c r="AA93" i="66"/>
  <c r="O36" i="66"/>
  <c r="AJ54" i="66"/>
  <c r="AM76" i="66"/>
  <c r="AJ76" i="66"/>
  <c r="O88" i="66"/>
  <c r="AE93" i="66"/>
  <c r="Q36" i="66"/>
  <c r="AC45" i="66"/>
  <c r="AL54" i="66"/>
  <c r="O69" i="66"/>
  <c r="AL76" i="66"/>
  <c r="AH80" i="66"/>
  <c r="O82" i="66"/>
  <c r="O91" i="66"/>
  <c r="AF93" i="66"/>
  <c r="AN54" i="66"/>
  <c r="Z36" i="66"/>
  <c r="Y36" i="66"/>
  <c r="O43" i="66"/>
  <c r="AG45" i="66"/>
  <c r="AG53" i="66"/>
  <c r="S69" i="66"/>
  <c r="R82" i="66"/>
  <c r="AC33" i="66"/>
  <c r="V36" i="66"/>
  <c r="AN45" i="66"/>
  <c r="AH45" i="66"/>
  <c r="Y56" i="66"/>
  <c r="AF75" i="66"/>
  <c r="S77" i="66"/>
  <c r="R77" i="66"/>
  <c r="Q77" i="66"/>
  <c r="AM80" i="66"/>
  <c r="AJ41" i="66"/>
  <c r="Q43" i="66"/>
  <c r="AJ45" i="66"/>
  <c r="O55" i="66"/>
  <c r="Z56" i="66"/>
  <c r="AL63" i="66"/>
  <c r="AG70" i="66"/>
  <c r="AF70" i="66"/>
  <c r="AE70" i="66"/>
  <c r="X74" i="66"/>
  <c r="O77" i="66"/>
  <c r="AN80" i="66"/>
  <c r="AL89" i="66"/>
  <c r="AE33" i="66"/>
  <c r="X36" i="66"/>
  <c r="S43" i="66"/>
  <c r="T47" i="66"/>
  <c r="AG62" i="66"/>
  <c r="AA62" i="66"/>
  <c r="AM63" i="66"/>
  <c r="AC70" i="66"/>
  <c r="S72" i="66"/>
  <c r="M72" i="66"/>
  <c r="Y74" i="66"/>
  <c r="AM89" i="66"/>
  <c r="AG92" i="66"/>
  <c r="AF92" i="66"/>
  <c r="AE92" i="66"/>
  <c r="S94" i="66"/>
  <c r="M94" i="66"/>
  <c r="AG33" i="66"/>
  <c r="T43" i="66"/>
  <c r="AL45" i="66"/>
  <c r="R55" i="66"/>
  <c r="AG56" i="66"/>
  <c r="AF56" i="66"/>
  <c r="AE56" i="66"/>
  <c r="AC56" i="66"/>
  <c r="S61" i="66"/>
  <c r="O61" i="66"/>
  <c r="R61" i="66"/>
  <c r="Q61" i="66"/>
  <c r="AN63" i="66"/>
  <c r="Z74" i="66"/>
  <c r="M81" i="66"/>
  <c r="AG88" i="66"/>
  <c r="AA88" i="66"/>
  <c r="AN89" i="66"/>
  <c r="S91" i="66"/>
  <c r="V43" i="66"/>
  <c r="Z55" i="66"/>
  <c r="T55" i="66"/>
  <c r="AH56" i="66"/>
  <c r="AL56" i="66"/>
  <c r="T61" i="66"/>
  <c r="X61" i="66"/>
  <c r="M64" i="66"/>
  <c r="O81" i="66"/>
  <c r="S87" i="66"/>
  <c r="R87" i="66"/>
  <c r="Q87" i="66"/>
  <c r="O87" i="66"/>
  <c r="R90" i="66"/>
  <c r="O90" i="66"/>
  <c r="R35" i="66"/>
  <c r="M42" i="66"/>
  <c r="X43" i="66"/>
  <c r="AH48" i="66"/>
  <c r="Q81" i="66"/>
  <c r="T87" i="66"/>
  <c r="X87" i="66"/>
  <c r="AF88" i="66"/>
  <c r="Z94" i="66"/>
  <c r="T94" i="66"/>
  <c r="Z43" i="66"/>
  <c r="Q64" i="66"/>
  <c r="R81" i="66"/>
  <c r="Q90" i="66"/>
  <c r="AN33" i="66"/>
  <c r="Y55" i="66"/>
  <c r="AN56" i="66"/>
  <c r="Z61" i="66"/>
  <c r="AF74" i="66"/>
  <c r="AJ88" i="66"/>
  <c r="S90" i="66"/>
  <c r="S88" i="66"/>
  <c r="R88" i="66"/>
  <c r="R64" i="66"/>
  <c r="O64" i="66"/>
  <c r="AN76" i="66"/>
  <c r="AJ80" i="66"/>
  <c r="Z35" i="66"/>
  <c r="Y35" i="66"/>
  <c r="X35" i="66"/>
  <c r="V35" i="66"/>
  <c r="AJ36" i="66"/>
  <c r="Q42" i="66"/>
  <c r="AL62" i="66"/>
  <c r="X72" i="66"/>
  <c r="Z81" i="66"/>
  <c r="Y81" i="66"/>
  <c r="Y87" i="66"/>
  <c r="X94" i="66"/>
  <c r="S34" i="66"/>
  <c r="M34" i="66"/>
  <c r="R42" i="66"/>
  <c r="AN44" i="66"/>
  <c r="AM44" i="66"/>
  <c r="AL44" i="66"/>
  <c r="AC47" i="66"/>
  <c r="AL48" i="66"/>
  <c r="AM62" i="66"/>
  <c r="Z64" i="66"/>
  <c r="Y64" i="66"/>
  <c r="X64" i="66"/>
  <c r="Y72" i="66"/>
  <c r="AN74" i="66"/>
  <c r="AM74" i="66"/>
  <c r="AF77" i="66"/>
  <c r="AE77" i="66"/>
  <c r="V81" i="66"/>
  <c r="AJ82" i="66"/>
  <c r="Z87" i="66"/>
  <c r="AL88" i="66"/>
  <c r="Z90" i="66"/>
  <c r="Y90" i="66"/>
  <c r="X90" i="66"/>
  <c r="Y94" i="66"/>
  <c r="O34" i="66"/>
  <c r="AA35" i="66"/>
  <c r="AE35" i="66"/>
  <c r="AL36" i="66"/>
  <c r="S42" i="66"/>
  <c r="AJ44" i="66"/>
  <c r="AM48" i="66"/>
  <c r="AC61" i="66"/>
  <c r="AN62" i="66"/>
  <c r="V64" i="66"/>
  <c r="AH69" i="66"/>
  <c r="M71" i="66"/>
  <c r="Z72" i="66"/>
  <c r="AJ74" i="66"/>
  <c r="AC77" i="66"/>
  <c r="AA87" i="66"/>
  <c r="AM88" i="66"/>
  <c r="V90" i="66"/>
  <c r="AH91" i="66"/>
  <c r="R36" i="66"/>
  <c r="AE47" i="66"/>
  <c r="AN88" i="66"/>
  <c r="AN36" i="66"/>
  <c r="AF47" i="66"/>
  <c r="O71" i="66"/>
  <c r="AC72" i="66"/>
  <c r="AL74" i="66"/>
  <c r="AG77" i="66"/>
  <c r="AM82" i="66"/>
  <c r="AC87" i="66"/>
  <c r="R34" i="66"/>
  <c r="AF35" i="66"/>
  <c r="M45" i="66"/>
  <c r="Q45" i="66"/>
  <c r="X46" i="66"/>
  <c r="AG61" i="66"/>
  <c r="AL69" i="66"/>
  <c r="O80" i="66"/>
  <c r="AN82" i="66"/>
  <c r="AL91" i="66"/>
  <c r="O93" i="66"/>
  <c r="AM36" i="66"/>
  <c r="X81" i="66"/>
  <c r="Q34" i="66"/>
  <c r="Y42" i="66"/>
  <c r="V42" i="66"/>
  <c r="Z54" i="66"/>
  <c r="Y54" i="66"/>
  <c r="X54" i="66"/>
  <c r="AF61" i="66"/>
  <c r="AG35" i="66"/>
  <c r="X42" i="66"/>
  <c r="O45" i="66"/>
  <c r="Y46" i="66"/>
  <c r="AM69" i="66"/>
  <c r="R71" i="66"/>
  <c r="AE72" i="66"/>
  <c r="X76" i="66"/>
  <c r="AF87" i="66"/>
  <c r="AM91" i="66"/>
  <c r="AA94" i="66"/>
  <c r="AC94" i="66"/>
  <c r="AE94" i="66"/>
  <c r="AF94" i="66"/>
  <c r="AH94" i="66"/>
  <c r="AJ94" i="66"/>
  <c r="T34" i="66"/>
  <c r="AC41" i="66"/>
  <c r="O47" i="66"/>
  <c r="AA55" i="66"/>
  <c r="V63" i="66"/>
  <c r="AH71" i="66"/>
  <c r="T79" i="66"/>
  <c r="AC82" i="66"/>
  <c r="V89" i="66"/>
  <c r="AH93" i="66"/>
  <c r="AL94" i="66"/>
  <c r="V34" i="66"/>
  <c r="AE41" i="66"/>
  <c r="Q47" i="66"/>
  <c r="AC55" i="66"/>
  <c r="X63" i="66"/>
  <c r="AJ71" i="66"/>
  <c r="V79" i="66"/>
  <c r="AE82" i="66"/>
  <c r="X89" i="66"/>
  <c r="AJ93" i="66"/>
  <c r="AM94" i="66"/>
  <c r="AF41" i="66"/>
  <c r="AL43" i="66"/>
  <c r="R47" i="66"/>
  <c r="X53" i="66"/>
  <c r="Y63" i="66"/>
  <c r="AE69" i="66"/>
  <c r="Q76" i="66"/>
  <c r="AF82" i="66"/>
  <c r="Y89" i="66"/>
  <c r="AE91" i="66"/>
  <c r="AN31" i="65"/>
  <c r="AM31" i="65"/>
  <c r="AJ42" i="65"/>
  <c r="AE73" i="65"/>
  <c r="S90" i="65"/>
  <c r="AN96" i="65"/>
  <c r="AL96" i="65"/>
  <c r="AJ96" i="65"/>
  <c r="AG50" i="65"/>
  <c r="AF50" i="65"/>
  <c r="AJ31" i="65"/>
  <c r="Z36" i="65"/>
  <c r="V36" i="65"/>
  <c r="Y80" i="65"/>
  <c r="X80" i="65"/>
  <c r="AC95" i="65"/>
  <c r="AG70" i="65"/>
  <c r="AF70" i="65"/>
  <c r="AE70" i="65"/>
  <c r="AC70" i="65"/>
  <c r="AA70" i="65"/>
  <c r="AF95" i="65"/>
  <c r="S77" i="65"/>
  <c r="R77" i="65"/>
  <c r="O77" i="65"/>
  <c r="O79" i="65"/>
  <c r="Q35" i="65"/>
  <c r="AE85" i="65"/>
  <c r="Y92" i="65"/>
  <c r="X92" i="65"/>
  <c r="L7" i="65"/>
  <c r="C19" i="65"/>
  <c r="L19" i="65" s="1"/>
  <c r="R35" i="65"/>
  <c r="AF61" i="65"/>
  <c r="AE61" i="65"/>
  <c r="T69" i="65"/>
  <c r="Q77" i="65"/>
  <c r="Q79" i="65"/>
  <c r="AF85" i="65"/>
  <c r="V92" i="65"/>
  <c r="M101" i="65"/>
  <c r="AJ41" i="65"/>
  <c r="R45" i="65"/>
  <c r="Q45" i="65"/>
  <c r="AJ64" i="65"/>
  <c r="O45" i="65"/>
  <c r="O68" i="65"/>
  <c r="AJ75" i="65"/>
  <c r="Q101" i="65"/>
  <c r="AE95" i="65"/>
  <c r="AN86" i="65"/>
  <c r="AL86" i="65"/>
  <c r="AJ86" i="65"/>
  <c r="L86" i="65" s="1"/>
  <c r="V38" i="65"/>
  <c r="V80" i="65"/>
  <c r="AM86" i="65"/>
  <c r="X38" i="65"/>
  <c r="Q43" i="65"/>
  <c r="S43" i="65"/>
  <c r="R43" i="65"/>
  <c r="O43" i="65"/>
  <c r="Z80" i="65"/>
  <c r="Y38" i="65"/>
  <c r="AC85" i="65"/>
  <c r="AN30" i="65"/>
  <c r="AJ30" i="65"/>
  <c r="Z38" i="65"/>
  <c r="S54" i="65"/>
  <c r="R54" i="65"/>
  <c r="Q54" i="65"/>
  <c r="M54" i="65"/>
  <c r="AM30" i="65"/>
  <c r="Z35" i="65"/>
  <c r="Y35" i="65"/>
  <c r="X35" i="65"/>
  <c r="T35" i="65"/>
  <c r="AG49" i="65"/>
  <c r="AF49" i="65"/>
  <c r="AC49" i="65"/>
  <c r="Z69" i="65"/>
  <c r="X69" i="65"/>
  <c r="V35" i="65"/>
  <c r="AM52" i="65"/>
  <c r="AL52" i="65"/>
  <c r="V69" i="65"/>
  <c r="AG72" i="65"/>
  <c r="AF72" i="65"/>
  <c r="S79" i="65"/>
  <c r="Z92" i="65"/>
  <c r="O101" i="65"/>
  <c r="AE49" i="65"/>
  <c r="AM41" i="65"/>
  <c r="AN52" i="65"/>
  <c r="S56" i="65"/>
  <c r="R56" i="65"/>
  <c r="AL64" i="65"/>
  <c r="AE72" i="65"/>
  <c r="R101" i="65"/>
  <c r="AN41" i="65"/>
  <c r="S45" i="65"/>
  <c r="T48" i="65"/>
  <c r="O56" i="65"/>
  <c r="AM64" i="65"/>
  <c r="Q68" i="65"/>
  <c r="AL75" i="65"/>
  <c r="R79" i="65"/>
  <c r="AC72" i="65"/>
  <c r="R68" i="65"/>
  <c r="AM75" i="65"/>
  <c r="V48" i="65"/>
  <c r="AC51" i="65"/>
  <c r="Q56" i="65"/>
  <c r="AN87" i="65"/>
  <c r="AM87" i="65"/>
  <c r="R91" i="65"/>
  <c r="L91" i="65" s="1"/>
  <c r="AF94" i="65"/>
  <c r="AE94" i="65"/>
  <c r="AN97" i="65"/>
  <c r="AM97" i="65"/>
  <c r="S76" i="65"/>
  <c r="R76" i="65"/>
  <c r="Q76" i="65"/>
  <c r="O76" i="65"/>
  <c r="M76" i="65"/>
  <c r="AF84" i="65"/>
  <c r="AE84" i="65"/>
  <c r="O35" i="65"/>
  <c r="Z37" i="65"/>
  <c r="Y37" i="65"/>
  <c r="V37" i="65"/>
  <c r="AF48" i="65"/>
  <c r="AG48" i="65"/>
  <c r="AE48" i="65"/>
  <c r="AA48" i="65"/>
  <c r="AC84" i="65"/>
  <c r="X37" i="65"/>
  <c r="Y58" i="65"/>
  <c r="X58" i="65"/>
  <c r="AG71" i="65"/>
  <c r="AF71" i="65"/>
  <c r="AC71" i="65"/>
  <c r="AM74" i="65"/>
  <c r="AL74" i="65"/>
  <c r="T82" i="65"/>
  <c r="AG84" i="65"/>
  <c r="S78" i="65"/>
  <c r="R78" i="65"/>
  <c r="R100" i="65"/>
  <c r="Q100" i="65"/>
  <c r="V58" i="65"/>
  <c r="AF37" i="65"/>
  <c r="AG37" i="65"/>
  <c r="AE37" i="65"/>
  <c r="AC37" i="65"/>
  <c r="AN63" i="65"/>
  <c r="AL63" i="65"/>
  <c r="AE71" i="65"/>
  <c r="O78" i="65"/>
  <c r="V82" i="65"/>
  <c r="O100" i="65"/>
  <c r="L100" i="65" s="1"/>
  <c r="Z58" i="65"/>
  <c r="AJ63" i="65"/>
  <c r="R67" i="65"/>
  <c r="Q67" i="65"/>
  <c r="AN74" i="65"/>
  <c r="V93" i="65"/>
  <c r="AF39" i="65"/>
  <c r="AE39" i="65"/>
  <c r="O67" i="65"/>
  <c r="Q78" i="65"/>
  <c r="X82" i="65"/>
  <c r="S100" i="65"/>
  <c r="S55" i="65"/>
  <c r="O55" i="65"/>
  <c r="AM63" i="65"/>
  <c r="Y82" i="65"/>
  <c r="R90" i="65"/>
  <c r="Q90" i="65"/>
  <c r="L90" i="65" s="1"/>
  <c r="X93" i="65"/>
  <c r="AH42" i="65"/>
  <c r="Z47" i="65"/>
  <c r="X47" i="65"/>
  <c r="AA50" i="65"/>
  <c r="AC73" i="65"/>
  <c r="O90" i="65"/>
  <c r="Y93" i="65"/>
  <c r="AG32" i="65"/>
  <c r="AJ33" i="65"/>
  <c r="S38" i="65"/>
  <c r="V39" i="65"/>
  <c r="AN45" i="65"/>
  <c r="Z51" i="65"/>
  <c r="AC52" i="65"/>
  <c r="O58" i="65"/>
  <c r="V61" i="65"/>
  <c r="AN67" i="65"/>
  <c r="Z73" i="65"/>
  <c r="AC74" i="65"/>
  <c r="O80" i="65"/>
  <c r="V84" i="65"/>
  <c r="AN90" i="65"/>
  <c r="O92" i="65"/>
  <c r="V94" i="65"/>
  <c r="AC38" i="65"/>
  <c r="O44" i="65"/>
  <c r="AJ51" i="65"/>
  <c r="V57" i="65"/>
  <c r="O66" i="65"/>
  <c r="AJ73" i="65"/>
  <c r="V79" i="65"/>
  <c r="O89" i="65"/>
  <c r="AC93" i="65"/>
  <c r="O99" i="65"/>
  <c r="AF38" i="65"/>
  <c r="R44" i="65"/>
  <c r="AJ50" i="65"/>
  <c r="AM51" i="65"/>
  <c r="V56" i="65"/>
  <c r="Y57" i="65"/>
  <c r="O65" i="65"/>
  <c r="R66" i="65"/>
  <c r="AJ72" i="65"/>
  <c r="AM73" i="65"/>
  <c r="V78" i="65"/>
  <c r="O88" i="65"/>
  <c r="L88" i="65" s="1"/>
  <c r="O98" i="65"/>
  <c r="L98" i="65" s="1"/>
  <c r="R99" i="65"/>
  <c r="O32" i="65"/>
  <c r="AA36" i="65"/>
  <c r="AJ39" i="65"/>
  <c r="M42" i="65"/>
  <c r="V45" i="65"/>
  <c r="AH49" i="65"/>
  <c r="T55" i="65"/>
  <c r="AC58" i="65"/>
  <c r="AJ61" i="65"/>
  <c r="M64" i="65"/>
  <c r="V67" i="65"/>
  <c r="AH71" i="65"/>
  <c r="T77" i="65"/>
  <c r="AC80" i="65"/>
  <c r="AJ84" i="65"/>
  <c r="M87" i="65"/>
  <c r="L87" i="65" s="1"/>
  <c r="V90" i="65"/>
  <c r="AC92" i="65"/>
  <c r="AJ94" i="65"/>
  <c r="M97" i="65"/>
  <c r="V100" i="65"/>
  <c r="X56" i="65"/>
  <c r="AL72" i="65"/>
  <c r="X78" i="65"/>
  <c r="Q98" i="65"/>
  <c r="AC36" i="65"/>
  <c r="AJ49" i="65"/>
  <c r="V55" i="65"/>
  <c r="Y56" i="65"/>
  <c r="AL61" i="65"/>
  <c r="O64" i="65"/>
  <c r="AJ71" i="65"/>
  <c r="AM72" i="65"/>
  <c r="O87" i="65"/>
  <c r="X90" i="65"/>
  <c r="AE92" i="65"/>
  <c r="AL94" i="65"/>
  <c r="O97" i="65"/>
  <c r="R98" i="65"/>
  <c r="O31" i="65"/>
  <c r="R32" i="65"/>
  <c r="AJ38" i="65"/>
  <c r="AM39" i="65"/>
  <c r="V44" i="65"/>
  <c r="Y45" i="65"/>
  <c r="AN50" i="65"/>
  <c r="AC57" i="65"/>
  <c r="AF58" i="65"/>
  <c r="AM61" i="65"/>
  <c r="S65" i="65"/>
  <c r="V66" i="65"/>
  <c r="Y67" i="65"/>
  <c r="Z78" i="65"/>
  <c r="AC79" i="65"/>
  <c r="AF80" i="65"/>
  <c r="AM84" i="65"/>
  <c r="S88" i="65"/>
  <c r="V89" i="65"/>
  <c r="Y90" i="65"/>
  <c r="AF92" i="65"/>
  <c r="AJ93" i="65"/>
  <c r="AM94" i="65"/>
  <c r="V99" i="65"/>
  <c r="Y100" i="65"/>
  <c r="Q32" i="65"/>
  <c r="AL39" i="65"/>
  <c r="O42" i="65"/>
  <c r="X45" i="65"/>
  <c r="AM50" i="65"/>
  <c r="AE58" i="65"/>
  <c r="R65" i="65"/>
  <c r="X67" i="65"/>
  <c r="V77" i="65"/>
  <c r="AE80" i="65"/>
  <c r="AL84" i="65"/>
  <c r="R88" i="65"/>
  <c r="M30" i="65"/>
  <c r="AE36" i="65"/>
  <c r="AH37" i="65"/>
  <c r="Q42" i="65"/>
  <c r="T43" i="65"/>
  <c r="AL49" i="65"/>
  <c r="X55" i="65"/>
  <c r="AA56" i="65"/>
  <c r="Q64" i="65"/>
  <c r="T65" i="65"/>
  <c r="AL71" i="65"/>
  <c r="X77" i="65"/>
  <c r="AA78" i="65"/>
  <c r="Q87" i="65"/>
  <c r="T88" i="65"/>
  <c r="Q97" i="65"/>
  <c r="T98" i="65"/>
  <c r="AF36" i="65"/>
  <c r="AM49" i="65"/>
  <c r="Y55" i="65"/>
  <c r="R64" i="65"/>
  <c r="AM71" i="65"/>
  <c r="R87" i="65"/>
  <c r="X89" i="65"/>
  <c r="AL93" i="65"/>
  <c r="R97" i="65"/>
  <c r="X99" i="65"/>
  <c r="R42" i="65"/>
  <c r="Y77" i="65"/>
  <c r="O30" i="65"/>
  <c r="AA34" i="65"/>
  <c r="AJ37" i="65"/>
  <c r="M40" i="65"/>
  <c r="V43" i="65"/>
  <c r="AH47" i="65"/>
  <c r="T53" i="65"/>
  <c r="AC56" i="65"/>
  <c r="M62" i="65"/>
  <c r="V65" i="65"/>
  <c r="AH69" i="65"/>
  <c r="T75" i="65"/>
  <c r="AC78" i="65"/>
  <c r="AF79" i="65"/>
  <c r="M85" i="65"/>
  <c r="V88" i="65"/>
  <c r="Y89" i="65"/>
  <c r="AM93" i="65"/>
  <c r="M95" i="65"/>
  <c r="V98" i="65"/>
  <c r="Y99" i="65"/>
  <c r="Q30" i="65"/>
  <c r="AC34" i="65"/>
  <c r="AL37" i="65"/>
  <c r="O40" i="65"/>
  <c r="X43" i="65"/>
  <c r="AJ47" i="65"/>
  <c r="V53" i="65"/>
  <c r="AE56" i="65"/>
  <c r="O62" i="65"/>
  <c r="X65" i="65"/>
  <c r="AJ69" i="65"/>
  <c r="V75" i="65"/>
  <c r="AE78" i="65"/>
  <c r="O85" i="65"/>
  <c r="X88" i="65"/>
  <c r="O95" i="65"/>
  <c r="X98" i="65"/>
  <c r="AA99" i="65"/>
  <c r="R30" i="65"/>
  <c r="AA33" i="65"/>
  <c r="AJ36" i="65"/>
  <c r="AM37" i="65"/>
  <c r="M39" i="65"/>
  <c r="V42" i="65"/>
  <c r="Y43" i="65"/>
  <c r="AH46" i="65"/>
  <c r="T52" i="65"/>
  <c r="AC55" i="65"/>
  <c r="AF56" i="65"/>
  <c r="M61" i="65"/>
  <c r="V64" i="65"/>
  <c r="Y65" i="65"/>
  <c r="AH68" i="65"/>
  <c r="T74" i="65"/>
  <c r="AC77" i="65"/>
  <c r="AF78" i="65"/>
  <c r="M84" i="65"/>
  <c r="V87" i="65"/>
  <c r="Y88" i="65"/>
  <c r="Y98" i="65"/>
  <c r="AE100" i="65"/>
  <c r="AH101" i="65"/>
  <c r="AE34" i="65"/>
  <c r="Q40" i="65"/>
  <c r="AL47" i="65"/>
  <c r="X53" i="65"/>
  <c r="Q62" i="65"/>
  <c r="AL69" i="65"/>
  <c r="X75" i="65"/>
  <c r="Q85" i="65"/>
  <c r="AC89" i="65"/>
  <c r="Q95" i="65"/>
  <c r="AC99" i="65"/>
  <c r="AF100" i="65"/>
  <c r="C8" i="65"/>
  <c r="L8" i="65" s="1"/>
  <c r="T30" i="65"/>
  <c r="AC33" i="65"/>
  <c r="AF34" i="65"/>
  <c r="O39" i="65"/>
  <c r="R40" i="65"/>
  <c r="AA43" i="65"/>
  <c r="AJ46" i="65"/>
  <c r="AM47" i="65"/>
  <c r="M49" i="65"/>
  <c r="V52" i="65"/>
  <c r="Y53" i="65"/>
  <c r="AH56" i="65"/>
  <c r="O61" i="65"/>
  <c r="R62" i="65"/>
  <c r="AA65" i="65"/>
  <c r="AJ68" i="65"/>
  <c r="AM69" i="65"/>
  <c r="M71" i="65"/>
  <c r="V74" i="65"/>
  <c r="Y75" i="65"/>
  <c r="AH78" i="65"/>
  <c r="O84" i="65"/>
  <c r="R85" i="65"/>
  <c r="AA88" i="65"/>
  <c r="AJ91" i="65"/>
  <c r="O94" i="65"/>
  <c r="R95" i="65"/>
  <c r="AA98" i="65"/>
  <c r="AJ101" i="65"/>
  <c r="AH67" i="65"/>
  <c r="T73" i="65"/>
  <c r="AH90" i="65"/>
  <c r="M93" i="65"/>
  <c r="AH100" i="65"/>
  <c r="AC43" i="65"/>
  <c r="AJ56" i="65"/>
  <c r="AC98" i="65"/>
  <c r="V30" i="65"/>
  <c r="O49" i="65"/>
  <c r="AC32" i="65"/>
  <c r="AF33" i="65"/>
  <c r="AL35" i="65"/>
  <c r="O38" i="65"/>
  <c r="R39" i="65"/>
  <c r="X41" i="65"/>
  <c r="AA42" i="65"/>
  <c r="AJ45" i="65"/>
  <c r="AM46" i="65"/>
  <c r="M48" i="65"/>
  <c r="V51" i="65"/>
  <c r="Y52" i="65"/>
  <c r="AE54" i="65"/>
  <c r="AH55" i="65"/>
  <c r="R61" i="65"/>
  <c r="X63" i="65"/>
  <c r="AA64" i="65"/>
  <c r="AJ67" i="65"/>
  <c r="AM68" i="65"/>
  <c r="M70" i="65"/>
  <c r="V73" i="65"/>
  <c r="Y74" i="65"/>
  <c r="AE76" i="65"/>
  <c r="AH77" i="65"/>
  <c r="R84" i="65"/>
  <c r="X86" i="65"/>
  <c r="AA87" i="65"/>
  <c r="AJ90" i="65"/>
  <c r="AM91" i="65"/>
  <c r="O93" i="65"/>
  <c r="R94" i="65"/>
  <c r="X96" i="65"/>
  <c r="L96" i="65" s="1"/>
  <c r="AJ100" i="65"/>
  <c r="AM101" i="65"/>
  <c r="X30" i="65"/>
  <c r="AM35" i="65"/>
  <c r="Y41" i="65"/>
  <c r="AE43" i="65"/>
  <c r="Q49" i="65"/>
  <c r="AF54" i="65"/>
  <c r="AL56" i="65"/>
  <c r="Y63" i="65"/>
  <c r="AE65" i="65"/>
  <c r="Q71" i="65"/>
  <c r="AF76" i="65"/>
  <c r="AL78" i="65"/>
  <c r="Y86" i="65"/>
  <c r="AE88" i="65"/>
  <c r="Y96" i="65"/>
  <c r="AE98" i="65"/>
  <c r="AH63" i="64"/>
  <c r="AA82" i="64"/>
  <c r="M61" i="64"/>
  <c r="AA76" i="64"/>
  <c r="AA88" i="64"/>
  <c r="AA61" i="64"/>
  <c r="AH73" i="64"/>
  <c r="AH61" i="64"/>
  <c r="T77" i="64"/>
  <c r="M71" i="64"/>
  <c r="T86" i="64"/>
  <c r="AH95" i="64"/>
  <c r="AH98" i="64"/>
  <c r="AH30" i="64"/>
  <c r="Q33" i="64"/>
  <c r="AA44" i="64"/>
  <c r="T66" i="64"/>
  <c r="T72" i="64"/>
  <c r="AA99" i="64"/>
  <c r="R33" i="64"/>
  <c r="S33" i="64"/>
  <c r="AA41" i="64"/>
  <c r="T38" i="64"/>
  <c r="T51" i="64"/>
  <c r="AG84" i="64"/>
  <c r="AH93" i="64"/>
  <c r="X65" i="64"/>
  <c r="Z77" i="64"/>
  <c r="V54" i="64"/>
  <c r="R107" i="64"/>
  <c r="X54" i="64"/>
  <c r="Y54" i="64"/>
  <c r="M98" i="64"/>
  <c r="AA107" i="64"/>
  <c r="AH110" i="64"/>
  <c r="AA54" i="64"/>
  <c r="AH39" i="64"/>
  <c r="AA52" i="64"/>
  <c r="M90" i="64"/>
  <c r="AA101" i="64"/>
  <c r="AJ54" i="64"/>
  <c r="M58" i="64"/>
  <c r="M64" i="64"/>
  <c r="M70" i="64"/>
  <c r="AH72" i="64"/>
  <c r="AH78" i="64"/>
  <c r="AH81" i="64"/>
  <c r="T87" i="64"/>
  <c r="AL54" i="64"/>
  <c r="AJ90" i="64"/>
  <c r="AL90" i="64"/>
  <c r="O54" i="64"/>
  <c r="Q54" i="64"/>
  <c r="R54" i="64"/>
  <c r="AN79" i="64"/>
  <c r="AC54" i="64"/>
  <c r="AE54" i="64"/>
  <c r="X98" i="64"/>
  <c r="AF54" i="64"/>
  <c r="Y98" i="64"/>
  <c r="Z98" i="64"/>
  <c r="AM54" i="64"/>
  <c r="AH84" i="64"/>
  <c r="AA87" i="64"/>
  <c r="AA96" i="64"/>
  <c r="AL65" i="64"/>
  <c r="AJ81" i="64"/>
  <c r="AE96" i="64"/>
  <c r="AM43" i="64"/>
  <c r="AM65" i="64"/>
  <c r="AG96" i="64"/>
  <c r="AN65" i="64"/>
  <c r="AL81" i="64"/>
  <c r="AN107" i="64"/>
  <c r="X113" i="64"/>
  <c r="R61" i="64"/>
  <c r="Y71" i="64"/>
  <c r="O77" i="64"/>
  <c r="AM81" i="64"/>
  <c r="AC86" i="64"/>
  <c r="Y113" i="64"/>
  <c r="S61" i="64"/>
  <c r="Z71" i="64"/>
  <c r="Z113" i="64"/>
  <c r="Q77" i="64"/>
  <c r="AE86" i="64"/>
  <c r="AN63" i="64"/>
  <c r="R77" i="64"/>
  <c r="AF86" i="64"/>
  <c r="S77" i="64"/>
  <c r="AG86" i="64"/>
  <c r="AE94" i="64"/>
  <c r="AE84" i="64"/>
  <c r="AF94" i="64"/>
  <c r="Z108" i="64"/>
  <c r="AG74" i="64"/>
  <c r="AF84" i="64"/>
  <c r="AG94" i="64"/>
  <c r="AA108" i="64"/>
  <c r="AN61" i="64"/>
  <c r="AN99" i="64"/>
  <c r="V67" i="64"/>
  <c r="S90" i="64"/>
  <c r="AM97" i="64"/>
  <c r="AF82" i="64"/>
  <c r="AM99" i="64"/>
  <c r="M43" i="64"/>
  <c r="AH45" i="64"/>
  <c r="AN87" i="64"/>
  <c r="AH109" i="64"/>
  <c r="AG111" i="64"/>
  <c r="R114" i="64"/>
  <c r="O90" i="64"/>
  <c r="AN77" i="64"/>
  <c r="AH32" i="64"/>
  <c r="AA70" i="64"/>
  <c r="T83" i="64"/>
  <c r="AF85" i="64"/>
  <c r="AA90" i="64"/>
  <c r="T98" i="64"/>
  <c r="T100" i="64"/>
  <c r="AA112" i="64"/>
  <c r="AJ99" i="64"/>
  <c r="AL99" i="64"/>
  <c r="Z45" i="64"/>
  <c r="Q90" i="64"/>
  <c r="T43" i="64"/>
  <c r="AA65" i="64"/>
  <c r="AH67" i="64"/>
  <c r="T81" i="64"/>
  <c r="AL78" i="64"/>
  <c r="AE97" i="64"/>
  <c r="Q114" i="64"/>
  <c r="AG82" i="64"/>
  <c r="S114" i="64"/>
  <c r="M30" i="64"/>
  <c r="AH57" i="64"/>
  <c r="T73" i="64"/>
  <c r="AA83" i="64"/>
  <c r="AE112" i="64"/>
  <c r="Q66" i="64"/>
  <c r="Z68" i="64"/>
  <c r="T68" i="64"/>
  <c r="S75" i="64"/>
  <c r="AN112" i="64"/>
  <c r="AM112" i="64"/>
  <c r="AL112" i="64"/>
  <c r="AJ112" i="64"/>
  <c r="R66" i="64"/>
  <c r="AG38" i="64"/>
  <c r="AA38" i="64"/>
  <c r="AE110" i="64"/>
  <c r="AF110" i="64"/>
  <c r="AL31" i="64"/>
  <c r="AH31" i="64"/>
  <c r="X102" i="64"/>
  <c r="Y102" i="64"/>
  <c r="AG64" i="64"/>
  <c r="AE64" i="64"/>
  <c r="AC108" i="64"/>
  <c r="S94" i="64"/>
  <c r="R94" i="64"/>
  <c r="Q94" i="64"/>
  <c r="AF71" i="64"/>
  <c r="AM96" i="64"/>
  <c r="AE100" i="64"/>
  <c r="AC42" i="64"/>
  <c r="AA42" i="64"/>
  <c r="T45" i="64"/>
  <c r="AE60" i="64"/>
  <c r="AG71" i="64"/>
  <c r="AN96" i="64"/>
  <c r="AF100" i="64"/>
  <c r="O96" i="64"/>
  <c r="S96" i="64"/>
  <c r="R96" i="64"/>
  <c r="S73" i="64"/>
  <c r="M73" i="64"/>
  <c r="Q96" i="64"/>
  <c r="AC41" i="64"/>
  <c r="AG41" i="64"/>
  <c r="AF41" i="64"/>
  <c r="AF68" i="64"/>
  <c r="AG68" i="64"/>
  <c r="AE68" i="64"/>
  <c r="M80" i="64"/>
  <c r="Q80" i="64"/>
  <c r="S80" i="64"/>
  <c r="R80" i="64"/>
  <c r="AN86" i="64"/>
  <c r="AM86" i="64"/>
  <c r="AL86" i="64"/>
  <c r="V102" i="64"/>
  <c r="Q73" i="64"/>
  <c r="O80" i="64"/>
  <c r="AG110" i="64"/>
  <c r="R73" i="64"/>
  <c r="X58" i="64"/>
  <c r="T58" i="64"/>
  <c r="AG66" i="64"/>
  <c r="Z73" i="64"/>
  <c r="Y73" i="64"/>
  <c r="X73" i="64"/>
  <c r="Z102" i="64"/>
  <c r="AL66" i="64"/>
  <c r="AN66" i="64"/>
  <c r="AM66" i="64"/>
  <c r="AE102" i="64"/>
  <c r="AC102" i="64"/>
  <c r="AE108" i="64"/>
  <c r="Z87" i="64"/>
  <c r="Y87" i="64"/>
  <c r="AC100" i="64"/>
  <c r="AC60" i="64"/>
  <c r="AE71" i="64"/>
  <c r="V87" i="64"/>
  <c r="AM47" i="64"/>
  <c r="AF60" i="64"/>
  <c r="AE85" i="64"/>
  <c r="AG85" i="64"/>
  <c r="AG100" i="64"/>
  <c r="Q107" i="64"/>
  <c r="M107" i="64"/>
  <c r="AN47" i="64"/>
  <c r="AG60" i="64"/>
  <c r="V65" i="64"/>
  <c r="Z65" i="64"/>
  <c r="Y65" i="64"/>
  <c r="AJ71" i="64"/>
  <c r="AN71" i="64"/>
  <c r="AM71" i="64"/>
  <c r="AL71" i="64"/>
  <c r="AC85" i="64"/>
  <c r="S92" i="64"/>
  <c r="R92" i="64"/>
  <c r="Q92" i="64"/>
  <c r="O107" i="64"/>
  <c r="X45" i="64"/>
  <c r="M48" i="64"/>
  <c r="M55" i="64"/>
  <c r="AH69" i="64"/>
  <c r="M74" i="64"/>
  <c r="O92" i="64"/>
  <c r="S40" i="64"/>
  <c r="M40" i="64"/>
  <c r="AJ60" i="64"/>
  <c r="AN60" i="64"/>
  <c r="AM60" i="64"/>
  <c r="AL60" i="64"/>
  <c r="O63" i="64"/>
  <c r="Q99" i="64"/>
  <c r="T107" i="64"/>
  <c r="X107" i="64"/>
  <c r="V107" i="64"/>
  <c r="AC30" i="64"/>
  <c r="AA30" i="64"/>
  <c r="AG109" i="64"/>
  <c r="Y40" i="64"/>
  <c r="V72" i="64"/>
  <c r="O88" i="64"/>
  <c r="AJ92" i="64"/>
  <c r="AN92" i="64"/>
  <c r="AG30" i="64"/>
  <c r="X79" i="64"/>
  <c r="T61" i="64"/>
  <c r="Z61" i="64"/>
  <c r="Y61" i="64"/>
  <c r="X61" i="64"/>
  <c r="Y79" i="64"/>
  <c r="M84" i="64"/>
  <c r="S84" i="64"/>
  <c r="R84" i="64"/>
  <c r="Q84" i="64"/>
  <c r="Q88" i="64"/>
  <c r="AL92" i="64"/>
  <c r="V61" i="64"/>
  <c r="AL67" i="64"/>
  <c r="Z79" i="64"/>
  <c r="R88" i="64"/>
  <c r="AM92" i="64"/>
  <c r="AJ107" i="64"/>
  <c r="AM67" i="64"/>
  <c r="AJ97" i="64"/>
  <c r="M31" i="64"/>
  <c r="X77" i="64"/>
  <c r="AL107" i="64"/>
  <c r="V41" i="64"/>
  <c r="T41" i="64"/>
  <c r="R74" i="64"/>
  <c r="Q74" i="64"/>
  <c r="S74" i="64"/>
  <c r="O99" i="64"/>
  <c r="M99" i="64"/>
  <c r="S43" i="64"/>
  <c r="R43" i="64"/>
  <c r="Q43" i="64"/>
  <c r="R99" i="64"/>
  <c r="AE109" i="64"/>
  <c r="Q63" i="64"/>
  <c r="AF109" i="64"/>
  <c r="X40" i="64"/>
  <c r="S63" i="64"/>
  <c r="X72" i="64"/>
  <c r="Z72" i="64"/>
  <c r="Z40" i="64"/>
  <c r="AN55" i="64"/>
  <c r="AH55" i="64"/>
  <c r="AJ67" i="64"/>
  <c r="AA46" i="64"/>
  <c r="M66" i="64"/>
  <c r="Y77" i="64"/>
  <c r="AL97" i="64"/>
  <c r="Q70" i="64"/>
  <c r="Y75" i="64"/>
  <c r="X83" i="64"/>
  <c r="Q85" i="64"/>
  <c r="AC99" i="64"/>
  <c r="AM113" i="64"/>
  <c r="X66" i="64"/>
  <c r="AE79" i="64"/>
  <c r="Z83" i="64"/>
  <c r="R85" i="64"/>
  <c r="V108" i="64"/>
  <c r="AN113" i="64"/>
  <c r="AJ62" i="64"/>
  <c r="Y66" i="64"/>
  <c r="AF79" i="64"/>
  <c r="S85" i="64"/>
  <c r="AE90" i="64"/>
  <c r="Q98" i="64"/>
  <c r="AE99" i="64"/>
  <c r="Q101" i="64"/>
  <c r="Z66" i="64"/>
  <c r="AG79" i="64"/>
  <c r="AF90" i="64"/>
  <c r="AF99" i="64"/>
  <c r="R101" i="64"/>
  <c r="X108" i="64"/>
  <c r="O61" i="64"/>
  <c r="AL62" i="64"/>
  <c r="AL77" i="64"/>
  <c r="AG90" i="64"/>
  <c r="AC92" i="64"/>
  <c r="AC94" i="64"/>
  <c r="S101" i="64"/>
  <c r="Y108" i="64"/>
  <c r="O60" i="64"/>
  <c r="AE89" i="64"/>
  <c r="AN108" i="64"/>
  <c r="Q60" i="64"/>
  <c r="Q71" i="64"/>
  <c r="AF78" i="64"/>
  <c r="AJ98" i="64"/>
  <c r="R60" i="64"/>
  <c r="V80" i="64"/>
  <c r="S91" i="64"/>
  <c r="V100" i="64"/>
  <c r="O109" i="64"/>
  <c r="AJ114" i="64"/>
  <c r="M33" i="64"/>
  <c r="AG44" i="64"/>
  <c r="V71" i="64"/>
  <c r="X80" i="64"/>
  <c r="AA84" i="64"/>
  <c r="X93" i="64"/>
  <c r="AE95" i="64"/>
  <c r="AN98" i="64"/>
  <c r="Q102" i="64"/>
  <c r="AE107" i="64"/>
  <c r="Q111" i="64"/>
  <c r="T113" i="64"/>
  <c r="AC89" i="64"/>
  <c r="AG57" i="64"/>
  <c r="AF114" i="64"/>
  <c r="AF89" i="64"/>
  <c r="AC74" i="64"/>
  <c r="X84" i="64"/>
  <c r="AJ87" i="64"/>
  <c r="AM98" i="64"/>
  <c r="AL63" i="64"/>
  <c r="AE74" i="64"/>
  <c r="Y80" i="64"/>
  <c r="AL87" i="64"/>
  <c r="Y93" i="64"/>
  <c r="AF95" i="64"/>
  <c r="X100" i="64"/>
  <c r="S102" i="64"/>
  <c r="AF107" i="64"/>
  <c r="Q109" i="64"/>
  <c r="R111" i="64"/>
  <c r="AN114" i="64"/>
  <c r="O91" i="64"/>
  <c r="AE114" i="64"/>
  <c r="R91" i="64"/>
  <c r="AE65" i="64"/>
  <c r="AG78" i="64"/>
  <c r="AG89" i="64"/>
  <c r="V93" i="64"/>
  <c r="AC107" i="64"/>
  <c r="AM63" i="64"/>
  <c r="AF74" i="64"/>
  <c r="Z80" i="64"/>
  <c r="AM87" i="64"/>
  <c r="Z93" i="64"/>
  <c r="AG95" i="64"/>
  <c r="Y100" i="64"/>
  <c r="R109" i="64"/>
  <c r="S111" i="64"/>
  <c r="Q51" i="64"/>
  <c r="S51" i="64"/>
  <c r="R51" i="64"/>
  <c r="AG31" i="64"/>
  <c r="AG55" i="64"/>
  <c r="AC55" i="64"/>
  <c r="S44" i="64"/>
  <c r="R44" i="64"/>
  <c r="Q44" i="64"/>
  <c r="O44" i="64"/>
  <c r="AG36" i="64"/>
  <c r="AF36" i="64"/>
  <c r="AE36" i="64"/>
  <c r="S42" i="64"/>
  <c r="M42" i="64"/>
  <c r="AJ52" i="64"/>
  <c r="AH52" i="64"/>
  <c r="AN52" i="64"/>
  <c r="AL52" i="64"/>
  <c r="AM52" i="64"/>
  <c r="V47" i="64"/>
  <c r="AF45" i="64"/>
  <c r="AE42" i="64"/>
  <c r="AG45" i="64"/>
  <c r="X47" i="64"/>
  <c r="AC33" i="64"/>
  <c r="X39" i="64"/>
  <c r="AF42" i="64"/>
  <c r="Y47" i="64"/>
  <c r="O53" i="64"/>
  <c r="V30" i="64"/>
  <c r="Y39" i="64"/>
  <c r="AG42" i="64"/>
  <c r="AE33" i="64"/>
  <c r="Z39" i="64"/>
  <c r="R53" i="64"/>
  <c r="X30" i="64"/>
  <c r="AF33" i="64"/>
  <c r="S53" i="64"/>
  <c r="O57" i="64"/>
  <c r="Y30" i="64"/>
  <c r="AJ42" i="64"/>
  <c r="AC51" i="64"/>
  <c r="V32" i="64"/>
  <c r="AE39" i="64"/>
  <c r="X41" i="64"/>
  <c r="AM42" i="64"/>
  <c r="V53" i="64"/>
  <c r="Y37" i="64"/>
  <c r="AF39" i="64"/>
  <c r="Y41" i="64"/>
  <c r="AN42" i="64"/>
  <c r="AC44" i="64"/>
  <c r="X32" i="64"/>
  <c r="Z37" i="64"/>
  <c r="AG39" i="64"/>
  <c r="Z41" i="64"/>
  <c r="AJ47" i="64"/>
  <c r="X53" i="64"/>
  <c r="AE30" i="64"/>
  <c r="Y32" i="64"/>
  <c r="AE44" i="64"/>
  <c r="Y46" i="64"/>
  <c r="Y53" i="64"/>
  <c r="AF30" i="64"/>
  <c r="Z46" i="64"/>
  <c r="M50" i="64"/>
  <c r="O50" i="64"/>
  <c r="AE32" i="64"/>
  <c r="AC46" i="64"/>
  <c r="O52" i="64"/>
  <c r="AF32" i="64"/>
  <c r="Q50" i="64"/>
  <c r="AG32" i="64"/>
  <c r="O40" i="64"/>
  <c r="AE46" i="64"/>
  <c r="R50" i="64"/>
  <c r="Q52" i="64"/>
  <c r="AF46" i="64"/>
  <c r="O48" i="64"/>
  <c r="R52" i="64"/>
  <c r="Q40" i="64"/>
  <c r="AJ41" i="64"/>
  <c r="R40" i="64"/>
  <c r="Q45" i="64"/>
  <c r="Q48" i="64"/>
  <c r="AL41" i="64"/>
  <c r="R45" i="64"/>
  <c r="R48" i="64"/>
  <c r="Q58" i="64"/>
  <c r="AM41" i="64"/>
  <c r="S45" i="64"/>
  <c r="AL46" i="64"/>
  <c r="R58" i="64"/>
  <c r="AM46" i="64"/>
  <c r="Q55" i="64"/>
  <c r="S58" i="64"/>
  <c r="Y31" i="64"/>
  <c r="R36" i="64"/>
  <c r="AN46" i="64"/>
  <c r="R55" i="64"/>
  <c r="Z31" i="64"/>
  <c r="AL43" i="64"/>
  <c r="V45" i="64"/>
  <c r="C1" i="64"/>
  <c r="AN85" i="64"/>
  <c r="AM85" i="64"/>
  <c r="AL85" i="64"/>
  <c r="AJ85" i="64"/>
  <c r="AH33" i="64"/>
  <c r="AN33" i="64"/>
  <c r="AM33" i="64"/>
  <c r="AL33" i="64"/>
  <c r="AJ33" i="64"/>
  <c r="AN51" i="64"/>
  <c r="AM51" i="64"/>
  <c r="AL51" i="64"/>
  <c r="AJ51" i="64"/>
  <c r="Z70" i="64"/>
  <c r="Y70" i="64"/>
  <c r="X70" i="64"/>
  <c r="S65" i="64"/>
  <c r="R65" i="64"/>
  <c r="Q65" i="64"/>
  <c r="M65" i="64"/>
  <c r="V70" i="64"/>
  <c r="AE92" i="64"/>
  <c r="Z63" i="64"/>
  <c r="V63" i="64"/>
  <c r="AF92" i="64"/>
  <c r="AG92" i="64"/>
  <c r="X63" i="64"/>
  <c r="Y63" i="64"/>
  <c r="AN38" i="64"/>
  <c r="AM38" i="64"/>
  <c r="AJ38" i="64"/>
  <c r="AH38" i="64"/>
  <c r="AL38" i="64"/>
  <c r="AC63" i="64"/>
  <c r="AA63" i="64"/>
  <c r="AG63" i="64"/>
  <c r="AF63" i="64"/>
  <c r="AE63" i="64"/>
  <c r="M79" i="64"/>
  <c r="S79" i="64"/>
  <c r="R79" i="64"/>
  <c r="Q79" i="64"/>
  <c r="O79" i="64"/>
  <c r="R86" i="64"/>
  <c r="Q86" i="64"/>
  <c r="O86" i="64"/>
  <c r="S86" i="64"/>
  <c r="M39" i="64"/>
  <c r="O39" i="64"/>
  <c r="V50" i="64"/>
  <c r="T101" i="64"/>
  <c r="X101" i="64"/>
  <c r="V101" i="64"/>
  <c r="Q39" i="64"/>
  <c r="AG75" i="64"/>
  <c r="AE75" i="64"/>
  <c r="AC75" i="64"/>
  <c r="AA75" i="64"/>
  <c r="Z91" i="64"/>
  <c r="Y91" i="64"/>
  <c r="X112" i="64"/>
  <c r="V112" i="64"/>
  <c r="Q35" i="64"/>
  <c r="R35" i="64"/>
  <c r="S35" i="64"/>
  <c r="R39" i="64"/>
  <c r="AF40" i="64"/>
  <c r="AE40" i="64"/>
  <c r="AG40" i="64"/>
  <c r="AA40" i="64"/>
  <c r="AL68" i="64"/>
  <c r="AH68" i="64"/>
  <c r="AL82" i="64"/>
  <c r="AJ82" i="64"/>
  <c r="AN82" i="64"/>
  <c r="V91" i="64"/>
  <c r="Y101" i="64"/>
  <c r="AJ32" i="64"/>
  <c r="O35" i="64"/>
  <c r="S39" i="64"/>
  <c r="AC40" i="64"/>
  <c r="S62" i="64"/>
  <c r="R62" i="64"/>
  <c r="AJ68" i="64"/>
  <c r="AF75" i="64"/>
  <c r="Z101" i="64"/>
  <c r="Z50" i="64"/>
  <c r="O62" i="64"/>
  <c r="AH70" i="64"/>
  <c r="AM70" i="64"/>
  <c r="AL70" i="64"/>
  <c r="AJ70" i="64"/>
  <c r="AN70" i="64"/>
  <c r="AG77" i="64"/>
  <c r="AF77" i="64"/>
  <c r="AE77" i="64"/>
  <c r="AC77" i="64"/>
  <c r="AM82" i="64"/>
  <c r="X91" i="64"/>
  <c r="AL32" i="64"/>
  <c r="AM68" i="64"/>
  <c r="AL75" i="64"/>
  <c r="AN75" i="64"/>
  <c r="AG91" i="64"/>
  <c r="AF91" i="64"/>
  <c r="AE91" i="64"/>
  <c r="AA91" i="64"/>
  <c r="AM32" i="64"/>
  <c r="Y35" i="64"/>
  <c r="X35" i="64"/>
  <c r="Z35" i="64"/>
  <c r="AC50" i="64"/>
  <c r="AG50" i="64"/>
  <c r="AF50" i="64"/>
  <c r="AE50" i="64"/>
  <c r="AJ57" i="64"/>
  <c r="Q62" i="64"/>
  <c r="AN68" i="64"/>
  <c r="AJ75" i="64"/>
  <c r="AC91" i="64"/>
  <c r="AF98" i="64"/>
  <c r="AE98" i="64"/>
  <c r="AG98" i="64"/>
  <c r="AC98" i="64"/>
  <c r="V35" i="64"/>
  <c r="O49" i="64"/>
  <c r="S83" i="64"/>
  <c r="R83" i="64"/>
  <c r="Q83" i="64"/>
  <c r="O83" i="64"/>
  <c r="S97" i="64"/>
  <c r="R97" i="64"/>
  <c r="Q97" i="64"/>
  <c r="AC31" i="64"/>
  <c r="AG37" i="64"/>
  <c r="AF37" i="64"/>
  <c r="AL57" i="64"/>
  <c r="AE67" i="64"/>
  <c r="AC67" i="64"/>
  <c r="AA67" i="64"/>
  <c r="O69" i="64"/>
  <c r="M69" i="64"/>
  <c r="S69" i="64"/>
  <c r="R69" i="64"/>
  <c r="AM75" i="64"/>
  <c r="X81" i="64"/>
  <c r="O97" i="64"/>
  <c r="S100" i="64"/>
  <c r="R100" i="64"/>
  <c r="Q100" i="64"/>
  <c r="O100" i="64"/>
  <c r="AC37" i="64"/>
  <c r="Q49" i="64"/>
  <c r="AN50" i="64"/>
  <c r="AM50" i="64"/>
  <c r="AL50" i="64"/>
  <c r="AJ50" i="64"/>
  <c r="AM57" i="64"/>
  <c r="Y81" i="64"/>
  <c r="AN110" i="64"/>
  <c r="AM110" i="64"/>
  <c r="S30" i="64"/>
  <c r="R30" i="64"/>
  <c r="O30" i="64"/>
  <c r="AE31" i="64"/>
  <c r="R49" i="64"/>
  <c r="AF67" i="64"/>
  <c r="Q69" i="64"/>
  <c r="R76" i="64"/>
  <c r="S76" i="64"/>
  <c r="Q76" i="64"/>
  <c r="M76" i="64"/>
  <c r="Z81" i="64"/>
  <c r="AJ110" i="64"/>
  <c r="AE37" i="64"/>
  <c r="S49" i="64"/>
  <c r="AG67" i="64"/>
  <c r="Z69" i="64"/>
  <c r="Y69" i="64"/>
  <c r="X69" i="64"/>
  <c r="T69" i="64"/>
  <c r="T74" i="64"/>
  <c r="O76" i="64"/>
  <c r="AM79" i="64"/>
  <c r="AL79" i="64"/>
  <c r="AH79" i="64"/>
  <c r="Z90" i="64"/>
  <c r="Y90" i="64"/>
  <c r="X90" i="64"/>
  <c r="T90" i="64"/>
  <c r="Z97" i="64"/>
  <c r="X97" i="64"/>
  <c r="V97" i="64"/>
  <c r="Z112" i="64"/>
  <c r="AA49" i="64"/>
  <c r="AG49" i="64"/>
  <c r="AF49" i="64"/>
  <c r="AE49" i="64"/>
  <c r="Y55" i="64"/>
  <c r="AN64" i="64"/>
  <c r="AM64" i="64"/>
  <c r="AH64" i="64"/>
  <c r="S87" i="64"/>
  <c r="Q87" i="64"/>
  <c r="O87" i="64"/>
  <c r="Y50" i="64"/>
  <c r="Z49" i="64"/>
  <c r="X49" i="64"/>
  <c r="V49" i="64"/>
  <c r="S38" i="64"/>
  <c r="R38" i="64"/>
  <c r="Q38" i="64"/>
  <c r="AC49" i="64"/>
  <c r="AJ64" i="64"/>
  <c r="AN89" i="64"/>
  <c r="AM89" i="64"/>
  <c r="AJ89" i="64"/>
  <c r="AL89" i="64"/>
  <c r="X88" i="64"/>
  <c r="V88" i="64"/>
  <c r="Z88" i="64"/>
  <c r="Y88" i="64"/>
  <c r="V74" i="64"/>
  <c r="AN95" i="64"/>
  <c r="AM95" i="64"/>
  <c r="S36" i="64"/>
  <c r="M36" i="64"/>
  <c r="Y49" i="64"/>
  <c r="AG88" i="64"/>
  <c r="AF88" i="64"/>
  <c r="AE88" i="64"/>
  <c r="AJ95" i="64"/>
  <c r="Q36" i="64"/>
  <c r="O38" i="64"/>
  <c r="AF55" i="64"/>
  <c r="AE55" i="64"/>
  <c r="AA71" i="64"/>
  <c r="AA78" i="64"/>
  <c r="R87" i="64"/>
  <c r="AN88" i="64"/>
  <c r="AM88" i="64"/>
  <c r="AL88" i="64"/>
  <c r="AJ88" i="64"/>
  <c r="AH88" i="64"/>
  <c r="Z109" i="64"/>
  <c r="Y109" i="64"/>
  <c r="X109" i="64"/>
  <c r="V109" i="64"/>
  <c r="T109" i="64"/>
  <c r="M94" i="64"/>
  <c r="X50" i="64"/>
  <c r="Y112" i="64"/>
  <c r="AM37" i="64"/>
  <c r="AJ37" i="64"/>
  <c r="AH37" i="64"/>
  <c r="AN37" i="64"/>
  <c r="Z74" i="64"/>
  <c r="X74" i="64"/>
  <c r="AG81" i="64"/>
  <c r="AC81" i="64"/>
  <c r="AF81" i="64"/>
  <c r="AE81" i="64"/>
  <c r="T36" i="64"/>
  <c r="Z36" i="64"/>
  <c r="Y36" i="64"/>
  <c r="AC78" i="64"/>
  <c r="Z55" i="64"/>
  <c r="X55" i="64"/>
  <c r="T55" i="64"/>
  <c r="V36" i="64"/>
  <c r="Q68" i="64"/>
  <c r="S68" i="64"/>
  <c r="R68" i="64"/>
  <c r="O94" i="64"/>
  <c r="AF66" i="64"/>
  <c r="AE66" i="64"/>
  <c r="Z94" i="64"/>
  <c r="Y94" i="64"/>
  <c r="X94" i="64"/>
  <c r="V94" i="64"/>
  <c r="T94" i="64"/>
  <c r="AJ46" i="64"/>
  <c r="AC66" i="64"/>
  <c r="AH102" i="64"/>
  <c r="AN102" i="64"/>
  <c r="AM102" i="64"/>
  <c r="AC36" i="64"/>
  <c r="Z44" i="64"/>
  <c r="Y44" i="64"/>
  <c r="V44" i="64"/>
  <c r="AG70" i="64"/>
  <c r="AF70" i="64"/>
  <c r="AE70" i="64"/>
  <c r="AJ102" i="64"/>
  <c r="AN94" i="64"/>
  <c r="AH94" i="64"/>
  <c r="AG35" i="64"/>
  <c r="AE35" i="64"/>
  <c r="AA35" i="64"/>
  <c r="X43" i="64"/>
  <c r="AG62" i="64"/>
  <c r="Q64" i="64"/>
  <c r="AE69" i="64"/>
  <c r="AC69" i="64"/>
  <c r="AL74" i="64"/>
  <c r="X76" i="64"/>
  <c r="AC83" i="64"/>
  <c r="AL84" i="64"/>
  <c r="V86" i="64"/>
  <c r="Q89" i="64"/>
  <c r="AL91" i="64"/>
  <c r="Z96" i="64"/>
  <c r="Y96" i="64"/>
  <c r="X96" i="64"/>
  <c r="AM109" i="64"/>
  <c r="O113" i="64"/>
  <c r="AL30" i="64"/>
  <c r="R32" i="64"/>
  <c r="V33" i="64"/>
  <c r="AC35" i="64"/>
  <c r="Z38" i="64"/>
  <c r="Y38" i="64"/>
  <c r="AL40" i="64"/>
  <c r="AN45" i="64"/>
  <c r="Q47" i="64"/>
  <c r="AN49" i="64"/>
  <c r="AJ49" i="64"/>
  <c r="X52" i="64"/>
  <c r="AE53" i="64"/>
  <c r="R64" i="64"/>
  <c r="V68" i="64"/>
  <c r="AE73" i="64"/>
  <c r="AM74" i="64"/>
  <c r="Y76" i="64"/>
  <c r="R82" i="64"/>
  <c r="S82" i="64"/>
  <c r="O82" i="64"/>
  <c r="AM84" i="64"/>
  <c r="S89" i="64"/>
  <c r="AM91" i="64"/>
  <c r="AL94" i="64"/>
  <c r="V96" i="64"/>
  <c r="AJ101" i="64"/>
  <c r="M110" i="64"/>
  <c r="S110" i="64"/>
  <c r="AM30" i="64"/>
  <c r="S32" i="64"/>
  <c r="M37" i="64"/>
  <c r="V38" i="64"/>
  <c r="AM40" i="64"/>
  <c r="Q42" i="64"/>
  <c r="AA43" i="64"/>
  <c r="AH44" i="64"/>
  <c r="R47" i="64"/>
  <c r="Y48" i="64"/>
  <c r="Y52" i="64"/>
  <c r="AF53" i="64"/>
  <c r="M57" i="64"/>
  <c r="S57" i="64"/>
  <c r="R57" i="64"/>
  <c r="S64" i="64"/>
  <c r="O67" i="64"/>
  <c r="AF69" i="64"/>
  <c r="AF73" i="64"/>
  <c r="AN74" i="64"/>
  <c r="Z76" i="64"/>
  <c r="AH80" i="64"/>
  <c r="AE83" i="64"/>
  <c r="AN84" i="64"/>
  <c r="X86" i="64"/>
  <c r="T89" i="64"/>
  <c r="AN91" i="64"/>
  <c r="AM94" i="64"/>
  <c r="O110" i="64"/>
  <c r="Q113" i="64"/>
  <c r="AJ69" i="64"/>
  <c r="AN83" i="64"/>
  <c r="AM83" i="64"/>
  <c r="AF108" i="64"/>
  <c r="AG114" i="64"/>
  <c r="AJ55" i="64"/>
  <c r="AL109" i="64"/>
  <c r="R37" i="64"/>
  <c r="AL39" i="64"/>
  <c r="AF43" i="64"/>
  <c r="AM44" i="64"/>
  <c r="AC61" i="64"/>
  <c r="AF72" i="64"/>
  <c r="AE72" i="64"/>
  <c r="AJ76" i="64"/>
  <c r="AH76" i="64"/>
  <c r="AM80" i="64"/>
  <c r="Y82" i="64"/>
  <c r="AJ83" i="64"/>
  <c r="AG93" i="64"/>
  <c r="AF93" i="64"/>
  <c r="AE93" i="64"/>
  <c r="Y99" i="64"/>
  <c r="X99" i="64"/>
  <c r="Z107" i="64"/>
  <c r="Y110" i="64"/>
  <c r="Z110" i="64"/>
  <c r="V110" i="64"/>
  <c r="AL111" i="64"/>
  <c r="AC52" i="64"/>
  <c r="Y107" i="64"/>
  <c r="O31" i="64"/>
  <c r="AC38" i="64"/>
  <c r="Y42" i="64"/>
  <c r="V60" i="64"/>
  <c r="AL35" i="64"/>
  <c r="S37" i="64"/>
  <c r="AN39" i="64"/>
  <c r="AG43" i="64"/>
  <c r="AN44" i="64"/>
  <c r="T46" i="64"/>
  <c r="AE48" i="64"/>
  <c r="X51" i="64"/>
  <c r="X57" i="64"/>
  <c r="AJ58" i="64"/>
  <c r="AF64" i="64"/>
  <c r="AC64" i="64"/>
  <c r="Y67" i="64"/>
  <c r="X67" i="64"/>
  <c r="AL69" i="64"/>
  <c r="AC72" i="64"/>
  <c r="T75" i="64"/>
  <c r="Q78" i="64"/>
  <c r="AN80" i="64"/>
  <c r="AC93" i="64"/>
  <c r="AH96" i="64"/>
  <c r="O98" i="64"/>
  <c r="V99" i="64"/>
  <c r="AM108" i="64"/>
  <c r="AL108" i="64"/>
  <c r="AH108" i="64"/>
  <c r="AM111" i="64"/>
  <c r="Z58" i="64"/>
  <c r="Y58" i="64"/>
  <c r="M95" i="64"/>
  <c r="Q95" i="64"/>
  <c r="O95" i="64"/>
  <c r="R110" i="64"/>
  <c r="Q37" i="64"/>
  <c r="Q31" i="64"/>
  <c r="AM35" i="64"/>
  <c r="AE38" i="64"/>
  <c r="AF48" i="64"/>
  <c r="Y51" i="64"/>
  <c r="X60" i="64"/>
  <c r="AF61" i="64"/>
  <c r="AM69" i="64"/>
  <c r="AL76" i="64"/>
  <c r="R78" i="64"/>
  <c r="AL83" i="64"/>
  <c r="Z95" i="64"/>
  <c r="Y95" i="64"/>
  <c r="V95" i="64"/>
  <c r="AM45" i="64"/>
  <c r="AJ111" i="64"/>
  <c r="R95" i="64"/>
  <c r="S31" i="64"/>
  <c r="AN35" i="64"/>
  <c r="AF38" i="64"/>
  <c r="V46" i="64"/>
  <c r="AN48" i="64"/>
  <c r="AL48" i="64"/>
  <c r="AH48" i="64"/>
  <c r="AM48" i="64"/>
  <c r="AC57" i="64"/>
  <c r="AA57" i="64"/>
  <c r="AL58" i="64"/>
  <c r="AG61" i="64"/>
  <c r="AG72" i="64"/>
  <c r="V75" i="64"/>
  <c r="AM76" i="64"/>
  <c r="S78" i="64"/>
  <c r="S81" i="64"/>
  <c r="Q81" i="64"/>
  <c r="O81" i="64"/>
  <c r="M81" i="64"/>
  <c r="Y85" i="64"/>
  <c r="X85" i="64"/>
  <c r="T85" i="64"/>
  <c r="AJ96" i="64"/>
  <c r="AC32" i="64"/>
  <c r="AJ43" i="64"/>
  <c r="AJ48" i="64"/>
  <c r="Z111" i="64"/>
  <c r="Y111" i="64"/>
  <c r="AJ36" i="64"/>
  <c r="AH36" i="64"/>
  <c r="AC62" i="64"/>
  <c r="R72" i="64"/>
  <c r="Q72" i="64"/>
  <c r="S93" i="64"/>
  <c r="Q93" i="64"/>
  <c r="M93" i="64"/>
  <c r="V111" i="64"/>
  <c r="AJ45" i="64"/>
  <c r="O72" i="64"/>
  <c r="O93" i="64"/>
  <c r="AJ109" i="64"/>
  <c r="Y114" i="64"/>
  <c r="X114" i="64"/>
  <c r="T114" i="64"/>
  <c r="O32" i="64"/>
  <c r="AL36" i="64"/>
  <c r="Y43" i="64"/>
  <c r="V43" i="64"/>
  <c r="AL55" i="64"/>
  <c r="AE62" i="64"/>
  <c r="V76" i="64"/>
  <c r="AG87" i="64"/>
  <c r="AE87" i="64"/>
  <c r="O89" i="64"/>
  <c r="X111" i="64"/>
  <c r="V114" i="64"/>
  <c r="AM36" i="64"/>
  <c r="AJ40" i="64"/>
  <c r="O47" i="64"/>
  <c r="V52" i="64"/>
  <c r="AC53" i="64"/>
  <c r="AM55" i="64"/>
  <c r="V58" i="64"/>
  <c r="S72" i="64"/>
  <c r="AC73" i="64"/>
  <c r="AC87" i="64"/>
  <c r="R93" i="64"/>
  <c r="AJ94" i="64"/>
  <c r="AN36" i="64"/>
  <c r="O42" i="64"/>
  <c r="V48" i="64"/>
  <c r="AN30" i="64"/>
  <c r="Y33" i="64"/>
  <c r="AF35" i="64"/>
  <c r="R42" i="64"/>
  <c r="Z48" i="64"/>
  <c r="Z52" i="64"/>
  <c r="Z64" i="64"/>
  <c r="Y64" i="64"/>
  <c r="T64" i="64"/>
  <c r="X68" i="64"/>
  <c r="AG69" i="64"/>
  <c r="AG73" i="64"/>
  <c r="AF83" i="64"/>
  <c r="Y86" i="64"/>
  <c r="Z89" i="64"/>
  <c r="Y89" i="64"/>
  <c r="AL101" i="64"/>
  <c r="R113" i="64"/>
  <c r="Z33" i="64"/>
  <c r="V42" i="64"/>
  <c r="T42" i="64"/>
  <c r="AC43" i="64"/>
  <c r="AJ44" i="64"/>
  <c r="R46" i="64"/>
  <c r="Q46" i="64"/>
  <c r="AM49" i="64"/>
  <c r="V64" i="64"/>
  <c r="Q67" i="64"/>
  <c r="Y68" i="64"/>
  <c r="AJ80" i="64"/>
  <c r="V82" i="64"/>
  <c r="T82" i="64"/>
  <c r="V89" i="64"/>
  <c r="AM101" i="64"/>
  <c r="Q110" i="64"/>
  <c r="S113" i="64"/>
  <c r="AJ39" i="64"/>
  <c r="S41" i="64"/>
  <c r="Q41" i="64"/>
  <c r="M41" i="64"/>
  <c r="O46" i="64"/>
  <c r="AG52" i="64"/>
  <c r="AF52" i="64"/>
  <c r="AM53" i="64"/>
  <c r="AL53" i="64"/>
  <c r="AN53" i="64"/>
  <c r="R67" i="64"/>
  <c r="AM73" i="64"/>
  <c r="AL73" i="64"/>
  <c r="O41" i="64"/>
  <c r="X42" i="64"/>
  <c r="AC48" i="64"/>
  <c r="V51" i="64"/>
  <c r="AJ53" i="64"/>
  <c r="Z57" i="64"/>
  <c r="V57" i="64"/>
  <c r="T57" i="64"/>
  <c r="T60" i="64"/>
  <c r="Y60" i="64"/>
  <c r="AM62" i="64"/>
  <c r="X64" i="64"/>
  <c r="AJ73" i="64"/>
  <c r="O78" i="64"/>
  <c r="X82" i="64"/>
  <c r="O55" i="64"/>
  <c r="AM58" i="64"/>
  <c r="O66" i="64"/>
  <c r="AN76" i="64"/>
  <c r="AC82" i="64"/>
  <c r="V85" i="64"/>
  <c r="T92" i="64"/>
  <c r="Z92" i="64"/>
  <c r="Y92" i="64"/>
  <c r="X92" i="64"/>
  <c r="AM93" i="64"/>
  <c r="AL93" i="64"/>
  <c r="X95" i="64"/>
  <c r="R98" i="64"/>
  <c r="S112" i="64"/>
  <c r="Q112" i="64"/>
  <c r="R112" i="64"/>
  <c r="X37" i="64"/>
  <c r="AE47" i="64"/>
  <c r="AG47" i="64"/>
  <c r="AF47" i="64"/>
  <c r="AE57" i="64"/>
  <c r="AM61" i="64"/>
  <c r="AL61" i="64"/>
  <c r="R63" i="64"/>
  <c r="AN72" i="64"/>
  <c r="AM72" i="64"/>
  <c r="AL72" i="64"/>
  <c r="X75" i="64"/>
  <c r="Z78" i="64"/>
  <c r="Y78" i="64"/>
  <c r="X78" i="64"/>
  <c r="R81" i="64"/>
  <c r="O84" i="64"/>
  <c r="AH86" i="64"/>
  <c r="AJ86" i="64"/>
  <c r="V92" i="64"/>
  <c r="AJ93" i="64"/>
  <c r="AN100" i="64"/>
  <c r="AL100" i="64"/>
  <c r="AM100" i="64"/>
  <c r="O112" i="64"/>
  <c r="AN90" i="64"/>
  <c r="AM90" i="64"/>
  <c r="AF102" i="64"/>
  <c r="AG102" i="64"/>
  <c r="AF58" i="64"/>
  <c r="AC58" i="64"/>
  <c r="Z62" i="64"/>
  <c r="X62" i="64"/>
  <c r="T62" i="64"/>
  <c r="Q75" i="64"/>
  <c r="O75" i="64"/>
  <c r="AF80" i="64"/>
  <c r="AE80" i="64"/>
  <c r="AE101" i="64"/>
  <c r="AC101" i="64"/>
  <c r="S108" i="64"/>
  <c r="Q108" i="64"/>
  <c r="AF113" i="64"/>
  <c r="AE113" i="64"/>
  <c r="AN31" i="64"/>
  <c r="AM31" i="64"/>
  <c r="V62" i="64"/>
  <c r="AF76" i="64"/>
  <c r="AG76" i="64"/>
  <c r="AC76" i="64"/>
  <c r="AC80" i="64"/>
  <c r="O108" i="64"/>
  <c r="AC113" i="64"/>
  <c r="AJ31" i="64"/>
  <c r="AG51" i="64"/>
  <c r="AF51" i="64"/>
  <c r="AE58" i="64"/>
  <c r="R70" i="64"/>
  <c r="O70" i="64"/>
  <c r="R75" i="64"/>
  <c r="AF101" i="64"/>
  <c r="AC65" i="64"/>
  <c r="O71" i="64"/>
  <c r="AJ78" i="64"/>
  <c r="V84" i="64"/>
  <c r="AC97" i="64"/>
  <c r="AC112" i="64"/>
  <c r="AF65" i="64"/>
  <c r="R71" i="64"/>
  <c r="AJ77" i="64"/>
  <c r="AM78" i="64"/>
  <c r="V83" i="64"/>
  <c r="Y84" i="64"/>
  <c r="AC96" i="64"/>
  <c r="AF97" i="64"/>
  <c r="O102" i="64"/>
  <c r="AC111" i="64"/>
  <c r="AF112" i="64"/>
  <c r="AL114" i="64"/>
  <c r="V31" i="64"/>
  <c r="AC45" i="64"/>
  <c r="O51" i="64"/>
  <c r="AJ66" i="64"/>
  <c r="AA95" i="64"/>
  <c r="M101" i="64"/>
  <c r="AA110" i="64"/>
  <c r="AJ113" i="64"/>
  <c r="AE111" i="64"/>
  <c r="Z42" i="63"/>
  <c r="T42" i="63"/>
  <c r="AF79" i="63"/>
  <c r="AE79" i="63"/>
  <c r="AA79" i="63"/>
  <c r="AC79" i="63"/>
  <c r="Z82" i="63"/>
  <c r="X82" i="63"/>
  <c r="V42" i="63"/>
  <c r="V82" i="63"/>
  <c r="Y32" i="63"/>
  <c r="Z32" i="63"/>
  <c r="AG38" i="63"/>
  <c r="AF38" i="63"/>
  <c r="AE38" i="63"/>
  <c r="V58" i="63"/>
  <c r="AG79" i="63"/>
  <c r="L100" i="63"/>
  <c r="AC55" i="63"/>
  <c r="M80" i="63"/>
  <c r="R80" i="63"/>
  <c r="Q80" i="63"/>
  <c r="S80" i="63"/>
  <c r="O80" i="63"/>
  <c r="AL52" i="63"/>
  <c r="R54" i="63"/>
  <c r="Z70" i="63"/>
  <c r="X70" i="63"/>
  <c r="X78" i="63"/>
  <c r="R49" i="63"/>
  <c r="Q49" i="63"/>
  <c r="O49" i="63"/>
  <c r="M49" i="63"/>
  <c r="S54" i="63"/>
  <c r="AM68" i="63"/>
  <c r="AN68" i="63"/>
  <c r="AL68" i="63"/>
  <c r="AJ68" i="63"/>
  <c r="AH68" i="63"/>
  <c r="V70" i="63"/>
  <c r="Y78" i="63"/>
  <c r="R95" i="63"/>
  <c r="O95" i="63"/>
  <c r="M95" i="63"/>
  <c r="S95" i="63"/>
  <c r="AM56" i="63"/>
  <c r="AL56" i="63"/>
  <c r="AJ56" i="63"/>
  <c r="AH56" i="63"/>
  <c r="AG71" i="63"/>
  <c r="AF71" i="63"/>
  <c r="O31" i="63"/>
  <c r="AE71" i="63"/>
  <c r="S89" i="63"/>
  <c r="R89" i="63"/>
  <c r="Q89" i="63"/>
  <c r="O89" i="63"/>
  <c r="L89" i="63" s="1"/>
  <c r="AN35" i="63"/>
  <c r="AL35" i="63"/>
  <c r="AM35" i="63"/>
  <c r="AH35" i="63"/>
  <c r="Z37" i="63"/>
  <c r="X37" i="63"/>
  <c r="AH52" i="63"/>
  <c r="AJ52" i="63"/>
  <c r="R57" i="63"/>
  <c r="S57" i="63"/>
  <c r="AJ35" i="63"/>
  <c r="O36" i="63"/>
  <c r="AF63" i="63"/>
  <c r="AG63" i="63"/>
  <c r="S99" i="63"/>
  <c r="R99" i="63"/>
  <c r="AC63" i="63"/>
  <c r="AL87" i="63"/>
  <c r="AM87" i="63"/>
  <c r="AN87" i="63"/>
  <c r="AJ87" i="63"/>
  <c r="O99" i="63"/>
  <c r="L99" i="63" s="1"/>
  <c r="O69" i="63"/>
  <c r="V93" i="63"/>
  <c r="O62" i="63"/>
  <c r="AE63" i="63"/>
  <c r="Q99" i="63"/>
  <c r="AA51" i="63"/>
  <c r="Q69" i="63"/>
  <c r="Z41" i="63"/>
  <c r="X41" i="63"/>
  <c r="Y41" i="63"/>
  <c r="V41" i="63"/>
  <c r="T41" i="63"/>
  <c r="AM47" i="63"/>
  <c r="AN47" i="63"/>
  <c r="Z99" i="63"/>
  <c r="Y99" i="63"/>
  <c r="X99" i="63"/>
  <c r="V99" i="63"/>
  <c r="Y46" i="63"/>
  <c r="X46" i="63"/>
  <c r="AJ47" i="63"/>
  <c r="AC51" i="63"/>
  <c r="S77" i="63"/>
  <c r="R77" i="63"/>
  <c r="Q77" i="63"/>
  <c r="AG91" i="63"/>
  <c r="AE91" i="63"/>
  <c r="AC91" i="63"/>
  <c r="AA91" i="63"/>
  <c r="AL64" i="63"/>
  <c r="AG55" i="63"/>
  <c r="AE55" i="63"/>
  <c r="O57" i="63"/>
  <c r="S36" i="63"/>
  <c r="Q36" i="63"/>
  <c r="AF51" i="63"/>
  <c r="AN91" i="63"/>
  <c r="AM91" i="63"/>
  <c r="AL91" i="63"/>
  <c r="AJ91" i="63"/>
  <c r="AH91" i="63"/>
  <c r="AM64" i="63"/>
  <c r="Q54" i="63"/>
  <c r="M54" i="63"/>
  <c r="AN71" i="63"/>
  <c r="AM71" i="63"/>
  <c r="AL71" i="63"/>
  <c r="AH71" i="63"/>
  <c r="AJ71" i="63"/>
  <c r="V37" i="63"/>
  <c r="Z78" i="63"/>
  <c r="AJ97" i="63"/>
  <c r="M92" i="63"/>
  <c r="S92" i="63"/>
  <c r="R92" i="63"/>
  <c r="Q92" i="63"/>
  <c r="AF43" i="63"/>
  <c r="AE43" i="63"/>
  <c r="AC43" i="63"/>
  <c r="AA43" i="63"/>
  <c r="S50" i="63"/>
  <c r="R50" i="63"/>
  <c r="M50" i="63"/>
  <c r="O50" i="63"/>
  <c r="AF33" i="63"/>
  <c r="AG33" i="63"/>
  <c r="AE33" i="63"/>
  <c r="Q50" i="63"/>
  <c r="AL72" i="63"/>
  <c r="AE96" i="63"/>
  <c r="AF96" i="63"/>
  <c r="AG96" i="63"/>
  <c r="AC96" i="63"/>
  <c r="S31" i="63"/>
  <c r="Q31" i="63"/>
  <c r="AJ64" i="63"/>
  <c r="AN75" i="63"/>
  <c r="AL75" i="63"/>
  <c r="AC46" i="63"/>
  <c r="AG46" i="63"/>
  <c r="AF46" i="63"/>
  <c r="AF59" i="63"/>
  <c r="AE59" i="63"/>
  <c r="S66" i="63"/>
  <c r="R66" i="63"/>
  <c r="Y74" i="63"/>
  <c r="Z74" i="63"/>
  <c r="X74" i="63"/>
  <c r="V74" i="63"/>
  <c r="T74" i="63"/>
  <c r="O92" i="63"/>
  <c r="AL97" i="63"/>
  <c r="O45" i="63"/>
  <c r="AE46" i="63"/>
  <c r="M58" i="63"/>
  <c r="O58" i="63"/>
  <c r="AC59" i="63"/>
  <c r="O66" i="63"/>
  <c r="AM75" i="63"/>
  <c r="AM97" i="63"/>
  <c r="AG43" i="63"/>
  <c r="AA74" i="63"/>
  <c r="AF74" i="63"/>
  <c r="Q45" i="63"/>
  <c r="AC33" i="63"/>
  <c r="S45" i="63"/>
  <c r="R58" i="63"/>
  <c r="T71" i="63"/>
  <c r="V71" i="63"/>
  <c r="AM72" i="63"/>
  <c r="AG50" i="63"/>
  <c r="AF50" i="63"/>
  <c r="AC50" i="63"/>
  <c r="AE50" i="63"/>
  <c r="AA50" i="63"/>
  <c r="AN52" i="63"/>
  <c r="Z46" i="63"/>
  <c r="AJ75" i="63"/>
  <c r="AJ59" i="63"/>
  <c r="AN59" i="63"/>
  <c r="AM59" i="63"/>
  <c r="X66" i="63"/>
  <c r="Z66" i="63"/>
  <c r="Y66" i="63"/>
  <c r="V66" i="63"/>
  <c r="T82" i="63"/>
  <c r="AG48" i="63"/>
  <c r="Y55" i="63"/>
  <c r="X55" i="63"/>
  <c r="T55" i="63"/>
  <c r="X59" i="63"/>
  <c r="AM65" i="63"/>
  <c r="R67" i="63"/>
  <c r="AF72" i="63"/>
  <c r="Q74" i="63"/>
  <c r="O74" i="63"/>
  <c r="R78" i="63"/>
  <c r="AF94" i="63"/>
  <c r="AM98" i="63"/>
  <c r="AJ30" i="63"/>
  <c r="AF39" i="63"/>
  <c r="R46" i="63"/>
  <c r="V55" i="63"/>
  <c r="Y59" i="63"/>
  <c r="AN65" i="63"/>
  <c r="S67" i="63"/>
  <c r="AG72" i="63"/>
  <c r="S78" i="63"/>
  <c r="AG94" i="63"/>
  <c r="AN98" i="63"/>
  <c r="AN51" i="63"/>
  <c r="AM51" i="63"/>
  <c r="AG93" i="63"/>
  <c r="AF93" i="63"/>
  <c r="Z31" i="63"/>
  <c r="Y31" i="63"/>
  <c r="AM33" i="63"/>
  <c r="R40" i="63"/>
  <c r="AA41" i="63"/>
  <c r="S44" i="63"/>
  <c r="R44" i="63"/>
  <c r="V49" i="63"/>
  <c r="S61" i="63"/>
  <c r="R61" i="63"/>
  <c r="Q61" i="63"/>
  <c r="O61" i="63"/>
  <c r="M61" i="63"/>
  <c r="AH63" i="63"/>
  <c r="V69" i="63"/>
  <c r="AJ74" i="63"/>
  <c r="M76" i="63"/>
  <c r="AM78" i="63"/>
  <c r="AL78" i="63"/>
  <c r="AJ78" i="63"/>
  <c r="AH78" i="63"/>
  <c r="AF82" i="63"/>
  <c r="AE82" i="63"/>
  <c r="Y89" i="63"/>
  <c r="X89" i="63"/>
  <c r="Q98" i="63"/>
  <c r="R85" i="63"/>
  <c r="M85" i="63"/>
  <c r="O85" i="63"/>
  <c r="AL33" i="63"/>
  <c r="AJ38" i="63"/>
  <c r="Q40" i="63"/>
  <c r="AL51" i="63"/>
  <c r="Z77" i="63"/>
  <c r="Y77" i="63"/>
  <c r="X77" i="63"/>
  <c r="T77" i="63"/>
  <c r="AE93" i="63"/>
  <c r="AN33" i="63"/>
  <c r="AM38" i="63"/>
  <c r="AN46" i="63"/>
  <c r="AM46" i="63"/>
  <c r="AL46" i="63"/>
  <c r="AJ46" i="63"/>
  <c r="Z57" i="63"/>
  <c r="Y57" i="63"/>
  <c r="Q65" i="63"/>
  <c r="S85" i="63"/>
  <c r="V89" i="63"/>
  <c r="V92" i="63"/>
  <c r="AM93" i="63"/>
  <c r="AL93" i="63"/>
  <c r="R98" i="63"/>
  <c r="AE37" i="63"/>
  <c r="AN38" i="63"/>
  <c r="AC41" i="63"/>
  <c r="X49" i="63"/>
  <c r="V57" i="63"/>
  <c r="AJ63" i="63"/>
  <c r="R65" i="63"/>
  <c r="X69" i="63"/>
  <c r="AL74" i="63"/>
  <c r="O76" i="63"/>
  <c r="AN78" i="63"/>
  <c r="AJ93" i="63"/>
  <c r="S98" i="63"/>
  <c r="O101" i="63"/>
  <c r="Q30" i="63"/>
  <c r="X31" i="63"/>
  <c r="M34" i="63"/>
  <c r="Q35" i="63"/>
  <c r="X36" i="63"/>
  <c r="AF37" i="63"/>
  <c r="AL42" i="63"/>
  <c r="Q44" i="63"/>
  <c r="AG45" i="63"/>
  <c r="AA45" i="63"/>
  <c r="Y49" i="63"/>
  <c r="AH50" i="63"/>
  <c r="X53" i="63"/>
  <c r="AN58" i="63"/>
  <c r="AL58" i="63"/>
  <c r="AH58" i="63"/>
  <c r="V61" i="63"/>
  <c r="AC62" i="63"/>
  <c r="S65" i="63"/>
  <c r="M68" i="63"/>
  <c r="Y69" i="63"/>
  <c r="AF70" i="63"/>
  <c r="AM74" i="63"/>
  <c r="AG77" i="63"/>
  <c r="AE77" i="63"/>
  <c r="AC77" i="63"/>
  <c r="V80" i="63"/>
  <c r="AG82" i="63"/>
  <c r="AE86" i="63"/>
  <c r="Z89" i="63"/>
  <c r="X92" i="63"/>
  <c r="AA95" i="63"/>
  <c r="AJ96" i="63"/>
  <c r="L102" i="63"/>
  <c r="C9" i="63"/>
  <c r="L9" i="63" s="1"/>
  <c r="L4" i="63"/>
  <c r="O34" i="63"/>
  <c r="AE36" i="63"/>
  <c r="AA36" i="63"/>
  <c r="R39" i="63"/>
  <c r="S39" i="63"/>
  <c r="Q39" i="63"/>
  <c r="AF41" i="63"/>
  <c r="R52" i="63"/>
  <c r="X61" i="63"/>
  <c r="AE62" i="63"/>
  <c r="AM63" i="63"/>
  <c r="O68" i="63"/>
  <c r="S76" i="63"/>
  <c r="X80" i="63"/>
  <c r="AL82" i="63"/>
  <c r="AJ82" i="63"/>
  <c r="Q88" i="63"/>
  <c r="S94" i="63"/>
  <c r="R94" i="63"/>
  <c r="Q94" i="63"/>
  <c r="O94" i="63"/>
  <c r="M94" i="63"/>
  <c r="AC95" i="63"/>
  <c r="AL96" i="63"/>
  <c r="R101" i="63"/>
  <c r="C7" i="63" a="1"/>
  <c r="C7" i="63" s="1"/>
  <c r="T35" i="63"/>
  <c r="AC36" i="63"/>
  <c r="AJ37" i="63"/>
  <c r="O39" i="63"/>
  <c r="V44" i="63"/>
  <c r="AE45" i="63"/>
  <c r="T48" i="63"/>
  <c r="AL50" i="63"/>
  <c r="S52" i="63"/>
  <c r="AM58" i="63"/>
  <c r="Y61" i="63"/>
  <c r="AH86" i="63"/>
  <c r="R88" i="63"/>
  <c r="AM50" i="63"/>
  <c r="Q68" i="63"/>
  <c r="AE95" i="63"/>
  <c r="Y30" i="63"/>
  <c r="X30" i="63"/>
  <c r="V30" i="63"/>
  <c r="R34" i="63"/>
  <c r="V35" i="63"/>
  <c r="AA40" i="63"/>
  <c r="V48" i="63"/>
  <c r="AN50" i="63"/>
  <c r="Z52" i="63"/>
  <c r="Y52" i="63"/>
  <c r="X52" i="63"/>
  <c r="V52" i="63"/>
  <c r="AA61" i="63"/>
  <c r="R64" i="63"/>
  <c r="Q64" i="63"/>
  <c r="M64" i="63"/>
  <c r="R68" i="63"/>
  <c r="AA85" i="63"/>
  <c r="AJ86" i="63"/>
  <c r="V94" i="63"/>
  <c r="AF95" i="63"/>
  <c r="S97" i="63"/>
  <c r="R97" i="63"/>
  <c r="Q97" i="63"/>
  <c r="M97" i="63"/>
  <c r="Y101" i="63"/>
  <c r="X101" i="63"/>
  <c r="C8" i="63"/>
  <c r="L8" i="63" s="1"/>
  <c r="S84" i="63"/>
  <c r="R84" i="63"/>
  <c r="Q84" i="63"/>
  <c r="O84" i="63"/>
  <c r="M84" i="63"/>
  <c r="V101" i="63"/>
  <c r="S51" i="63"/>
  <c r="M51" i="63"/>
  <c r="Z30" i="63"/>
  <c r="S34" i="63"/>
  <c r="AM62" i="63"/>
  <c r="AL62" i="63"/>
  <c r="Y35" i="63"/>
  <c r="AC40" i="63"/>
  <c r="Q43" i="63"/>
  <c r="X48" i="63"/>
  <c r="AC61" i="63"/>
  <c r="AJ62" i="63"/>
  <c r="AF65" i="63"/>
  <c r="AE65" i="63"/>
  <c r="AC65" i="63"/>
  <c r="AA65" i="63"/>
  <c r="AC85" i="63"/>
  <c r="AL86" i="63"/>
  <c r="X94" i="63"/>
  <c r="AF98" i="63"/>
  <c r="AE98" i="63"/>
  <c r="AC98" i="63"/>
  <c r="AA98" i="63"/>
  <c r="L98" i="63" s="1"/>
  <c r="Z35" i="63"/>
  <c r="X39" i="63"/>
  <c r="AL41" i="63"/>
  <c r="R43" i="63"/>
  <c r="AG44" i="63"/>
  <c r="AF44" i="63"/>
  <c r="Y48" i="63"/>
  <c r="AM49" i="63"/>
  <c r="AL49" i="63"/>
  <c r="AH49" i="63"/>
  <c r="O51" i="63"/>
  <c r="AC52" i="63"/>
  <c r="S64" i="63"/>
  <c r="Y68" i="63"/>
  <c r="X68" i="63"/>
  <c r="AM86" i="63"/>
  <c r="Q91" i="63"/>
  <c r="Y94" i="63"/>
  <c r="AM95" i="63"/>
  <c r="AL95" i="63"/>
  <c r="Z101" i="63"/>
  <c r="AJ36" i="63"/>
  <c r="Y39" i="63"/>
  <c r="AE40" i="63"/>
  <c r="AM41" i="63"/>
  <c r="S43" i="63"/>
  <c r="AC44" i="63"/>
  <c r="AJ49" i="63"/>
  <c r="X56" i="63"/>
  <c r="AE61" i="63"/>
  <c r="AN62" i="63"/>
  <c r="AG65" i="63"/>
  <c r="V68" i="63"/>
  <c r="AM69" i="63"/>
  <c r="AH69" i="63"/>
  <c r="AN73" i="63"/>
  <c r="AM73" i="63"/>
  <c r="Z79" i="63"/>
  <c r="Y79" i="63"/>
  <c r="V84" i="63"/>
  <c r="AE85" i="63"/>
  <c r="R91" i="63"/>
  <c r="Z94" i="63"/>
  <c r="AJ95" i="63"/>
  <c r="AG98" i="63"/>
  <c r="Z39" i="63"/>
  <c r="AF40" i="63"/>
  <c r="AA48" i="63"/>
  <c r="Q51" i="63"/>
  <c r="AE52" i="63"/>
  <c r="Y56" i="63"/>
  <c r="AF61" i="63"/>
  <c r="Z64" i="63"/>
  <c r="X64" i="63"/>
  <c r="V64" i="63"/>
  <c r="AH65" i="63"/>
  <c r="M67" i="63"/>
  <c r="AJ69" i="63"/>
  <c r="R71" i="63"/>
  <c r="Q71" i="63"/>
  <c r="O71" i="63"/>
  <c r="M71" i="63"/>
  <c r="AA72" i="63"/>
  <c r="AJ73" i="63"/>
  <c r="Y75" i="63"/>
  <c r="T75" i="63"/>
  <c r="M78" i="63"/>
  <c r="V79" i="63"/>
  <c r="AF85" i="63"/>
  <c r="S87" i="63"/>
  <c r="R87" i="63"/>
  <c r="Q87" i="63"/>
  <c r="M87" i="63"/>
  <c r="AA94" i="63"/>
  <c r="AH98" i="63"/>
  <c r="AG101" i="63"/>
  <c r="AF101" i="63"/>
  <c r="AE101" i="63"/>
  <c r="AC101" i="63"/>
  <c r="R33" i="63"/>
  <c r="Q33" i="63"/>
  <c r="O33" i="63"/>
  <c r="R42" i="63"/>
  <c r="Q42" i="63"/>
  <c r="M42" i="63"/>
  <c r="AC48" i="63"/>
  <c r="AG52" i="63"/>
  <c r="AF88" i="63"/>
  <c r="AE88" i="63"/>
  <c r="AC88" i="63"/>
  <c r="AA88" i="63"/>
  <c r="Y91" i="63"/>
  <c r="X91" i="63"/>
  <c r="AM40" i="63"/>
  <c r="AL40" i="63"/>
  <c r="O42" i="63"/>
  <c r="AE68" i="63"/>
  <c r="AC68" i="63"/>
  <c r="AM85" i="63"/>
  <c r="AL85" i="63"/>
  <c r="V91" i="63"/>
  <c r="L91" i="63" s="1"/>
  <c r="AJ39" i="63"/>
  <c r="V45" i="63"/>
  <c r="AC58" i="63"/>
  <c r="AJ61" i="63"/>
  <c r="V67" i="63"/>
  <c r="AC80" i="63"/>
  <c r="AJ84" i="63"/>
  <c r="V90" i="63"/>
  <c r="AC92" i="63"/>
  <c r="AJ94" i="63"/>
  <c r="V100" i="63"/>
  <c r="AA67" i="63"/>
  <c r="M73" i="63"/>
  <c r="AH80" i="63"/>
  <c r="AA90" i="63"/>
  <c r="AH92" i="63"/>
  <c r="AA100" i="63"/>
  <c r="AC100" i="63"/>
  <c r="AE67" i="63"/>
  <c r="Q73" i="63"/>
  <c r="AL80" i="63"/>
  <c r="V87" i="63"/>
  <c r="AE90" i="63"/>
  <c r="L90" i="63" s="1"/>
  <c r="AL92" i="63"/>
  <c r="V97" i="63"/>
  <c r="AE100" i="63"/>
  <c r="AH101" i="63"/>
  <c r="X87" i="63"/>
  <c r="X97" i="63"/>
  <c r="AJ101" i="63"/>
  <c r="AM57" i="63"/>
  <c r="AF66" i="63"/>
  <c r="R72" i="63"/>
  <c r="AM79" i="63"/>
  <c r="AF89" i="63"/>
  <c r="AF99" i="63"/>
  <c r="AL101" i="63"/>
  <c r="V51" i="63"/>
  <c r="AE54" i="63"/>
  <c r="O93" i="63"/>
  <c r="AJ100" i="63"/>
  <c r="AM101" i="63"/>
  <c r="AF54" i="63"/>
  <c r="Y63" i="63"/>
  <c r="AF76" i="63"/>
  <c r="Y86" i="63"/>
  <c r="Y96" i="63"/>
  <c r="AC32" i="63"/>
  <c r="O38" i="63"/>
  <c r="AJ45" i="63"/>
  <c r="X63" i="63"/>
  <c r="AJ67" i="63"/>
  <c r="V73" i="63"/>
  <c r="AE76" i="63"/>
  <c r="X86" i="63"/>
  <c r="L86" i="63" s="1"/>
  <c r="AJ90" i="63"/>
  <c r="X96" i="63"/>
  <c r="L96" i="63" s="1"/>
  <c r="R36" i="62"/>
  <c r="AE44" i="62"/>
  <c r="AJ72" i="62"/>
  <c r="V39" i="62"/>
  <c r="AH44" i="62"/>
  <c r="Y50" i="62"/>
  <c r="AM34" i="62"/>
  <c r="AA46" i="62"/>
  <c r="M62" i="62"/>
  <c r="AE38" i="62"/>
  <c r="AA54" i="62"/>
  <c r="AA79" i="62"/>
  <c r="AF65" i="62"/>
  <c r="M78" i="62"/>
  <c r="AL41" i="62"/>
  <c r="M50" i="62"/>
  <c r="AG65" i="62"/>
  <c r="AH43" i="62"/>
  <c r="AG56" i="62"/>
  <c r="Q65" i="62"/>
  <c r="AH69" i="62"/>
  <c r="AM60" i="62"/>
  <c r="AF64" i="62"/>
  <c r="AA65" i="62"/>
  <c r="AL70" i="62"/>
  <c r="X78" i="62"/>
  <c r="AE35" i="62"/>
  <c r="X41" i="62"/>
  <c r="X47" i="62"/>
  <c r="AC52" i="62"/>
  <c r="R38" i="62"/>
  <c r="AN45" i="62"/>
  <c r="AE46" i="62"/>
  <c r="AM51" i="62"/>
  <c r="V56" i="62"/>
  <c r="AJ57" i="62"/>
  <c r="X65" i="62"/>
  <c r="X33" i="62"/>
  <c r="AN38" i="62"/>
  <c r="AJ43" i="62"/>
  <c r="M52" i="62"/>
  <c r="AC55" i="62"/>
  <c r="S62" i="62"/>
  <c r="AL64" i="62"/>
  <c r="Y65" i="62"/>
  <c r="AC70" i="62"/>
  <c r="AL35" i="62"/>
  <c r="X56" i="62"/>
  <c r="AN64" i="62"/>
  <c r="AJ45" i="62"/>
  <c r="Y35" i="62"/>
  <c r="M36" i="62"/>
  <c r="AH36" i="62"/>
  <c r="AM43" i="62"/>
  <c r="V57" i="62"/>
  <c r="AJ60" i="62"/>
  <c r="O69" i="62"/>
  <c r="Z35" i="62"/>
  <c r="Y42" i="62"/>
  <c r="AH45" i="62"/>
  <c r="AN77" i="62"/>
  <c r="AM83" i="62"/>
  <c r="AN83" i="62"/>
  <c r="AF79" i="62"/>
  <c r="Z81" i="62"/>
  <c r="M84" i="62"/>
  <c r="AG80" i="62"/>
  <c r="AC83" i="62"/>
  <c r="X32" i="62"/>
  <c r="T34" i="62"/>
  <c r="X40" i="62"/>
  <c r="AJ41" i="62"/>
  <c r="V47" i="62"/>
  <c r="AH58" i="62"/>
  <c r="T60" i="62"/>
  <c r="T69" i="62"/>
  <c r="M83" i="62"/>
  <c r="M30" i="62"/>
  <c r="AG40" i="62"/>
  <c r="Y41" i="62"/>
  <c r="AJ44" i="62"/>
  <c r="AA48" i="62"/>
  <c r="AC54" i="62"/>
  <c r="X57" i="62"/>
  <c r="AA64" i="62"/>
  <c r="AL72" i="62"/>
  <c r="AE83" i="62"/>
  <c r="Y34" i="62"/>
  <c r="AE43" i="62"/>
  <c r="AF45" i="62"/>
  <c r="S46" i="62"/>
  <c r="AJ50" i="62"/>
  <c r="AM52" i="62"/>
  <c r="AL56" i="62"/>
  <c r="AM58" i="62"/>
  <c r="AM61" i="62"/>
  <c r="T66" i="62"/>
  <c r="AN72" i="62"/>
  <c r="Q78" i="62"/>
  <c r="T81" i="62"/>
  <c r="S83" i="62"/>
  <c r="AF83" i="62"/>
  <c r="AH84" i="62"/>
  <c r="AJ61" i="62"/>
  <c r="Z34" i="62"/>
  <c r="T35" i="62"/>
  <c r="AF54" i="62"/>
  <c r="R78" i="62"/>
  <c r="AG83" i="62"/>
  <c r="AJ58" i="62"/>
  <c r="O83" i="62"/>
  <c r="AE48" i="62"/>
  <c r="AL50" i="62"/>
  <c r="AJ51" i="62"/>
  <c r="AA52" i="62"/>
  <c r="O60" i="62"/>
  <c r="AH60" i="62"/>
  <c r="M77" i="62"/>
  <c r="S78" i="62"/>
  <c r="AE80" i="62"/>
  <c r="O82" i="62"/>
  <c r="AH83" i="62"/>
  <c r="R84" i="62"/>
  <c r="V34" i="62"/>
  <c r="V35" i="62"/>
  <c r="AJ35" i="62"/>
  <c r="R37" i="62"/>
  <c r="O38" i="62"/>
  <c r="R45" i="62"/>
  <c r="Q69" i="62"/>
  <c r="AL77" i="62"/>
  <c r="Y81" i="62"/>
  <c r="AN82" i="62"/>
  <c r="V31" i="62"/>
  <c r="AJ37" i="62"/>
  <c r="AC63" i="62"/>
  <c r="AJ68" i="62"/>
  <c r="AC77" i="62"/>
  <c r="AC78" i="62"/>
  <c r="V80" i="62"/>
  <c r="AL32" i="62"/>
  <c r="AM35" i="62"/>
  <c r="AJ36" i="62"/>
  <c r="S38" i="62"/>
  <c r="X39" i="62"/>
  <c r="AL40" i="62"/>
  <c r="T43" i="62"/>
  <c r="Q44" i="62"/>
  <c r="AN46" i="62"/>
  <c r="AA47" i="62"/>
  <c r="AL48" i="62"/>
  <c r="AM50" i="62"/>
  <c r="AC51" i="62"/>
  <c r="AN51" i="62"/>
  <c r="AN52" i="62"/>
  <c r="Y57" i="62"/>
  <c r="R60" i="62"/>
  <c r="AN61" i="62"/>
  <c r="AM62" i="62"/>
  <c r="Y68" i="62"/>
  <c r="R69" i="62"/>
  <c r="AJ69" i="62"/>
  <c r="AM72" i="62"/>
  <c r="O77" i="62"/>
  <c r="AM77" i="62"/>
  <c r="V79" i="62"/>
  <c r="AF80" i="62"/>
  <c r="Q81" i="62"/>
  <c r="T82" i="62"/>
  <c r="AH82" i="62"/>
  <c r="X83" i="62"/>
  <c r="AC84" i="62"/>
  <c r="AC30" i="62"/>
  <c r="O34" i="62"/>
  <c r="R30" i="62"/>
  <c r="X31" i="62"/>
  <c r="AG33" i="62"/>
  <c r="Q57" i="62"/>
  <c r="X80" i="62"/>
  <c r="Y83" i="62"/>
  <c r="AM36" i="62"/>
  <c r="AN37" i="62"/>
  <c r="AJ42" i="62"/>
  <c r="AC47" i="62"/>
  <c r="O51" i="62"/>
  <c r="AM68" i="62"/>
  <c r="AL69" i="62"/>
  <c r="AF77" i="62"/>
  <c r="AG78" i="62"/>
  <c r="Y80" i="62"/>
  <c r="V82" i="62"/>
  <c r="AJ82" i="62"/>
  <c r="Z83" i="62"/>
  <c r="R35" i="62"/>
  <c r="Z36" i="62"/>
  <c r="AM37" i="62"/>
  <c r="Q42" i="62"/>
  <c r="AN62" i="62"/>
  <c r="AL68" i="62"/>
  <c r="AN30" i="62"/>
  <c r="Y32" i="62"/>
  <c r="T33" i="62"/>
  <c r="AJ33" i="62"/>
  <c r="AJ34" i="62"/>
  <c r="AH35" i="62"/>
  <c r="O36" i="62"/>
  <c r="AC36" i="62"/>
  <c r="AN36" i="62"/>
  <c r="M38" i="62"/>
  <c r="X38" i="62"/>
  <c r="AG39" i="62"/>
  <c r="T41" i="62"/>
  <c r="Y43" i="62"/>
  <c r="AL43" i="62"/>
  <c r="Z44" i="62"/>
  <c r="AM44" i="62"/>
  <c r="AC45" i="62"/>
  <c r="AM45" i="62"/>
  <c r="S47" i="62"/>
  <c r="AH50" i="62"/>
  <c r="AH51" i="62"/>
  <c r="O52" i="62"/>
  <c r="AF52" i="62"/>
  <c r="R54" i="62"/>
  <c r="AE54" i="62"/>
  <c r="AA55" i="62"/>
  <c r="T57" i="62"/>
  <c r="Y58" i="62"/>
  <c r="AL58" i="62"/>
  <c r="AL60" i="62"/>
  <c r="AH61" i="62"/>
  <c r="O62" i="62"/>
  <c r="AE62" i="62"/>
  <c r="AG64" i="62"/>
  <c r="M69" i="62"/>
  <c r="AM69" i="62"/>
  <c r="AG77" i="62"/>
  <c r="Y78" i="62"/>
  <c r="Z80" i="62"/>
  <c r="AJ81" i="62"/>
  <c r="Q83" i="62"/>
  <c r="S84" i="62"/>
  <c r="Q34" i="62"/>
  <c r="Z68" i="62"/>
  <c r="AE77" i="62"/>
  <c r="AF78" i="62"/>
  <c r="S81" i="62"/>
  <c r="X30" i="62"/>
  <c r="M37" i="62"/>
  <c r="AE37" i="62"/>
  <c r="AL42" i="62"/>
  <c r="M45" i="62"/>
  <c r="Q51" i="62"/>
  <c r="AH52" i="62"/>
  <c r="S54" i="62"/>
  <c r="Z58" i="62"/>
  <c r="AF62" i="62"/>
  <c r="X66" i="62"/>
  <c r="AE68" i="62"/>
  <c r="AH77" i="62"/>
  <c r="Z78" i="62"/>
  <c r="AC79" i="62"/>
  <c r="AA80" i="62"/>
  <c r="AL80" i="62"/>
  <c r="V81" i="62"/>
  <c r="Y82" i="62"/>
  <c r="AL82" i="62"/>
  <c r="AA30" i="62"/>
  <c r="AL33" i="62"/>
  <c r="AL34" i="62"/>
  <c r="Q36" i="62"/>
  <c r="AE36" i="62"/>
  <c r="AH37" i="62"/>
  <c r="AM42" i="62"/>
  <c r="M44" i="62"/>
  <c r="AE45" i="62"/>
  <c r="R62" i="62"/>
  <c r="AH62" i="62"/>
  <c r="Y66" i="62"/>
  <c r="T68" i="62"/>
  <c r="AH68" i="62"/>
  <c r="AA78" i="62"/>
  <c r="AN80" i="62"/>
  <c r="AA57" i="62"/>
  <c r="M61" i="62"/>
  <c r="M63" i="62"/>
  <c r="Z69" i="62"/>
  <c r="R70" i="62"/>
  <c r="S72" i="62"/>
  <c r="O61" i="62"/>
  <c r="X62" i="62"/>
  <c r="O68" i="62"/>
  <c r="O50" i="62"/>
  <c r="Z50" i="62"/>
  <c r="R51" i="62"/>
  <c r="Y56" i="62"/>
  <c r="M60" i="62"/>
  <c r="Z62" i="62"/>
  <c r="R63" i="62"/>
  <c r="AE63" i="62"/>
  <c r="S65" i="62"/>
  <c r="M70" i="62"/>
  <c r="M72" i="62"/>
  <c r="AA72" i="62"/>
  <c r="AA56" i="62"/>
  <c r="T58" i="62"/>
  <c r="Y60" i="62"/>
  <c r="Q61" i="62"/>
  <c r="AA62" i="62"/>
  <c r="S63" i="62"/>
  <c r="AF63" i="62"/>
  <c r="T65" i="62"/>
  <c r="Q50" i="62"/>
  <c r="Z60" i="62"/>
  <c r="R61" i="62"/>
  <c r="O70" i="62"/>
  <c r="O72" i="62"/>
  <c r="R50" i="62"/>
  <c r="M51" i="62"/>
  <c r="Z51" i="62"/>
  <c r="R52" i="62"/>
  <c r="AE52" i="62"/>
  <c r="M54" i="62"/>
  <c r="AF55" i="62"/>
  <c r="T56" i="62"/>
  <c r="V58" i="62"/>
  <c r="AC62" i="62"/>
  <c r="V65" i="62"/>
  <c r="AG68" i="62"/>
  <c r="S52" i="62"/>
  <c r="AG55" i="62"/>
  <c r="AF56" i="62"/>
  <c r="Q60" i="62"/>
  <c r="AA63" i="62"/>
  <c r="AC64" i="62"/>
  <c r="V66" i="62"/>
  <c r="V68" i="62"/>
  <c r="Y69" i="62"/>
  <c r="Q70" i="62"/>
  <c r="Q72" i="62"/>
  <c r="Y33" i="62"/>
  <c r="AF30" i="62"/>
  <c r="AF31" i="62"/>
  <c r="V32" i="62"/>
  <c r="AF32" i="62"/>
  <c r="Q33" i="62"/>
  <c r="AA39" i="62"/>
  <c r="AA40" i="62"/>
  <c r="Q43" i="62"/>
  <c r="M46" i="62"/>
  <c r="X46" i="62"/>
  <c r="X48" i="62"/>
  <c r="AG48" i="62"/>
  <c r="AG31" i="62"/>
  <c r="AG32" i="62"/>
  <c r="R43" i="62"/>
  <c r="O35" i="62"/>
  <c r="O46" i="62"/>
  <c r="V33" i="62"/>
  <c r="AC37" i="62"/>
  <c r="S39" i="62"/>
  <c r="AC46" i="62"/>
  <c r="Y48" i="62"/>
  <c r="AC39" i="62"/>
  <c r="AC40" i="62"/>
  <c r="O30" i="62"/>
  <c r="AA31" i="62"/>
  <c r="AA32" i="62"/>
  <c r="Q35" i="62"/>
  <c r="O37" i="62"/>
  <c r="AF38" i="62"/>
  <c r="AF39" i="62"/>
  <c r="V40" i="62"/>
  <c r="AF40" i="62"/>
  <c r="Q41" i="62"/>
  <c r="O42" i="62"/>
  <c r="Z42" i="62"/>
  <c r="V43" i="62"/>
  <c r="O44" i="62"/>
  <c r="AC44" i="62"/>
  <c r="R46" i="62"/>
  <c r="AC48" i="62"/>
  <c r="AC31" i="62"/>
  <c r="AC32" i="62"/>
  <c r="AF37" i="62"/>
  <c r="O43" i="62"/>
  <c r="AF46" i="62"/>
  <c r="V48" i="62"/>
  <c r="S30" i="62"/>
  <c r="AE30" i="62"/>
  <c r="S31" i="62"/>
  <c r="S37" i="62"/>
  <c r="AA38" i="62"/>
  <c r="Y40" i="62"/>
  <c r="V41" i="62"/>
  <c r="Z43" i="62"/>
  <c r="R44" i="62"/>
  <c r="O45" i="62"/>
  <c r="AF47" i="62"/>
  <c r="Y30" i="62"/>
  <c r="T31" i="62"/>
  <c r="AJ31" i="62"/>
  <c r="O32" i="62"/>
  <c r="AM32" i="62"/>
  <c r="R33" i="62"/>
  <c r="AH33" i="62"/>
  <c r="M34" i="62"/>
  <c r="AC34" i="62"/>
  <c r="AF35" i="62"/>
  <c r="AA36" i="62"/>
  <c r="V37" i="62"/>
  <c r="Y38" i="62"/>
  <c r="T39" i="62"/>
  <c r="AJ39" i="62"/>
  <c r="O40" i="62"/>
  <c r="AM40" i="62"/>
  <c r="R41" i="62"/>
  <c r="AH41" i="62"/>
  <c r="M42" i="62"/>
  <c r="AC42" i="62"/>
  <c r="AF43" i="62"/>
  <c r="AA44" i="62"/>
  <c r="V45" i="62"/>
  <c r="Y46" i="62"/>
  <c r="T47" i="62"/>
  <c r="AJ47" i="62"/>
  <c r="O48" i="62"/>
  <c r="AM48" i="62"/>
  <c r="AA51" i="62"/>
  <c r="AG51" i="62"/>
  <c r="AM56" i="62"/>
  <c r="AJ56" i="62"/>
  <c r="AH56" i="62"/>
  <c r="AF57" i="62"/>
  <c r="AE57" i="62"/>
  <c r="AC57" i="62"/>
  <c r="M58" i="62"/>
  <c r="S58" i="62"/>
  <c r="R58" i="62"/>
  <c r="AF60" i="62"/>
  <c r="AC60" i="62"/>
  <c r="AA60" i="62"/>
  <c r="S64" i="62"/>
  <c r="R64" i="62"/>
  <c r="Q64" i="62"/>
  <c r="O64" i="62"/>
  <c r="AM65" i="62"/>
  <c r="AL65" i="62"/>
  <c r="AJ65" i="62"/>
  <c r="AH65" i="62"/>
  <c r="AH66" i="62"/>
  <c r="AN66" i="62"/>
  <c r="AM66" i="62"/>
  <c r="AE70" i="62"/>
  <c r="AA70" i="62"/>
  <c r="AG70" i="62"/>
  <c r="Y54" i="62"/>
  <c r="V54" i="62"/>
  <c r="T54" i="62"/>
  <c r="R55" i="62"/>
  <c r="Q55" i="62"/>
  <c r="O55" i="62"/>
  <c r="Z30" i="62"/>
  <c r="AH30" i="62"/>
  <c r="M31" i="62"/>
  <c r="AN32" i="62"/>
  <c r="S33" i="62"/>
  <c r="AA33" i="62"/>
  <c r="AG35" i="62"/>
  <c r="T36" i="62"/>
  <c r="Z38" i="62"/>
  <c r="AH38" i="62"/>
  <c r="M39" i="62"/>
  <c r="AN40" i="62"/>
  <c r="S41" i="62"/>
  <c r="AA41" i="62"/>
  <c r="AG43" i="62"/>
  <c r="T44" i="62"/>
  <c r="Z46" i="62"/>
  <c r="AH46" i="62"/>
  <c r="M47" i="62"/>
  <c r="AN48" i="62"/>
  <c r="AF50" i="62"/>
  <c r="AA50" i="62"/>
  <c r="X54" i="62"/>
  <c r="AH54" i="62"/>
  <c r="S55" i="62"/>
  <c r="O56" i="62"/>
  <c r="M56" i="62"/>
  <c r="R56" i="62"/>
  <c r="AF81" i="62"/>
  <c r="AE81" i="62"/>
  <c r="AC81" i="62"/>
  <c r="AA81" i="62"/>
  <c r="AG81" i="62"/>
  <c r="AE34" i="62"/>
  <c r="X37" i="62"/>
  <c r="AL39" i="62"/>
  <c r="Q40" i="62"/>
  <c r="AL47" i="62"/>
  <c r="T55" i="62"/>
  <c r="Z55" i="62"/>
  <c r="Y55" i="62"/>
  <c r="Z61" i="62"/>
  <c r="Y61" i="62"/>
  <c r="X61" i="62"/>
  <c r="V61" i="62"/>
  <c r="Y63" i="62"/>
  <c r="X63" i="62"/>
  <c r="V63" i="62"/>
  <c r="T63" i="62"/>
  <c r="AL31" i="62"/>
  <c r="X45" i="62"/>
  <c r="Q48" i="62"/>
  <c r="T30" i="62"/>
  <c r="AJ30" i="62"/>
  <c r="O31" i="62"/>
  <c r="AM31" i="62"/>
  <c r="R32" i="62"/>
  <c r="Z32" i="62"/>
  <c r="AH32" i="62"/>
  <c r="M33" i="62"/>
  <c r="AC33" i="62"/>
  <c r="AF34" i="62"/>
  <c r="AN34" i="62"/>
  <c r="S35" i="62"/>
  <c r="AA35" i="62"/>
  <c r="V36" i="62"/>
  <c r="Y37" i="62"/>
  <c r="AG37" i="62"/>
  <c r="T38" i="62"/>
  <c r="AJ38" i="62"/>
  <c r="O39" i="62"/>
  <c r="AM39" i="62"/>
  <c r="R40" i="62"/>
  <c r="Z40" i="62"/>
  <c r="AH40" i="62"/>
  <c r="M41" i="62"/>
  <c r="AC41" i="62"/>
  <c r="AF42" i="62"/>
  <c r="AN42" i="62"/>
  <c r="S43" i="62"/>
  <c r="AA43" i="62"/>
  <c r="V44" i="62"/>
  <c r="AL44" i="62"/>
  <c r="Q45" i="62"/>
  <c r="Y45" i="62"/>
  <c r="AG45" i="62"/>
  <c r="T46" i="62"/>
  <c r="AJ46" i="62"/>
  <c r="O47" i="62"/>
  <c r="AE47" i="62"/>
  <c r="AM47" i="62"/>
  <c r="R48" i="62"/>
  <c r="Z48" i="62"/>
  <c r="AH48" i="62"/>
  <c r="AE51" i="62"/>
  <c r="V55" i="62"/>
  <c r="Q56" i="62"/>
  <c r="AH57" i="62"/>
  <c r="AN57" i="62"/>
  <c r="AM57" i="62"/>
  <c r="Q58" i="62"/>
  <c r="AG60" i="62"/>
  <c r="AL66" i="62"/>
  <c r="AE42" i="62"/>
  <c r="V52" i="62"/>
  <c r="T52" i="62"/>
  <c r="Y52" i="62"/>
  <c r="Z54" i="62"/>
  <c r="S32" i="62"/>
  <c r="AG34" i="62"/>
  <c r="Z37" i="62"/>
  <c r="AN39" i="62"/>
  <c r="S40" i="62"/>
  <c r="AG42" i="62"/>
  <c r="Z45" i="62"/>
  <c r="AN47" i="62"/>
  <c r="S48" i="62"/>
  <c r="AE50" i="62"/>
  <c r="Y51" i="62"/>
  <c r="V51" i="62"/>
  <c r="X52" i="62"/>
  <c r="AJ55" i="62"/>
  <c r="AH55" i="62"/>
  <c r="AM55" i="62"/>
  <c r="S56" i="62"/>
  <c r="AA61" i="62"/>
  <c r="AG61" i="62"/>
  <c r="AF61" i="62"/>
  <c r="Z63" i="62"/>
  <c r="AN63" i="62"/>
  <c r="AM63" i="62"/>
  <c r="AL63" i="62"/>
  <c r="AJ63" i="62"/>
  <c r="R66" i="62"/>
  <c r="Q66" i="62"/>
  <c r="O66" i="62"/>
  <c r="M66" i="62"/>
  <c r="AM78" i="62"/>
  <c r="AL78" i="62"/>
  <c r="AJ78" i="62"/>
  <c r="AH78" i="62"/>
  <c r="AN78" i="62"/>
  <c r="Q32" i="62"/>
  <c r="AM54" i="62"/>
  <c r="AL54" i="62"/>
  <c r="AJ54" i="62"/>
  <c r="AC58" i="62"/>
  <c r="AA58" i="62"/>
  <c r="AF58" i="62"/>
  <c r="T64" i="62"/>
  <c r="Z64" i="62"/>
  <c r="Y64" i="62"/>
  <c r="AN31" i="62"/>
  <c r="AL30" i="62"/>
  <c r="Q31" i="62"/>
  <c r="Y31" i="62"/>
  <c r="AE33" i="62"/>
  <c r="AM33" i="62"/>
  <c r="R34" i="62"/>
  <c r="X36" i="62"/>
  <c r="AF36" i="62"/>
  <c r="AL38" i="62"/>
  <c r="Q39" i="62"/>
  <c r="Y39" i="62"/>
  <c r="AE41" i="62"/>
  <c r="AM41" i="62"/>
  <c r="R42" i="62"/>
  <c r="X44" i="62"/>
  <c r="AF44" i="62"/>
  <c r="AL46" i="62"/>
  <c r="Q47" i="62"/>
  <c r="Y47" i="62"/>
  <c r="X50" i="62"/>
  <c r="V50" i="62"/>
  <c r="AG50" i="62"/>
  <c r="Z52" i="62"/>
  <c r="X55" i="62"/>
  <c r="R57" i="62"/>
  <c r="O57" i="62"/>
  <c r="M57" i="62"/>
  <c r="AG58" i="62"/>
  <c r="AC61" i="62"/>
  <c r="X64" i="62"/>
  <c r="M68" i="62"/>
  <c r="S68" i="62"/>
  <c r="R68" i="62"/>
  <c r="AF69" i="62"/>
  <c r="AE69" i="62"/>
  <c r="AC69" i="62"/>
  <c r="AA69" i="62"/>
  <c r="X51" i="62"/>
  <c r="M55" i="62"/>
  <c r="AL55" i="62"/>
  <c r="S66" i="62"/>
  <c r="AG66" i="62"/>
  <c r="AF66" i="62"/>
  <c r="AE66" i="62"/>
  <c r="AC66" i="62"/>
  <c r="Z70" i="62"/>
  <c r="Y70" i="62"/>
  <c r="X70" i="62"/>
  <c r="V70" i="62"/>
  <c r="Z72" i="62"/>
  <c r="Y72" i="62"/>
  <c r="X72" i="62"/>
  <c r="V72" i="62"/>
  <c r="T72" i="62"/>
  <c r="R79" i="62"/>
  <c r="Q79" i="62"/>
  <c r="O79" i="62"/>
  <c r="M79" i="62"/>
  <c r="S79" i="62"/>
  <c r="M80" i="62"/>
  <c r="S80" i="62"/>
  <c r="R80" i="62"/>
  <c r="O80" i="62"/>
  <c r="Y62" i="62"/>
  <c r="AM64" i="62"/>
  <c r="R65" i="62"/>
  <c r="AF68" i="62"/>
  <c r="AN70" i="62"/>
  <c r="AC72" i="62"/>
  <c r="AE72" i="62"/>
  <c r="AJ52" i="62"/>
  <c r="O54" i="62"/>
  <c r="AC56" i="62"/>
  <c r="V60" i="62"/>
  <c r="T62" i="62"/>
  <c r="AJ62" i="62"/>
  <c r="O63" i="62"/>
  <c r="AH64" i="62"/>
  <c r="M65" i="62"/>
  <c r="AC65" i="62"/>
  <c r="AA68" i="62"/>
  <c r="V69" i="62"/>
  <c r="AH70" i="62"/>
  <c r="AF72" i="62"/>
  <c r="AH79" i="62"/>
  <c r="AN79" i="62"/>
  <c r="AM79" i="62"/>
  <c r="AJ79" i="62"/>
  <c r="Y84" i="62"/>
  <c r="X84" i="62"/>
  <c r="V84" i="62"/>
  <c r="T84" i="62"/>
  <c r="AJ70" i="62"/>
  <c r="T77" i="62"/>
  <c r="Z77" i="62"/>
  <c r="Y77" i="62"/>
  <c r="V77" i="62"/>
  <c r="AA82" i="62"/>
  <c r="AG82" i="62"/>
  <c r="AF82" i="62"/>
  <c r="AC82" i="62"/>
  <c r="T79" i="62"/>
  <c r="AM80" i="62"/>
  <c r="R81" i="62"/>
  <c r="AH81" i="62"/>
  <c r="M82" i="62"/>
  <c r="AA84" i="62"/>
  <c r="AJ84" i="62"/>
  <c r="Q77" i="62"/>
  <c r="T78" i="62"/>
  <c r="AE79" i="62"/>
  <c r="AH80" i="62"/>
  <c r="M81" i="62"/>
  <c r="X82" i="62"/>
  <c r="AL84" i="62"/>
  <c r="R77" i="62"/>
  <c r="X79" i="62"/>
  <c r="AL81" i="62"/>
  <c r="Q82" i="62"/>
  <c r="T83" i="62"/>
  <c r="AJ83" i="62"/>
  <c r="O84" i="62"/>
  <c r="AE84" i="62"/>
  <c r="AM84" i="62"/>
  <c r="Y79" i="62"/>
  <c r="AM81" i="62"/>
  <c r="R82" i="62"/>
  <c r="AF84" i="62"/>
  <c r="Z83" i="61"/>
  <c r="AH59" i="61"/>
  <c r="AN79" i="61"/>
  <c r="X48" i="61"/>
  <c r="AM54" i="61"/>
  <c r="V37" i="61"/>
  <c r="Y48" i="61"/>
  <c r="T51" i="61"/>
  <c r="Y69" i="61"/>
  <c r="AF67" i="61"/>
  <c r="AJ48" i="61"/>
  <c r="M54" i="61"/>
  <c r="AA57" i="61"/>
  <c r="AM35" i="61"/>
  <c r="AN54" i="61"/>
  <c r="AF59" i="61"/>
  <c r="T78" i="61"/>
  <c r="AN35" i="61"/>
  <c r="AM48" i="61"/>
  <c r="S65" i="61"/>
  <c r="Z77" i="61"/>
  <c r="AN48" i="61"/>
  <c r="AG46" i="61"/>
  <c r="T37" i="61"/>
  <c r="M41" i="61"/>
  <c r="AH54" i="61"/>
  <c r="AN59" i="61"/>
  <c r="AA67" i="61"/>
  <c r="M77" i="61"/>
  <c r="V83" i="61"/>
  <c r="Z48" i="61"/>
  <c r="AH33" i="61"/>
  <c r="T45" i="61"/>
  <c r="AM56" i="61"/>
  <c r="AL62" i="61"/>
  <c r="Z65" i="61"/>
  <c r="AM67" i="61"/>
  <c r="Z79" i="61"/>
  <c r="AH43" i="61"/>
  <c r="X44" i="61"/>
  <c r="T46" i="61"/>
  <c r="AM52" i="61"/>
  <c r="R56" i="61"/>
  <c r="M57" i="61"/>
  <c r="M78" i="61"/>
  <c r="AA79" i="61"/>
  <c r="S80" i="61"/>
  <c r="T33" i="61"/>
  <c r="AF76" i="61"/>
  <c r="AE65" i="61"/>
  <c r="AH76" i="61"/>
  <c r="Y77" i="61"/>
  <c r="T82" i="61"/>
  <c r="V33" i="61"/>
  <c r="AL35" i="61"/>
  <c r="T41" i="61"/>
  <c r="M44" i="61"/>
  <c r="Q53" i="61"/>
  <c r="T57" i="61"/>
  <c r="R71" i="61"/>
  <c r="S78" i="61"/>
  <c r="AF33" i="61"/>
  <c r="Z34" i="61"/>
  <c r="AA36" i="61"/>
  <c r="AL38" i="61"/>
  <c r="AH40" i="61"/>
  <c r="Q42" i="61"/>
  <c r="M43" i="61"/>
  <c r="AL58" i="61"/>
  <c r="AA63" i="61"/>
  <c r="AH80" i="61"/>
  <c r="S82" i="61"/>
  <c r="AM82" i="61"/>
  <c r="AG31" i="61"/>
  <c r="AM38" i="61"/>
  <c r="X45" i="61"/>
  <c r="AN82" i="61"/>
  <c r="Y45" i="61"/>
  <c r="R31" i="61"/>
  <c r="X33" i="61"/>
  <c r="X37" i="61"/>
  <c r="AE52" i="61"/>
  <c r="R53" i="61"/>
  <c r="X62" i="61"/>
  <c r="AH63" i="61"/>
  <c r="T65" i="61"/>
  <c r="AC67" i="61"/>
  <c r="AH77" i="61"/>
  <c r="AL81" i="61"/>
  <c r="R42" i="61"/>
  <c r="AM58" i="61"/>
  <c r="AM62" i="61"/>
  <c r="AF65" i="61"/>
  <c r="T31" i="61"/>
  <c r="M32" i="61"/>
  <c r="Y33" i="61"/>
  <c r="AH35" i="61"/>
  <c r="R36" i="61"/>
  <c r="V47" i="61"/>
  <c r="T48" i="61"/>
  <c r="AH48" i="61"/>
  <c r="S49" i="61"/>
  <c r="AG52" i="61"/>
  <c r="AJ54" i="61"/>
  <c r="O57" i="61"/>
  <c r="AE57" i="61"/>
  <c r="AL79" i="61"/>
  <c r="AM81" i="61"/>
  <c r="T83" i="61"/>
  <c r="AN58" i="61"/>
  <c r="AN67" i="61"/>
  <c r="S36" i="61"/>
  <c r="O41" i="61"/>
  <c r="AH58" i="61"/>
  <c r="S59" i="61"/>
  <c r="R63" i="61"/>
  <c r="AE67" i="61"/>
  <c r="AN71" i="61"/>
  <c r="AE76" i="61"/>
  <c r="AM79" i="61"/>
  <c r="AC80" i="61"/>
  <c r="AN81" i="61"/>
  <c r="AA44" i="61"/>
  <c r="AF45" i="61"/>
  <c r="AL53" i="61"/>
  <c r="M56" i="61"/>
  <c r="X56" i="61"/>
  <c r="AN56" i="61"/>
  <c r="AG59" i="61"/>
  <c r="S61" i="61"/>
  <c r="AH65" i="61"/>
  <c r="T66" i="61"/>
  <c r="T70" i="61"/>
  <c r="AL70" i="61"/>
  <c r="AG76" i="61"/>
  <c r="AA77" i="61"/>
  <c r="T79" i="61"/>
  <c r="V80" i="61"/>
  <c r="AE82" i="61"/>
  <c r="AA83" i="61"/>
  <c r="AC58" i="61"/>
  <c r="AN36" i="61"/>
  <c r="AA37" i="61"/>
  <c r="AG45" i="61"/>
  <c r="X52" i="61"/>
  <c r="AE58" i="61"/>
  <c r="X59" i="61"/>
  <c r="AE62" i="61"/>
  <c r="AL64" i="61"/>
  <c r="AF69" i="61"/>
  <c r="AM70" i="61"/>
  <c r="Q77" i="61"/>
  <c r="AN77" i="61"/>
  <c r="AF82" i="61"/>
  <c r="R83" i="61"/>
  <c r="AL30" i="61"/>
  <c r="M34" i="61"/>
  <c r="M36" i="61"/>
  <c r="X36" i="61"/>
  <c r="AC44" i="61"/>
  <c r="AH45" i="61"/>
  <c r="Y52" i="61"/>
  <c r="AL52" i="61"/>
  <c r="AA53" i="61"/>
  <c r="O56" i="61"/>
  <c r="AF58" i="61"/>
  <c r="M59" i="61"/>
  <c r="Y59" i="61"/>
  <c r="AF62" i="61"/>
  <c r="Q63" i="61"/>
  <c r="AM64" i="61"/>
  <c r="Y65" i="61"/>
  <c r="AJ65" i="61"/>
  <c r="AH67" i="61"/>
  <c r="AH69" i="61"/>
  <c r="AN70" i="61"/>
  <c r="AA76" i="61"/>
  <c r="R77" i="61"/>
  <c r="AC77" i="61"/>
  <c r="V79" i="61"/>
  <c r="AE79" i="61"/>
  <c r="Y80" i="61"/>
  <c r="O82" i="61"/>
  <c r="X82" i="61"/>
  <c r="AG82" i="61"/>
  <c r="S83" i="61"/>
  <c r="AJ64" i="61"/>
  <c r="AM30" i="61"/>
  <c r="T32" i="61"/>
  <c r="Y36" i="61"/>
  <c r="AA52" i="61"/>
  <c r="AH56" i="61"/>
  <c r="AG58" i="61"/>
  <c r="AA59" i="61"/>
  <c r="X61" i="61"/>
  <c r="AG62" i="61"/>
  <c r="AN64" i="61"/>
  <c r="AF79" i="61"/>
  <c r="Z80" i="61"/>
  <c r="Y82" i="61"/>
  <c r="AM65" i="61"/>
  <c r="AL76" i="61"/>
  <c r="AF77" i="61"/>
  <c r="X79" i="61"/>
  <c r="AG79" i="61"/>
  <c r="Q80" i="61"/>
  <c r="AA80" i="61"/>
  <c r="M81" i="61"/>
  <c r="AJ81" i="61"/>
  <c r="Q82" i="61"/>
  <c r="Z82" i="61"/>
  <c r="AC69" i="61"/>
  <c r="AA30" i="61"/>
  <c r="AH31" i="61"/>
  <c r="AE33" i="61"/>
  <c r="M35" i="61"/>
  <c r="Q36" i="61"/>
  <c r="Q41" i="61"/>
  <c r="V44" i="61"/>
  <c r="Z45" i="61"/>
  <c r="AH46" i="61"/>
  <c r="Y47" i="61"/>
  <c r="AH53" i="61"/>
  <c r="S56" i="61"/>
  <c r="AJ56" i="61"/>
  <c r="S57" i="61"/>
  <c r="R59" i="61"/>
  <c r="AC59" i="61"/>
  <c r="M61" i="61"/>
  <c r="Y62" i="61"/>
  <c r="M64" i="61"/>
  <c r="AN65" i="61"/>
  <c r="AL67" i="61"/>
  <c r="AA69" i="61"/>
  <c r="AN69" i="61"/>
  <c r="AH70" i="61"/>
  <c r="Q71" i="61"/>
  <c r="AM76" i="61"/>
  <c r="X77" i="61"/>
  <c r="AG77" i="61"/>
  <c r="R80" i="61"/>
  <c r="R82" i="61"/>
  <c r="AA82" i="61"/>
  <c r="AC71" i="61"/>
  <c r="Z52" i="61"/>
  <c r="T53" i="61"/>
  <c r="T56" i="61"/>
  <c r="AE56" i="61"/>
  <c r="T61" i="61"/>
  <c r="Z62" i="61"/>
  <c r="T63" i="61"/>
  <c r="M65" i="61"/>
  <c r="M66" i="61"/>
  <c r="Q69" i="61"/>
  <c r="X51" i="61"/>
  <c r="AG53" i="61"/>
  <c r="AF56" i="61"/>
  <c r="AG63" i="61"/>
  <c r="Z66" i="61"/>
  <c r="R69" i="61"/>
  <c r="X70" i="61"/>
  <c r="S71" i="61"/>
  <c r="AF71" i="61"/>
  <c r="M51" i="61"/>
  <c r="T52" i="61"/>
  <c r="V53" i="61"/>
  <c r="Q54" i="61"/>
  <c r="Z57" i="61"/>
  <c r="Q59" i="61"/>
  <c r="V63" i="61"/>
  <c r="Q64" i="61"/>
  <c r="O65" i="61"/>
  <c r="X65" i="61"/>
  <c r="O66" i="61"/>
  <c r="AA66" i="61"/>
  <c r="S69" i="61"/>
  <c r="M70" i="61"/>
  <c r="AG71" i="61"/>
  <c r="Y53" i="61"/>
  <c r="Y56" i="61"/>
  <c r="V62" i="61"/>
  <c r="Y63" i="61"/>
  <c r="Q65" i="61"/>
  <c r="R66" i="61"/>
  <c r="AG69" i="61"/>
  <c r="M71" i="61"/>
  <c r="S51" i="61"/>
  <c r="AF52" i="61"/>
  <c r="Z53" i="61"/>
  <c r="Z56" i="61"/>
  <c r="R57" i="61"/>
  <c r="Z63" i="61"/>
  <c r="S66" i="61"/>
  <c r="AE66" i="61"/>
  <c r="M69" i="61"/>
  <c r="X69" i="61"/>
  <c r="S70" i="61"/>
  <c r="AA71" i="61"/>
  <c r="AC35" i="61"/>
  <c r="AJ32" i="61"/>
  <c r="AE38" i="61"/>
  <c r="Y40" i="61"/>
  <c r="AL41" i="61"/>
  <c r="AF43" i="61"/>
  <c r="AJ46" i="61"/>
  <c r="Q47" i="61"/>
  <c r="AL47" i="61"/>
  <c r="Q48" i="61"/>
  <c r="V30" i="61"/>
  <c r="AE30" i="61"/>
  <c r="X31" i="61"/>
  <c r="AJ31" i="61"/>
  <c r="Q32" i="61"/>
  <c r="R33" i="61"/>
  <c r="AL33" i="61"/>
  <c r="Q34" i="61"/>
  <c r="AC34" i="61"/>
  <c r="AF35" i="61"/>
  <c r="AF36" i="61"/>
  <c r="S37" i="61"/>
  <c r="AF38" i="61"/>
  <c r="Z40" i="61"/>
  <c r="AL40" i="61"/>
  <c r="AM41" i="61"/>
  <c r="AF42" i="61"/>
  <c r="R43" i="61"/>
  <c r="AG43" i="61"/>
  <c r="O44" i="61"/>
  <c r="AA45" i="61"/>
  <c r="AE47" i="61"/>
  <c r="AM47" i="61"/>
  <c r="R48" i="61"/>
  <c r="AC49" i="61"/>
  <c r="O33" i="61"/>
  <c r="AJ49" i="61"/>
  <c r="AC47" i="61"/>
  <c r="AG36" i="61"/>
  <c r="X42" i="61"/>
  <c r="AG42" i="61"/>
  <c r="AM45" i="61"/>
  <c r="AF47" i="61"/>
  <c r="AN47" i="61"/>
  <c r="S48" i="61"/>
  <c r="V40" i="61"/>
  <c r="AJ41" i="61"/>
  <c r="AC42" i="61"/>
  <c r="AC43" i="61"/>
  <c r="AJ47" i="61"/>
  <c r="V31" i="61"/>
  <c r="AC36" i="61"/>
  <c r="AE35" i="61"/>
  <c r="V38" i="61"/>
  <c r="AE42" i="61"/>
  <c r="AF30" i="61"/>
  <c r="AL32" i="61"/>
  <c r="AM33" i="61"/>
  <c r="X38" i="61"/>
  <c r="AG38" i="61"/>
  <c r="Q40" i="61"/>
  <c r="X30" i="61"/>
  <c r="AG30" i="61"/>
  <c r="Q31" i="61"/>
  <c r="Z31" i="61"/>
  <c r="AL31" i="61"/>
  <c r="AM32" i="61"/>
  <c r="AN33" i="61"/>
  <c r="S34" i="61"/>
  <c r="AE34" i="61"/>
  <c r="Y38" i="61"/>
  <c r="R40" i="61"/>
  <c r="Y42" i="61"/>
  <c r="AN45" i="61"/>
  <c r="AC46" i="61"/>
  <c r="AG47" i="61"/>
  <c r="AE49" i="61"/>
  <c r="AC38" i="61"/>
  <c r="O47" i="61"/>
  <c r="O48" i="61"/>
  <c r="O32" i="61"/>
  <c r="O34" i="61"/>
  <c r="AJ40" i="61"/>
  <c r="Q33" i="61"/>
  <c r="Y30" i="61"/>
  <c r="AH34" i="61"/>
  <c r="T40" i="61"/>
  <c r="AG40" i="61"/>
  <c r="O42" i="61"/>
  <c r="AA43" i="61"/>
  <c r="AF44" i="61"/>
  <c r="AE45" i="61"/>
  <c r="X47" i="61"/>
  <c r="R49" i="61"/>
  <c r="AN30" i="61"/>
  <c r="S31" i="61"/>
  <c r="AA31" i="61"/>
  <c r="V32" i="61"/>
  <c r="AG33" i="61"/>
  <c r="T34" i="61"/>
  <c r="AJ34" i="61"/>
  <c r="O35" i="61"/>
  <c r="Z36" i="61"/>
  <c r="AH36" i="61"/>
  <c r="M37" i="61"/>
  <c r="AC37" i="61"/>
  <c r="AN38" i="61"/>
  <c r="S40" i="61"/>
  <c r="AA40" i="61"/>
  <c r="V41" i="61"/>
  <c r="Z42" i="61"/>
  <c r="AH42" i="61"/>
  <c r="X43" i="61"/>
  <c r="R44" i="61"/>
  <c r="Q44" i="61"/>
  <c r="AJ44" i="61"/>
  <c r="M46" i="61"/>
  <c r="V46" i="61"/>
  <c r="S47" i="61"/>
  <c r="R47" i="61"/>
  <c r="AE48" i="61"/>
  <c r="Z54" i="61"/>
  <c r="Y54" i="61"/>
  <c r="X54" i="61"/>
  <c r="V54" i="61"/>
  <c r="S58" i="61"/>
  <c r="R58" i="61"/>
  <c r="Q58" i="61"/>
  <c r="O58" i="61"/>
  <c r="AE32" i="61"/>
  <c r="X35" i="61"/>
  <c r="AL37" i="61"/>
  <c r="Q38" i="61"/>
  <c r="AE41" i="61"/>
  <c r="Y43" i="61"/>
  <c r="Q45" i="61"/>
  <c r="AF48" i="61"/>
  <c r="Y49" i="61"/>
  <c r="X49" i="61"/>
  <c r="V49" i="61"/>
  <c r="AG61" i="61"/>
  <c r="AF61" i="61"/>
  <c r="AE61" i="61"/>
  <c r="AC61" i="61"/>
  <c r="AA81" i="61"/>
  <c r="AG81" i="61"/>
  <c r="AF81" i="61"/>
  <c r="AE81" i="61"/>
  <c r="AC81" i="61"/>
  <c r="O30" i="61"/>
  <c r="AC32" i="61"/>
  <c r="O38" i="61"/>
  <c r="M62" i="61"/>
  <c r="S62" i="61"/>
  <c r="R62" i="61"/>
  <c r="Q62" i="61"/>
  <c r="R30" i="61"/>
  <c r="Z30" i="61"/>
  <c r="AH30" i="61"/>
  <c r="M31" i="61"/>
  <c r="AC31" i="61"/>
  <c r="X32" i="61"/>
  <c r="AF32" i="61"/>
  <c r="AN32" i="61"/>
  <c r="S33" i="61"/>
  <c r="AA33" i="61"/>
  <c r="V34" i="61"/>
  <c r="AL34" i="61"/>
  <c r="Q35" i="61"/>
  <c r="Y35" i="61"/>
  <c r="AG35" i="61"/>
  <c r="T36" i="61"/>
  <c r="AJ36" i="61"/>
  <c r="O37" i="61"/>
  <c r="AE37" i="61"/>
  <c r="AM37" i="61"/>
  <c r="R38" i="61"/>
  <c r="Z38" i="61"/>
  <c r="AH38" i="61"/>
  <c r="M40" i="61"/>
  <c r="AC40" i="61"/>
  <c r="X41" i="61"/>
  <c r="AF41" i="61"/>
  <c r="AN41" i="61"/>
  <c r="S42" i="61"/>
  <c r="Q43" i="61"/>
  <c r="Z43" i="61"/>
  <c r="AM43" i="61"/>
  <c r="AL43" i="61"/>
  <c r="AL44" i="61"/>
  <c r="R45" i="61"/>
  <c r="Y46" i="61"/>
  <c r="AN46" i="61"/>
  <c r="AM46" i="61"/>
  <c r="AG48" i="61"/>
  <c r="M49" i="61"/>
  <c r="AN49" i="61"/>
  <c r="AL49" i="61"/>
  <c r="AA54" i="61"/>
  <c r="AG54" i="61"/>
  <c r="AF54" i="61"/>
  <c r="AE54" i="61"/>
  <c r="T58" i="61"/>
  <c r="Z58" i="61"/>
  <c r="Y58" i="61"/>
  <c r="X58" i="61"/>
  <c r="V35" i="61"/>
  <c r="AC41" i="61"/>
  <c r="S30" i="61"/>
  <c r="Y32" i="61"/>
  <c r="AG32" i="61"/>
  <c r="AM34" i="61"/>
  <c r="R35" i="61"/>
  <c r="Z35" i="61"/>
  <c r="AF37" i="61"/>
  <c r="AN37" i="61"/>
  <c r="S38" i="61"/>
  <c r="Y41" i="61"/>
  <c r="AG41" i="61"/>
  <c r="AL42" i="61"/>
  <c r="AM44" i="61"/>
  <c r="S45" i="61"/>
  <c r="Q46" i="61"/>
  <c r="Z46" i="61"/>
  <c r="Z49" i="61"/>
  <c r="M52" i="61"/>
  <c r="S52" i="61"/>
  <c r="R52" i="61"/>
  <c r="Q52" i="61"/>
  <c r="AH61" i="61"/>
  <c r="AN61" i="61"/>
  <c r="AM61" i="61"/>
  <c r="AL61" i="61"/>
  <c r="Z64" i="61"/>
  <c r="Y64" i="61"/>
  <c r="X64" i="61"/>
  <c r="V64" i="61"/>
  <c r="S67" i="61"/>
  <c r="R67" i="61"/>
  <c r="Q67" i="61"/>
  <c r="O67" i="61"/>
  <c r="AH78" i="61"/>
  <c r="AN78" i="61"/>
  <c r="AM78" i="61"/>
  <c r="AL78" i="61"/>
  <c r="AJ37" i="61"/>
  <c r="O45" i="61"/>
  <c r="AH51" i="61"/>
  <c r="AN51" i="61"/>
  <c r="AM51" i="61"/>
  <c r="AL51" i="61"/>
  <c r="AN66" i="61"/>
  <c r="AM66" i="61"/>
  <c r="AL66" i="61"/>
  <c r="AJ66" i="61"/>
  <c r="Q30" i="61"/>
  <c r="AE31" i="61"/>
  <c r="AM31" i="61"/>
  <c r="R32" i="61"/>
  <c r="X34" i="61"/>
  <c r="AF34" i="61"/>
  <c r="AL36" i="61"/>
  <c r="Q37" i="61"/>
  <c r="Y37" i="61"/>
  <c r="AE40" i="61"/>
  <c r="AM40" i="61"/>
  <c r="R41" i="61"/>
  <c r="V42" i="61"/>
  <c r="AM42" i="61"/>
  <c r="S43" i="61"/>
  <c r="AN44" i="61"/>
  <c r="AL45" i="61"/>
  <c r="R46" i="61"/>
  <c r="T47" i="61"/>
  <c r="O49" i="61"/>
  <c r="O52" i="61"/>
  <c r="AN57" i="61"/>
  <c r="AM57" i="61"/>
  <c r="AL57" i="61"/>
  <c r="AJ57" i="61"/>
  <c r="AJ61" i="61"/>
  <c r="AG70" i="61"/>
  <c r="AF70" i="61"/>
  <c r="AE70" i="61"/>
  <c r="AC70" i="61"/>
  <c r="AJ78" i="61"/>
  <c r="AN42" i="61"/>
  <c r="T43" i="61"/>
  <c r="AN43" i="61"/>
  <c r="Z44" i="61"/>
  <c r="Y44" i="61"/>
  <c r="AE44" i="61"/>
  <c r="S46" i="61"/>
  <c r="AF46" i="61"/>
  <c r="AE46" i="61"/>
  <c r="AA48" i="61"/>
  <c r="AG49" i="61"/>
  <c r="AF49" i="61"/>
  <c r="AM49" i="61"/>
  <c r="AG51" i="61"/>
  <c r="AF51" i="61"/>
  <c r="AE51" i="61"/>
  <c r="AC51" i="61"/>
  <c r="AA64" i="61"/>
  <c r="AG64" i="61"/>
  <c r="AF64" i="61"/>
  <c r="AE64" i="61"/>
  <c r="T67" i="61"/>
  <c r="Z67" i="61"/>
  <c r="Y67" i="61"/>
  <c r="X67" i="61"/>
  <c r="S76" i="61"/>
  <c r="R76" i="61"/>
  <c r="Q76" i="61"/>
  <c r="O76" i="61"/>
  <c r="M76" i="61"/>
  <c r="AN52" i="61"/>
  <c r="S53" i="61"/>
  <c r="AG56" i="61"/>
  <c r="Z59" i="61"/>
  <c r="AN62" i="61"/>
  <c r="S63" i="61"/>
  <c r="AG65" i="61"/>
  <c r="Z69" i="61"/>
  <c r="T76" i="61"/>
  <c r="Z76" i="61"/>
  <c r="Y76" i="61"/>
  <c r="X76" i="61"/>
  <c r="V51" i="61"/>
  <c r="AJ53" i="61"/>
  <c r="O54" i="61"/>
  <c r="AC57" i="61"/>
  <c r="V61" i="61"/>
  <c r="AJ63" i="61"/>
  <c r="O64" i="61"/>
  <c r="AC66" i="61"/>
  <c r="V70" i="61"/>
  <c r="V71" i="61"/>
  <c r="T71" i="61"/>
  <c r="V76" i="61"/>
  <c r="M79" i="61"/>
  <c r="S79" i="61"/>
  <c r="R79" i="61"/>
  <c r="Q79" i="61"/>
  <c r="O51" i="61"/>
  <c r="AH52" i="61"/>
  <c r="M53" i="61"/>
  <c r="AC53" i="61"/>
  <c r="AA56" i="61"/>
  <c r="V57" i="61"/>
  <c r="T59" i="61"/>
  <c r="AJ59" i="61"/>
  <c r="O61" i="61"/>
  <c r="AH62" i="61"/>
  <c r="M63" i="61"/>
  <c r="AC63" i="61"/>
  <c r="AA65" i="61"/>
  <c r="V66" i="61"/>
  <c r="T69" i="61"/>
  <c r="AJ69" i="61"/>
  <c r="O70" i="61"/>
  <c r="O79" i="61"/>
  <c r="AN83" i="61"/>
  <c r="AM83" i="61"/>
  <c r="AL83" i="61"/>
  <c r="AJ83" i="61"/>
  <c r="Q51" i="61"/>
  <c r="Y51" i="61"/>
  <c r="AE53" i="61"/>
  <c r="AM53" i="61"/>
  <c r="R54" i="61"/>
  <c r="X57" i="61"/>
  <c r="AF57" i="61"/>
  <c r="AL59" i="61"/>
  <c r="Q61" i="61"/>
  <c r="Y61" i="61"/>
  <c r="AE63" i="61"/>
  <c r="AM63" i="61"/>
  <c r="R64" i="61"/>
  <c r="X66" i="61"/>
  <c r="AF66" i="61"/>
  <c r="AL69" i="61"/>
  <c r="Q70" i="61"/>
  <c r="Y70" i="61"/>
  <c r="Y71" i="61"/>
  <c r="AG78" i="61"/>
  <c r="AF78" i="61"/>
  <c r="AE78" i="61"/>
  <c r="AC78" i="61"/>
  <c r="Z71" i="61"/>
  <c r="AM71" i="61"/>
  <c r="AL71" i="61"/>
  <c r="AJ71" i="61"/>
  <c r="Z81" i="61"/>
  <c r="Y81" i="61"/>
  <c r="X81" i="61"/>
  <c r="V81" i="61"/>
  <c r="AN76" i="61"/>
  <c r="S77" i="61"/>
  <c r="V78" i="61"/>
  <c r="T80" i="61"/>
  <c r="AJ80" i="61"/>
  <c r="O81" i="61"/>
  <c r="AH82" i="61"/>
  <c r="M83" i="61"/>
  <c r="AC83" i="61"/>
  <c r="T77" i="61"/>
  <c r="AJ77" i="61"/>
  <c r="O78" i="61"/>
  <c r="AH79" i="61"/>
  <c r="M80" i="61"/>
  <c r="X78" i="61"/>
  <c r="AL80" i="61"/>
  <c r="Q81" i="61"/>
  <c r="AJ82" i="61"/>
  <c r="O83" i="61"/>
  <c r="AE83" i="61"/>
  <c r="AL77" i="61"/>
  <c r="Q78" i="61"/>
  <c r="Y78" i="61"/>
  <c r="AE80" i="61"/>
  <c r="AM80" i="61"/>
  <c r="R81" i="61"/>
  <c r="X83" i="61"/>
  <c r="AF83" i="61"/>
  <c r="AF40" i="60"/>
  <c r="Z41" i="60"/>
  <c r="AG40" i="60"/>
  <c r="AA40" i="60"/>
  <c r="S32" i="60"/>
  <c r="M35" i="60"/>
  <c r="AH42" i="60"/>
  <c r="AM53" i="60"/>
  <c r="AN53" i="60"/>
  <c r="AG67" i="60"/>
  <c r="T30" i="60"/>
  <c r="AH52" i="60"/>
  <c r="AJ30" i="60"/>
  <c r="AC42" i="60"/>
  <c r="AE66" i="60"/>
  <c r="Q31" i="60"/>
  <c r="AG38" i="60"/>
  <c r="Y47" i="60"/>
  <c r="R56" i="60"/>
  <c r="AM63" i="60"/>
  <c r="O69" i="60"/>
  <c r="AF69" i="60"/>
  <c r="R31" i="60"/>
  <c r="AN37" i="60"/>
  <c r="Z47" i="60"/>
  <c r="Q50" i="60"/>
  <c r="AG66" i="60"/>
  <c r="V68" i="60"/>
  <c r="R34" i="60"/>
  <c r="AM48" i="60"/>
  <c r="R67" i="60"/>
  <c r="AL37" i="60"/>
  <c r="AN40" i="60"/>
  <c r="AC53" i="60"/>
  <c r="Q56" i="60"/>
  <c r="AE69" i="60"/>
  <c r="AM37" i="60"/>
  <c r="AF66" i="60"/>
  <c r="S31" i="60"/>
  <c r="X37" i="60"/>
  <c r="AE40" i="60"/>
  <c r="Q69" i="60"/>
  <c r="AJ33" i="60"/>
  <c r="AL30" i="60"/>
  <c r="AM31" i="60"/>
  <c r="S38" i="60"/>
  <c r="R41" i="60"/>
  <c r="Q47" i="60"/>
  <c r="X53" i="60"/>
  <c r="V67" i="60"/>
  <c r="Z70" i="60"/>
  <c r="AC64" i="60"/>
  <c r="X31" i="60"/>
  <c r="M32" i="60"/>
  <c r="AC33" i="60"/>
  <c r="AL33" i="60"/>
  <c r="T38" i="60"/>
  <c r="X40" i="60"/>
  <c r="AH40" i="60"/>
  <c r="AJ42" i="60"/>
  <c r="AF44" i="60"/>
  <c r="R47" i="60"/>
  <c r="AH47" i="60"/>
  <c r="AL52" i="60"/>
  <c r="Y53" i="60"/>
  <c r="V56" i="60"/>
  <c r="O58" i="60"/>
  <c r="AJ58" i="60"/>
  <c r="AC63" i="60"/>
  <c r="Q64" i="60"/>
  <c r="X66" i="60"/>
  <c r="V66" i="60"/>
  <c r="O31" i="60"/>
  <c r="Y31" i="60"/>
  <c r="AM33" i="60"/>
  <c r="AA34" i="60"/>
  <c r="M39" i="60"/>
  <c r="Y40" i="60"/>
  <c r="AG44" i="60"/>
  <c r="T47" i="60"/>
  <c r="AM52" i="60"/>
  <c r="AL55" i="60"/>
  <c r="R64" i="60"/>
  <c r="Y66" i="60"/>
  <c r="Y67" i="60"/>
  <c r="V69" i="60"/>
  <c r="AM69" i="60"/>
  <c r="Z31" i="60"/>
  <c r="AE33" i="60"/>
  <c r="AN33" i="60"/>
  <c r="AN52" i="60"/>
  <c r="AM55" i="60"/>
  <c r="S58" i="60"/>
  <c r="S64" i="60"/>
  <c r="AN64" i="60"/>
  <c r="Z67" i="60"/>
  <c r="AJ68" i="60"/>
  <c r="AN69" i="60"/>
  <c r="AF33" i="60"/>
  <c r="M34" i="60"/>
  <c r="V37" i="60"/>
  <c r="AA38" i="60"/>
  <c r="O40" i="60"/>
  <c r="AC66" i="60"/>
  <c r="AA67" i="60"/>
  <c r="V40" i="60"/>
  <c r="M41" i="60"/>
  <c r="Z54" i="60"/>
  <c r="AG56" i="60"/>
  <c r="AL63" i="60"/>
  <c r="Q67" i="60"/>
  <c r="M30" i="60"/>
  <c r="AH31" i="60"/>
  <c r="T34" i="60"/>
  <c r="AH34" i="60"/>
  <c r="AH38" i="60"/>
  <c r="AN39" i="60"/>
  <c r="AN49" i="60"/>
  <c r="AA63" i="60"/>
  <c r="AA64" i="60"/>
  <c r="AH44" i="60"/>
  <c r="AA53" i="60"/>
  <c r="T56" i="60"/>
  <c r="AA31" i="60"/>
  <c r="M33" i="60"/>
  <c r="AH41" i="60"/>
  <c r="T44" i="60"/>
  <c r="T49" i="60"/>
  <c r="AH49" i="60"/>
  <c r="AA55" i="60"/>
  <c r="AH56" i="60"/>
  <c r="M65" i="60"/>
  <c r="M70" i="60"/>
  <c r="AM30" i="60"/>
  <c r="AN31" i="60"/>
  <c r="Z32" i="60"/>
  <c r="AG33" i="60"/>
  <c r="AJ39" i="60"/>
  <c r="Q40" i="60"/>
  <c r="Z40" i="60"/>
  <c r="S41" i="60"/>
  <c r="AL42" i="60"/>
  <c r="AN44" i="60"/>
  <c r="V49" i="60"/>
  <c r="AJ49" i="60"/>
  <c r="AC55" i="60"/>
  <c r="AN55" i="60"/>
  <c r="AJ56" i="60"/>
  <c r="AE63" i="60"/>
  <c r="AN63" i="60"/>
  <c r="AF64" i="60"/>
  <c r="S67" i="60"/>
  <c r="AL68" i="60"/>
  <c r="X69" i="60"/>
  <c r="AG69" i="60"/>
  <c r="AN30" i="60"/>
  <c r="V31" i="60"/>
  <c r="AE31" i="60"/>
  <c r="AE37" i="60"/>
  <c r="R40" i="60"/>
  <c r="M42" i="60"/>
  <c r="AE42" i="60"/>
  <c r="AM42" i="60"/>
  <c r="M45" i="60"/>
  <c r="V47" i="60"/>
  <c r="AF53" i="60"/>
  <c r="R54" i="60"/>
  <c r="Y56" i="60"/>
  <c r="AF63" i="60"/>
  <c r="M64" i="60"/>
  <c r="X64" i="60"/>
  <c r="AG64" i="60"/>
  <c r="S65" i="60"/>
  <c r="AL66" i="60"/>
  <c r="T67" i="60"/>
  <c r="Y69" i="60"/>
  <c r="AH69" i="60"/>
  <c r="R70" i="60"/>
  <c r="AF31" i="60"/>
  <c r="AF34" i="60"/>
  <c r="AH37" i="60"/>
  <c r="Q38" i="60"/>
  <c r="T39" i="60"/>
  <c r="AL39" i="60"/>
  <c r="S40" i="60"/>
  <c r="AM40" i="60"/>
  <c r="AF42" i="60"/>
  <c r="X49" i="60"/>
  <c r="AL49" i="60"/>
  <c r="AA50" i="60"/>
  <c r="AG53" i="60"/>
  <c r="T54" i="60"/>
  <c r="AE55" i="60"/>
  <c r="Z56" i="60"/>
  <c r="AN56" i="60"/>
  <c r="Y64" i="60"/>
  <c r="AH64" i="60"/>
  <c r="AM66" i="60"/>
  <c r="Z69" i="60"/>
  <c r="S70" i="60"/>
  <c r="AG31" i="60"/>
  <c r="AH32" i="60"/>
  <c r="AG34" i="60"/>
  <c r="R38" i="60"/>
  <c r="AM39" i="60"/>
  <c r="AG42" i="60"/>
  <c r="M44" i="60"/>
  <c r="Y49" i="60"/>
  <c r="AF55" i="60"/>
  <c r="AH63" i="60"/>
  <c r="Z64" i="60"/>
  <c r="AN66" i="60"/>
  <c r="AA69" i="60"/>
  <c r="T70" i="60"/>
  <c r="AA48" i="60"/>
  <c r="O50" i="60"/>
  <c r="Z50" i="60"/>
  <c r="M53" i="60"/>
  <c r="V55" i="60"/>
  <c r="S47" i="60"/>
  <c r="AA47" i="60"/>
  <c r="AE49" i="60"/>
  <c r="R50" i="60"/>
  <c r="Z53" i="60"/>
  <c r="S54" i="60"/>
  <c r="S56" i="60"/>
  <c r="AF49" i="60"/>
  <c r="AG49" i="60"/>
  <c r="R53" i="60"/>
  <c r="AF56" i="60"/>
  <c r="M58" i="60"/>
  <c r="O53" i="60"/>
  <c r="S50" i="60"/>
  <c r="Q53" i="60"/>
  <c r="AG47" i="60"/>
  <c r="T32" i="60"/>
  <c r="O34" i="60"/>
  <c r="X34" i="60"/>
  <c r="S35" i="60"/>
  <c r="Y37" i="60"/>
  <c r="AG37" i="60"/>
  <c r="M38" i="60"/>
  <c r="T41" i="60"/>
  <c r="O44" i="60"/>
  <c r="X44" i="60"/>
  <c r="S45" i="60"/>
  <c r="Y34" i="60"/>
  <c r="T35" i="60"/>
  <c r="Z37" i="60"/>
  <c r="Y38" i="60"/>
  <c r="Y44" i="60"/>
  <c r="T45" i="60"/>
  <c r="AF37" i="60"/>
  <c r="Q34" i="60"/>
  <c r="Z34" i="60"/>
  <c r="AA37" i="60"/>
  <c r="Z38" i="60"/>
  <c r="Q44" i="60"/>
  <c r="Z44" i="60"/>
  <c r="R44" i="60"/>
  <c r="AA44" i="60"/>
  <c r="AA32" i="60"/>
  <c r="AA35" i="60"/>
  <c r="AA41" i="60"/>
  <c r="AA45" i="60"/>
  <c r="O30" i="60"/>
  <c r="AE30" i="60"/>
  <c r="AC32" i="60"/>
  <c r="V32" i="60"/>
  <c r="S30" i="60"/>
  <c r="AA30" i="60"/>
  <c r="AL31" i="60"/>
  <c r="Q32" i="60"/>
  <c r="Y32" i="60"/>
  <c r="AG32" i="60"/>
  <c r="T33" i="60"/>
  <c r="AE34" i="60"/>
  <c r="AM34" i="60"/>
  <c r="R35" i="60"/>
  <c r="Z35" i="60"/>
  <c r="AH35" i="60"/>
  <c r="M37" i="60"/>
  <c r="X38" i="60"/>
  <c r="AF38" i="60"/>
  <c r="AN38" i="60"/>
  <c r="S39" i="60"/>
  <c r="AA39" i="60"/>
  <c r="AL40" i="60"/>
  <c r="Q41" i="60"/>
  <c r="Y41" i="60"/>
  <c r="AG41" i="60"/>
  <c r="T42" i="60"/>
  <c r="AE44" i="60"/>
  <c r="AM44" i="60"/>
  <c r="R45" i="60"/>
  <c r="Z45" i="60"/>
  <c r="AH45" i="60"/>
  <c r="AA52" i="60"/>
  <c r="AG52" i="60"/>
  <c r="AF52" i="60"/>
  <c r="AE52" i="60"/>
  <c r="AJ35" i="60"/>
  <c r="AC39" i="60"/>
  <c r="V42" i="60"/>
  <c r="AJ45" i="60"/>
  <c r="AG58" i="60"/>
  <c r="AF58" i="60"/>
  <c r="AE58" i="60"/>
  <c r="AA58" i="60"/>
  <c r="AG70" i="60"/>
  <c r="AF70" i="60"/>
  <c r="AE70" i="60"/>
  <c r="AC70" i="60"/>
  <c r="AA70" i="60"/>
  <c r="R48" i="60"/>
  <c r="Q48" i="60"/>
  <c r="Z58" i="60"/>
  <c r="Y58" i="60"/>
  <c r="X58" i="60"/>
  <c r="V58" i="60"/>
  <c r="AH65" i="60"/>
  <c r="AN65" i="60"/>
  <c r="AM65" i="60"/>
  <c r="AL65" i="60"/>
  <c r="Q37" i="60"/>
  <c r="AJ38" i="60"/>
  <c r="O39" i="60"/>
  <c r="AE39" i="60"/>
  <c r="AC41" i="60"/>
  <c r="X42" i="60"/>
  <c r="V45" i="60"/>
  <c r="AL45" i="60"/>
  <c r="S48" i="60"/>
  <c r="M49" i="60"/>
  <c r="S49" i="60"/>
  <c r="AG54" i="60"/>
  <c r="AF54" i="60"/>
  <c r="AE54" i="60"/>
  <c r="AC54" i="60"/>
  <c r="AC30" i="60"/>
  <c r="V33" i="60"/>
  <c r="O37" i="60"/>
  <c r="O48" i="60"/>
  <c r="AG48" i="60"/>
  <c r="AF48" i="60"/>
  <c r="AF50" i="60"/>
  <c r="AE50" i="60"/>
  <c r="AC50" i="60"/>
  <c r="S52" i="60"/>
  <c r="R52" i="60"/>
  <c r="Q52" i="60"/>
  <c r="O52" i="60"/>
  <c r="S55" i="60"/>
  <c r="R55" i="60"/>
  <c r="Q55" i="60"/>
  <c r="M55" i="60"/>
  <c r="AJ65" i="60"/>
  <c r="V30" i="60"/>
  <c r="AJ32" i="60"/>
  <c r="AJ41" i="60"/>
  <c r="AC45" i="60"/>
  <c r="AM47" i="60"/>
  <c r="AL47" i="60"/>
  <c r="AL35" i="60"/>
  <c r="X30" i="60"/>
  <c r="AL32" i="60"/>
  <c r="Q33" i="60"/>
  <c r="Y33" i="60"/>
  <c r="AJ34" i="60"/>
  <c r="O35" i="60"/>
  <c r="AE35" i="60"/>
  <c r="AM35" i="60"/>
  <c r="R37" i="60"/>
  <c r="AC38" i="60"/>
  <c r="X39" i="60"/>
  <c r="AF39" i="60"/>
  <c r="V41" i="60"/>
  <c r="AL41" i="60"/>
  <c r="Q42" i="60"/>
  <c r="Y42" i="60"/>
  <c r="AJ44" i="60"/>
  <c r="O45" i="60"/>
  <c r="AE45" i="60"/>
  <c r="AM45" i="60"/>
  <c r="AE48" i="60"/>
  <c r="O49" i="60"/>
  <c r="X50" i="60"/>
  <c r="V50" i="60"/>
  <c r="Z52" i="60"/>
  <c r="Y52" i="60"/>
  <c r="X52" i="60"/>
  <c r="O33" i="60"/>
  <c r="AC35" i="60"/>
  <c r="V39" i="60"/>
  <c r="O42" i="60"/>
  <c r="X33" i="60"/>
  <c r="V35" i="60"/>
  <c r="Q30" i="60"/>
  <c r="AM32" i="60"/>
  <c r="X35" i="60"/>
  <c r="AF35" i="60"/>
  <c r="AL38" i="60"/>
  <c r="Q39" i="60"/>
  <c r="Y39" i="60"/>
  <c r="AE41" i="60"/>
  <c r="AM41" i="60"/>
  <c r="R42" i="60"/>
  <c r="X45" i="60"/>
  <c r="AF45" i="60"/>
  <c r="AE47" i="60"/>
  <c r="AC47" i="60"/>
  <c r="AN47" i="60"/>
  <c r="Z48" i="60"/>
  <c r="Y48" i="60"/>
  <c r="X48" i="60"/>
  <c r="AH48" i="60"/>
  <c r="AN48" i="60"/>
  <c r="AN50" i="60"/>
  <c r="AM50" i="60"/>
  <c r="AL50" i="60"/>
  <c r="AJ50" i="60"/>
  <c r="V52" i="60"/>
  <c r="AN54" i="60"/>
  <c r="AM54" i="60"/>
  <c r="AL54" i="60"/>
  <c r="AH54" i="60"/>
  <c r="AF30" i="60"/>
  <c r="Y30" i="60"/>
  <c r="AE32" i="60"/>
  <c r="R33" i="60"/>
  <c r="V48" i="60"/>
  <c r="AJ48" i="60"/>
  <c r="Q49" i="60"/>
  <c r="Y50" i="60"/>
  <c r="AJ54" i="60"/>
  <c r="AA68" i="60"/>
  <c r="AG68" i="60"/>
  <c r="AF68" i="60"/>
  <c r="AE68" i="60"/>
  <c r="AC68" i="60"/>
  <c r="T63" i="60"/>
  <c r="Z63" i="60"/>
  <c r="Y63" i="60"/>
  <c r="X63" i="60"/>
  <c r="AN67" i="60"/>
  <c r="AM67" i="60"/>
  <c r="AL67" i="60"/>
  <c r="AJ67" i="60"/>
  <c r="AH53" i="60"/>
  <c r="M54" i="60"/>
  <c r="X55" i="60"/>
  <c r="AA56" i="60"/>
  <c r="AL58" i="60"/>
  <c r="Z65" i="60"/>
  <c r="Y65" i="60"/>
  <c r="X65" i="60"/>
  <c r="V65" i="60"/>
  <c r="V54" i="60"/>
  <c r="Y55" i="60"/>
  <c r="AM58" i="60"/>
  <c r="M66" i="60"/>
  <c r="S66" i="60"/>
  <c r="R66" i="60"/>
  <c r="Q66" i="60"/>
  <c r="S68" i="60"/>
  <c r="R68" i="60"/>
  <c r="Q68" i="60"/>
  <c r="O68" i="60"/>
  <c r="AN70" i="60"/>
  <c r="AM70" i="60"/>
  <c r="AL70" i="60"/>
  <c r="M47" i="60"/>
  <c r="AA49" i="60"/>
  <c r="T53" i="60"/>
  <c r="AJ53" i="60"/>
  <c r="O54" i="60"/>
  <c r="Z55" i="60"/>
  <c r="AH55" i="60"/>
  <c r="M56" i="60"/>
  <c r="AC56" i="60"/>
  <c r="AN58" i="60"/>
  <c r="S63" i="60"/>
  <c r="R63" i="60"/>
  <c r="Q63" i="60"/>
  <c r="O66" i="60"/>
  <c r="AJ70" i="60"/>
  <c r="X54" i="60"/>
  <c r="AL56" i="60"/>
  <c r="Q58" i="60"/>
  <c r="O63" i="60"/>
  <c r="AG65" i="60"/>
  <c r="AF65" i="60"/>
  <c r="AE65" i="60"/>
  <c r="AC65" i="60"/>
  <c r="AH67" i="60"/>
  <c r="Z68" i="60"/>
  <c r="Y68" i="60"/>
  <c r="X68" i="60"/>
  <c r="AM68" i="60"/>
  <c r="R69" i="60"/>
  <c r="T64" i="60"/>
  <c r="AJ64" i="60"/>
  <c r="O65" i="60"/>
  <c r="Z66" i="60"/>
  <c r="AH66" i="60"/>
  <c r="M67" i="60"/>
  <c r="AC67" i="60"/>
  <c r="AN68" i="60"/>
  <c r="S69" i="60"/>
  <c r="V70" i="60"/>
  <c r="AJ69" i="60"/>
  <c r="O70" i="60"/>
  <c r="AL64" i="60"/>
  <c r="Q65" i="60"/>
  <c r="AE67" i="60"/>
  <c r="X70" i="60"/>
  <c r="C1" i="59"/>
  <c r="R78" i="59"/>
  <c r="AK77" i="59"/>
  <c r="AI77" i="59"/>
  <c r="AD77" i="59"/>
  <c r="AB77" i="59"/>
  <c r="AA77" i="59" s="1"/>
  <c r="W77" i="59"/>
  <c r="U77" i="59"/>
  <c r="Y77" i="59" s="1"/>
  <c r="P77" i="59"/>
  <c r="N77" i="59"/>
  <c r="Q77" i="59" s="1"/>
  <c r="AK76" i="59"/>
  <c r="AI76" i="59"/>
  <c r="AL76" i="59" s="1"/>
  <c r="AD76" i="59"/>
  <c r="AB76" i="59"/>
  <c r="AC76" i="59" s="1"/>
  <c r="W76" i="59"/>
  <c r="U76" i="59"/>
  <c r="Y76" i="59" s="1"/>
  <c r="P76" i="59"/>
  <c r="N76" i="59"/>
  <c r="M76" i="59" s="1"/>
  <c r="AK75" i="59"/>
  <c r="AI75" i="59"/>
  <c r="AH75" i="59" s="1"/>
  <c r="AD75" i="59"/>
  <c r="AB75" i="59"/>
  <c r="AE75" i="59" s="1"/>
  <c r="W75" i="59"/>
  <c r="U75" i="59"/>
  <c r="V75" i="59" s="1"/>
  <c r="P75" i="59"/>
  <c r="N75" i="59"/>
  <c r="M75" i="59" s="1"/>
  <c r="AK74" i="59"/>
  <c r="AI74" i="59"/>
  <c r="AH74" i="59" s="1"/>
  <c r="AD74" i="59"/>
  <c r="AB74" i="59"/>
  <c r="AF74" i="59" s="1"/>
  <c r="W74" i="59"/>
  <c r="U74" i="59"/>
  <c r="X74" i="59" s="1"/>
  <c r="P74" i="59"/>
  <c r="N74" i="59"/>
  <c r="O74" i="59" s="1"/>
  <c r="AK73" i="59"/>
  <c r="AI73" i="59"/>
  <c r="AJ73" i="59" s="1"/>
  <c r="AD73" i="59"/>
  <c r="AB73" i="59"/>
  <c r="AF73" i="59" s="1"/>
  <c r="W73" i="59"/>
  <c r="U73" i="59"/>
  <c r="T73" i="59" s="1"/>
  <c r="P73" i="59"/>
  <c r="N73" i="59"/>
  <c r="M73" i="59" s="1"/>
  <c r="AK72" i="59"/>
  <c r="AI72" i="59"/>
  <c r="AH72" i="59" s="1"/>
  <c r="AD72" i="59"/>
  <c r="AB72" i="59"/>
  <c r="W72" i="59"/>
  <c r="U72" i="59"/>
  <c r="T72" i="59" s="1"/>
  <c r="P72" i="59"/>
  <c r="N72" i="59"/>
  <c r="R72" i="59" s="1"/>
  <c r="AK71" i="59"/>
  <c r="AI71" i="59"/>
  <c r="AM71" i="59" s="1"/>
  <c r="AD71" i="59"/>
  <c r="AB71" i="59"/>
  <c r="AE71" i="59" s="1"/>
  <c r="W71" i="59"/>
  <c r="U71" i="59"/>
  <c r="V71" i="59" s="1"/>
  <c r="P71" i="59"/>
  <c r="N71" i="59"/>
  <c r="O71" i="59" s="1"/>
  <c r="AK70" i="59"/>
  <c r="AI70" i="59"/>
  <c r="AJ70" i="59" s="1"/>
  <c r="AD70" i="59"/>
  <c r="AB70" i="59"/>
  <c r="AE70" i="59" s="1"/>
  <c r="W70" i="59"/>
  <c r="U70" i="59"/>
  <c r="T70" i="59" s="1"/>
  <c r="P70" i="59"/>
  <c r="N70" i="59"/>
  <c r="O70" i="59" s="1"/>
  <c r="R69" i="59"/>
  <c r="AK65" i="59"/>
  <c r="AI65" i="59"/>
  <c r="AN65" i="59" s="1"/>
  <c r="AD65" i="59"/>
  <c r="AB65" i="59"/>
  <c r="AC65" i="59" s="1"/>
  <c r="W65" i="59"/>
  <c r="U65" i="59"/>
  <c r="T65" i="59" s="1"/>
  <c r="P65" i="59"/>
  <c r="N65" i="59"/>
  <c r="S65" i="59" s="1"/>
  <c r="AK63" i="59"/>
  <c r="AI63" i="59"/>
  <c r="AN63" i="59" s="1"/>
  <c r="AD63" i="59"/>
  <c r="AB63" i="59"/>
  <c r="AG63" i="59" s="1"/>
  <c r="W63" i="59"/>
  <c r="U63" i="59"/>
  <c r="X63" i="59" s="1"/>
  <c r="P63" i="59"/>
  <c r="N63" i="59"/>
  <c r="O63" i="59" s="1"/>
  <c r="AK62" i="59"/>
  <c r="AI62" i="59"/>
  <c r="AJ62" i="59" s="1"/>
  <c r="AD62" i="59"/>
  <c r="AB62" i="59"/>
  <c r="AC62" i="59" s="1"/>
  <c r="W62" i="59"/>
  <c r="U62" i="59"/>
  <c r="Z62" i="59" s="1"/>
  <c r="P62" i="59"/>
  <c r="N62" i="59"/>
  <c r="O62" i="59" s="1"/>
  <c r="AK61" i="59"/>
  <c r="AI61" i="59"/>
  <c r="AJ61" i="59" s="1"/>
  <c r="AD61" i="59"/>
  <c r="AB61" i="59"/>
  <c r="W61" i="59"/>
  <c r="U61" i="59"/>
  <c r="Z61" i="59" s="1"/>
  <c r="P61" i="59"/>
  <c r="N61" i="59"/>
  <c r="S61" i="59" s="1"/>
  <c r="AK60" i="59"/>
  <c r="AI60" i="59"/>
  <c r="AD60" i="59"/>
  <c r="AB60" i="59"/>
  <c r="AE60" i="59" s="1"/>
  <c r="W60" i="59"/>
  <c r="U60" i="59"/>
  <c r="V60" i="59" s="1"/>
  <c r="T60" i="59"/>
  <c r="P60" i="59"/>
  <c r="N60" i="59"/>
  <c r="O60" i="59" s="1"/>
  <c r="AK58" i="59"/>
  <c r="AI58" i="59"/>
  <c r="AJ58" i="59" s="1"/>
  <c r="AD58" i="59"/>
  <c r="AB58" i="59"/>
  <c r="AC58" i="59" s="1"/>
  <c r="W58" i="59"/>
  <c r="U58" i="59"/>
  <c r="P58" i="59"/>
  <c r="N58" i="59"/>
  <c r="M58" i="59" s="1"/>
  <c r="AK57" i="59"/>
  <c r="AI57" i="59"/>
  <c r="AH57" i="59" s="1"/>
  <c r="AD57" i="59"/>
  <c r="AB57" i="59"/>
  <c r="AG57" i="59" s="1"/>
  <c r="W57" i="59"/>
  <c r="U57" i="59"/>
  <c r="P57" i="59"/>
  <c r="N57" i="59"/>
  <c r="Q57" i="59" s="1"/>
  <c r="AK56" i="59"/>
  <c r="AI56" i="59"/>
  <c r="AL56" i="59" s="1"/>
  <c r="AD56" i="59"/>
  <c r="AB56" i="59"/>
  <c r="AC56" i="59" s="1"/>
  <c r="W56" i="59"/>
  <c r="U56" i="59"/>
  <c r="V56" i="59" s="1"/>
  <c r="P56" i="59"/>
  <c r="N56" i="59"/>
  <c r="M56" i="59" s="1"/>
  <c r="AK54" i="59"/>
  <c r="AI54" i="59"/>
  <c r="AJ54" i="59" s="1"/>
  <c r="AD54" i="59"/>
  <c r="AB54" i="59"/>
  <c r="W54" i="59"/>
  <c r="U54" i="59"/>
  <c r="T54" i="59" s="1"/>
  <c r="P54" i="59"/>
  <c r="N54" i="59"/>
  <c r="S54" i="59" s="1"/>
  <c r="AK53" i="59"/>
  <c r="AI53" i="59"/>
  <c r="AN53" i="59" s="1"/>
  <c r="AD53" i="59"/>
  <c r="AB53" i="59"/>
  <c r="W53" i="59"/>
  <c r="U53" i="59"/>
  <c r="X53" i="59" s="1"/>
  <c r="P53" i="59"/>
  <c r="N53" i="59"/>
  <c r="S53" i="59" s="1"/>
  <c r="AK52" i="59"/>
  <c r="AI52" i="59"/>
  <c r="AN52" i="59" s="1"/>
  <c r="AD52" i="59"/>
  <c r="AB52" i="59"/>
  <c r="AC52" i="59" s="1"/>
  <c r="W52" i="59"/>
  <c r="U52" i="59"/>
  <c r="V52" i="59" s="1"/>
  <c r="P52" i="59"/>
  <c r="N52" i="59"/>
  <c r="Q52" i="59" s="1"/>
  <c r="AK51" i="59"/>
  <c r="AI51" i="59"/>
  <c r="AD51" i="59"/>
  <c r="AB51" i="59"/>
  <c r="AA51" i="59" s="1"/>
  <c r="W51" i="59"/>
  <c r="U51" i="59"/>
  <c r="Z51" i="59" s="1"/>
  <c r="P51" i="59"/>
  <c r="N51" i="59"/>
  <c r="AK50" i="59"/>
  <c r="AI50" i="59"/>
  <c r="AD50" i="59"/>
  <c r="AB50" i="59"/>
  <c r="AE50" i="59" s="1"/>
  <c r="W50" i="59"/>
  <c r="U50" i="59"/>
  <c r="Z50" i="59" s="1"/>
  <c r="P50" i="59"/>
  <c r="N50" i="59"/>
  <c r="O50" i="59" s="1"/>
  <c r="AK49" i="59"/>
  <c r="AI49" i="59"/>
  <c r="AJ49" i="59" s="1"/>
  <c r="AD49" i="59"/>
  <c r="AB49" i="59"/>
  <c r="AE49" i="59" s="1"/>
  <c r="W49" i="59"/>
  <c r="U49" i="59"/>
  <c r="Y49" i="59" s="1"/>
  <c r="P49" i="59"/>
  <c r="N49" i="59"/>
  <c r="Q49" i="59" s="1"/>
  <c r="R48" i="59"/>
  <c r="AK47" i="59"/>
  <c r="AI47" i="59"/>
  <c r="AH47" i="59" s="1"/>
  <c r="AD47" i="59"/>
  <c r="AB47" i="59"/>
  <c r="AG47" i="59" s="1"/>
  <c r="W47" i="59"/>
  <c r="U47" i="59"/>
  <c r="Z47" i="59" s="1"/>
  <c r="P47" i="59"/>
  <c r="N47" i="59"/>
  <c r="R47" i="59" s="1"/>
  <c r="AK46" i="59"/>
  <c r="AI46" i="59"/>
  <c r="AM46" i="59" s="1"/>
  <c r="AD46" i="59"/>
  <c r="AB46" i="59"/>
  <c r="AE46" i="59" s="1"/>
  <c r="W46" i="59"/>
  <c r="U46" i="59"/>
  <c r="Z46" i="59" s="1"/>
  <c r="P46" i="59"/>
  <c r="N46" i="59"/>
  <c r="O46" i="59" s="1"/>
  <c r="AK45" i="59"/>
  <c r="AI45" i="59"/>
  <c r="AJ45" i="59" s="1"/>
  <c r="AD45" i="59"/>
  <c r="AB45" i="59"/>
  <c r="AF45" i="59" s="1"/>
  <c r="W45" i="59"/>
  <c r="U45" i="59"/>
  <c r="T45" i="59" s="1"/>
  <c r="P45" i="59"/>
  <c r="N45" i="59"/>
  <c r="M45" i="59" s="1"/>
  <c r="AK44" i="59"/>
  <c r="AI44" i="59"/>
  <c r="AH44" i="59" s="1"/>
  <c r="AD44" i="59"/>
  <c r="AB44" i="59"/>
  <c r="AG44" i="59" s="1"/>
  <c r="W44" i="59"/>
  <c r="U44" i="59"/>
  <c r="Y44" i="59" s="1"/>
  <c r="P44" i="59"/>
  <c r="N44" i="59"/>
  <c r="Q44" i="59" s="1"/>
  <c r="AK43" i="59"/>
  <c r="AI43" i="59"/>
  <c r="AJ43" i="59" s="1"/>
  <c r="AD43" i="59"/>
  <c r="AB43" i="59"/>
  <c r="AC43" i="59" s="1"/>
  <c r="W43" i="59"/>
  <c r="U43" i="59"/>
  <c r="T43" i="59" s="1"/>
  <c r="P43" i="59"/>
  <c r="N43" i="59"/>
  <c r="S43" i="59" s="1"/>
  <c r="AK41" i="59"/>
  <c r="AI41" i="59"/>
  <c r="AN41" i="59" s="1"/>
  <c r="AD41" i="59"/>
  <c r="AB41" i="59"/>
  <c r="AG41" i="59" s="1"/>
  <c r="W41" i="59"/>
  <c r="U41" i="59"/>
  <c r="Y41" i="59" s="1"/>
  <c r="P41" i="59"/>
  <c r="N41" i="59"/>
  <c r="Q41" i="59" s="1"/>
  <c r="AK40" i="59"/>
  <c r="AI40" i="59"/>
  <c r="AL40" i="59" s="1"/>
  <c r="AD40" i="59"/>
  <c r="AB40" i="59"/>
  <c r="AG40" i="59" s="1"/>
  <c r="W40" i="59"/>
  <c r="U40" i="59"/>
  <c r="V40" i="59" s="1"/>
  <c r="P40" i="59"/>
  <c r="N40" i="59"/>
  <c r="S40" i="59" s="1"/>
  <c r="AK39" i="59"/>
  <c r="AI39" i="59"/>
  <c r="AL39" i="59" s="1"/>
  <c r="AD39" i="59"/>
  <c r="AB39" i="59"/>
  <c r="AA39" i="59" s="1"/>
  <c r="W39" i="59"/>
  <c r="U39" i="59"/>
  <c r="Z39" i="59" s="1"/>
  <c r="P39" i="59"/>
  <c r="N39" i="59"/>
  <c r="S39" i="59" s="1"/>
  <c r="AK38" i="59"/>
  <c r="AI38" i="59"/>
  <c r="AN38" i="59" s="1"/>
  <c r="AD38" i="59"/>
  <c r="AB38" i="59"/>
  <c r="AF38" i="59" s="1"/>
  <c r="W38" i="59"/>
  <c r="U38" i="59"/>
  <c r="X38" i="59" s="1"/>
  <c r="P38" i="59"/>
  <c r="N38" i="59"/>
  <c r="R38" i="59" s="1"/>
  <c r="AK37" i="59"/>
  <c r="AI37" i="59"/>
  <c r="AL37" i="59" s="1"/>
  <c r="AD37" i="59"/>
  <c r="AB37" i="59"/>
  <c r="AC37" i="59" s="1"/>
  <c r="W37" i="59"/>
  <c r="U37" i="59"/>
  <c r="Z37" i="59" s="1"/>
  <c r="P37" i="59"/>
  <c r="N37" i="59"/>
  <c r="M37" i="59" s="1"/>
  <c r="AK35" i="59"/>
  <c r="AI35" i="59"/>
  <c r="AH35" i="59" s="1"/>
  <c r="AD35" i="59"/>
  <c r="AB35" i="59"/>
  <c r="AG35" i="59" s="1"/>
  <c r="AA35" i="59"/>
  <c r="W35" i="59"/>
  <c r="U35" i="59"/>
  <c r="Z35" i="59" s="1"/>
  <c r="P35" i="59"/>
  <c r="N35" i="59"/>
  <c r="R35" i="59" s="1"/>
  <c r="AK34" i="59"/>
  <c r="AI34" i="59"/>
  <c r="AM34" i="59" s="1"/>
  <c r="AD34" i="59"/>
  <c r="AB34" i="59"/>
  <c r="AE34" i="59" s="1"/>
  <c r="W34" i="59"/>
  <c r="U34" i="59"/>
  <c r="Z34" i="59" s="1"/>
  <c r="P34" i="59"/>
  <c r="N34" i="59"/>
  <c r="O34" i="59" s="1"/>
  <c r="AK33" i="59"/>
  <c r="AI33" i="59"/>
  <c r="AJ33" i="59" s="1"/>
  <c r="AD33" i="59"/>
  <c r="AB33" i="59"/>
  <c r="AG33" i="59" s="1"/>
  <c r="W33" i="59"/>
  <c r="U33" i="59"/>
  <c r="T33" i="59" s="1"/>
  <c r="P33" i="59"/>
  <c r="N33" i="59"/>
  <c r="S33" i="59" s="1"/>
  <c r="AK32" i="59"/>
  <c r="AI32" i="59"/>
  <c r="AN32" i="59" s="1"/>
  <c r="AD32" i="59"/>
  <c r="AB32" i="59"/>
  <c r="AG32" i="59" s="1"/>
  <c r="W32" i="59"/>
  <c r="U32" i="59"/>
  <c r="Y32" i="59" s="1"/>
  <c r="P32" i="59"/>
  <c r="N32" i="59"/>
  <c r="Q32" i="59" s="1"/>
  <c r="AK31" i="59"/>
  <c r="AI31" i="59"/>
  <c r="AL31" i="59" s="1"/>
  <c r="AD31" i="59"/>
  <c r="AB31" i="59"/>
  <c r="AF31" i="59" s="1"/>
  <c r="W31" i="59"/>
  <c r="U31" i="59"/>
  <c r="V31" i="59" s="1"/>
  <c r="P31" i="59"/>
  <c r="N31" i="59"/>
  <c r="S31" i="59" s="1"/>
  <c r="AK30" i="59"/>
  <c r="AI30" i="59"/>
  <c r="AJ30" i="59" s="1"/>
  <c r="AD30" i="59"/>
  <c r="AB30" i="59"/>
  <c r="AA30" i="59" s="1"/>
  <c r="W30" i="59"/>
  <c r="U30" i="59"/>
  <c r="Z30" i="59" s="1"/>
  <c r="P30" i="59"/>
  <c r="N30" i="59"/>
  <c r="S30" i="59" s="1"/>
  <c r="R36" i="59"/>
  <c r="L18" i="59"/>
  <c r="L17" i="59"/>
  <c r="L15" i="59"/>
  <c r="L14" i="59"/>
  <c r="L13" i="59"/>
  <c r="AK63" i="58"/>
  <c r="AI63" i="58"/>
  <c r="AN63" i="58" s="1"/>
  <c r="AH63" i="58"/>
  <c r="AD63" i="58"/>
  <c r="AB63" i="58"/>
  <c r="AF63" i="58" s="1"/>
  <c r="Z63" i="58"/>
  <c r="Y63" i="58"/>
  <c r="W63" i="58"/>
  <c r="U63" i="58"/>
  <c r="X63" i="58" s="1"/>
  <c r="T63" i="58"/>
  <c r="Q63" i="58"/>
  <c r="P63" i="58"/>
  <c r="N63" i="58"/>
  <c r="O63" i="58" s="1"/>
  <c r="AK51" i="58"/>
  <c r="AI51" i="58"/>
  <c r="AN51" i="58" s="1"/>
  <c r="AD51" i="58"/>
  <c r="AB51" i="58"/>
  <c r="AF51" i="58" s="1"/>
  <c r="W51" i="58"/>
  <c r="U51" i="58"/>
  <c r="X51" i="58" s="1"/>
  <c r="T51" i="58"/>
  <c r="P51" i="58"/>
  <c r="N51" i="58"/>
  <c r="O51" i="58" s="1"/>
  <c r="M51" i="58"/>
  <c r="AK39" i="58"/>
  <c r="AI39" i="58"/>
  <c r="AN39" i="58" s="1"/>
  <c r="AH39" i="58"/>
  <c r="AD39" i="58"/>
  <c r="AB39" i="58"/>
  <c r="AF39" i="58" s="1"/>
  <c r="W39" i="58"/>
  <c r="U39" i="58"/>
  <c r="X39" i="58" s="1"/>
  <c r="P39" i="58"/>
  <c r="N39" i="58"/>
  <c r="O39" i="58" s="1"/>
  <c r="R83" i="58"/>
  <c r="AK82" i="58"/>
  <c r="AI82" i="58"/>
  <c r="AD82" i="58"/>
  <c r="AB82" i="58"/>
  <c r="AG82" i="58" s="1"/>
  <c r="W82" i="58"/>
  <c r="U82" i="58"/>
  <c r="Y82" i="58" s="1"/>
  <c r="P82" i="58"/>
  <c r="N82" i="58"/>
  <c r="Q82" i="58" s="1"/>
  <c r="AK81" i="58"/>
  <c r="AI81" i="58"/>
  <c r="AL81" i="58" s="1"/>
  <c r="AD81" i="58"/>
  <c r="AB81" i="58"/>
  <c r="AC81" i="58" s="1"/>
  <c r="W81" i="58"/>
  <c r="U81" i="58"/>
  <c r="T81" i="58" s="1"/>
  <c r="P81" i="58"/>
  <c r="N81" i="58"/>
  <c r="M81" i="58" s="1"/>
  <c r="AK80" i="58"/>
  <c r="AI80" i="58"/>
  <c r="AH80" i="58" s="1"/>
  <c r="AD80" i="58"/>
  <c r="AB80" i="58"/>
  <c r="AG80" i="58" s="1"/>
  <c r="W80" i="58"/>
  <c r="U80" i="58"/>
  <c r="P80" i="58"/>
  <c r="N80" i="58"/>
  <c r="S80" i="58" s="1"/>
  <c r="AK79" i="58"/>
  <c r="AI79" i="58"/>
  <c r="AN79" i="58" s="1"/>
  <c r="AD79" i="58"/>
  <c r="AB79" i="58"/>
  <c r="AF79" i="58" s="1"/>
  <c r="W79" i="58"/>
  <c r="U79" i="58"/>
  <c r="X79" i="58" s="1"/>
  <c r="P79" i="58"/>
  <c r="N79" i="58"/>
  <c r="O79" i="58" s="1"/>
  <c r="AK78" i="58"/>
  <c r="AI78" i="58"/>
  <c r="AJ78" i="58" s="1"/>
  <c r="AD78" i="58"/>
  <c r="AB78" i="58"/>
  <c r="AA78" i="58" s="1"/>
  <c r="W78" i="58"/>
  <c r="U78" i="58"/>
  <c r="T78" i="58" s="1"/>
  <c r="P78" i="58"/>
  <c r="N78" i="58"/>
  <c r="M78" i="58" s="1"/>
  <c r="AK77" i="58"/>
  <c r="AI77" i="58"/>
  <c r="AH77" i="58" s="1"/>
  <c r="AD77" i="58"/>
  <c r="AB77" i="58"/>
  <c r="W77" i="58"/>
  <c r="U77" i="58"/>
  <c r="Z77" i="58" s="1"/>
  <c r="P77" i="58"/>
  <c r="N77" i="58"/>
  <c r="R77" i="58" s="1"/>
  <c r="AK76" i="58"/>
  <c r="AI76" i="58"/>
  <c r="AM76" i="58" s="1"/>
  <c r="AD76" i="58"/>
  <c r="AB76" i="58"/>
  <c r="AE76" i="58" s="1"/>
  <c r="W76" i="58"/>
  <c r="U76" i="58"/>
  <c r="V76" i="58" s="1"/>
  <c r="P76" i="58"/>
  <c r="N76" i="58"/>
  <c r="O76" i="58" s="1"/>
  <c r="AK75" i="58"/>
  <c r="AI75" i="58"/>
  <c r="AJ75" i="58" s="1"/>
  <c r="AD75" i="58"/>
  <c r="AB75" i="58"/>
  <c r="AA75" i="58" s="1"/>
  <c r="W75" i="58"/>
  <c r="U75" i="58"/>
  <c r="T75" i="58" s="1"/>
  <c r="P75" i="58"/>
  <c r="N75" i="58"/>
  <c r="R74" i="58"/>
  <c r="AK70" i="58"/>
  <c r="AI70" i="58"/>
  <c r="AJ70" i="58" s="1"/>
  <c r="AD70" i="58"/>
  <c r="AB70" i="58"/>
  <c r="AA70" i="58" s="1"/>
  <c r="W70" i="58"/>
  <c r="U70" i="58"/>
  <c r="P70" i="58"/>
  <c r="N70" i="58"/>
  <c r="R70" i="58" s="1"/>
  <c r="AK68" i="58"/>
  <c r="AI68" i="58"/>
  <c r="AM68" i="58" s="1"/>
  <c r="AD68" i="58"/>
  <c r="AB68" i="58"/>
  <c r="AE68" i="58" s="1"/>
  <c r="W68" i="58"/>
  <c r="U68" i="58"/>
  <c r="V68" i="58" s="1"/>
  <c r="P68" i="58"/>
  <c r="N68" i="58"/>
  <c r="S68" i="58" s="1"/>
  <c r="AK67" i="58"/>
  <c r="AI67" i="58"/>
  <c r="AL67" i="58" s="1"/>
  <c r="AD67" i="58"/>
  <c r="AB67" i="58"/>
  <c r="AA67" i="58" s="1"/>
  <c r="W67" i="58"/>
  <c r="U67" i="58"/>
  <c r="V67" i="58" s="1"/>
  <c r="P67" i="58"/>
  <c r="N67" i="58"/>
  <c r="M67" i="58" s="1"/>
  <c r="AK66" i="58"/>
  <c r="AI66" i="58"/>
  <c r="AH66" i="58" s="1"/>
  <c r="AD66" i="58"/>
  <c r="AB66" i="58"/>
  <c r="AG66" i="58" s="1"/>
  <c r="W66" i="58"/>
  <c r="U66" i="58"/>
  <c r="Y66" i="58" s="1"/>
  <c r="P66" i="58"/>
  <c r="N66" i="58"/>
  <c r="Q66" i="58" s="1"/>
  <c r="AK65" i="58"/>
  <c r="AI65" i="58"/>
  <c r="AL65" i="58" s="1"/>
  <c r="AD65" i="58"/>
  <c r="AB65" i="58"/>
  <c r="AC65" i="58" s="1"/>
  <c r="W65" i="58"/>
  <c r="U65" i="58"/>
  <c r="X65" i="58" s="1"/>
  <c r="P65" i="58"/>
  <c r="N65" i="58"/>
  <c r="M65" i="58" s="1"/>
  <c r="AK64" i="58"/>
  <c r="AI64" i="58"/>
  <c r="AH64" i="58" s="1"/>
  <c r="AD64" i="58"/>
  <c r="AB64" i="58"/>
  <c r="W64" i="58"/>
  <c r="U64" i="58"/>
  <c r="T64" i="58" s="1"/>
  <c r="P64" i="58"/>
  <c r="N64" i="58"/>
  <c r="S64" i="58" s="1"/>
  <c r="AK62" i="58"/>
  <c r="AI62" i="58"/>
  <c r="AN62" i="58" s="1"/>
  <c r="AD62" i="58"/>
  <c r="AB62" i="58"/>
  <c r="AF62" i="58" s="1"/>
  <c r="W62" i="58"/>
  <c r="U62" i="58"/>
  <c r="X62" i="58" s="1"/>
  <c r="P62" i="58"/>
  <c r="N62" i="58"/>
  <c r="O62" i="58" s="1"/>
  <c r="AK61" i="58"/>
  <c r="AI61" i="58"/>
  <c r="AJ61" i="58" s="1"/>
  <c r="AD61" i="58"/>
  <c r="AB61" i="58"/>
  <c r="AE61" i="58" s="1"/>
  <c r="W61" i="58"/>
  <c r="U61" i="58"/>
  <c r="T61" i="58" s="1"/>
  <c r="P61" i="58"/>
  <c r="N61" i="58"/>
  <c r="AK60" i="58"/>
  <c r="AI60" i="58"/>
  <c r="AD60" i="58"/>
  <c r="AB60" i="58"/>
  <c r="W60" i="58"/>
  <c r="U60" i="58"/>
  <c r="Z60" i="58" s="1"/>
  <c r="P60" i="58"/>
  <c r="N60" i="58"/>
  <c r="R60" i="58" s="1"/>
  <c r="AK59" i="58"/>
  <c r="AI59" i="58"/>
  <c r="AM59" i="58" s="1"/>
  <c r="AD59" i="58"/>
  <c r="AB59" i="58"/>
  <c r="AE59" i="58" s="1"/>
  <c r="W59" i="58"/>
  <c r="U59" i="58"/>
  <c r="V59" i="58" s="1"/>
  <c r="P59" i="58"/>
  <c r="N59" i="58"/>
  <c r="R59" i="58" s="1"/>
  <c r="AK58" i="58"/>
  <c r="AI58" i="58"/>
  <c r="AN58" i="58" s="1"/>
  <c r="AD58" i="58"/>
  <c r="AB58" i="58"/>
  <c r="AA58" i="58" s="1"/>
  <c r="W58" i="58"/>
  <c r="U58" i="58"/>
  <c r="V58" i="58" s="1"/>
  <c r="P58" i="58"/>
  <c r="N58" i="58"/>
  <c r="M58" i="58" s="1"/>
  <c r="AK57" i="58"/>
  <c r="AI57" i="58"/>
  <c r="AJ57" i="58" s="1"/>
  <c r="AD57" i="58"/>
  <c r="AB57" i="58"/>
  <c r="AA57" i="58" s="1"/>
  <c r="W57" i="58"/>
  <c r="U57" i="58"/>
  <c r="Y57" i="58" s="1"/>
  <c r="P57" i="58"/>
  <c r="N57" i="58"/>
  <c r="AK56" i="58"/>
  <c r="AI56" i="58"/>
  <c r="AN56" i="58" s="1"/>
  <c r="AD56" i="58"/>
  <c r="AB56" i="58"/>
  <c r="AC56" i="58" s="1"/>
  <c r="W56" i="58"/>
  <c r="U56" i="58"/>
  <c r="Z56" i="58" s="1"/>
  <c r="P56" i="58"/>
  <c r="N56" i="58"/>
  <c r="M56" i="58" s="1"/>
  <c r="AK55" i="58"/>
  <c r="AI55" i="58"/>
  <c r="AH55" i="58" s="1"/>
  <c r="AD55" i="58"/>
  <c r="AB55" i="58"/>
  <c r="AF55" i="58" s="1"/>
  <c r="W55" i="58"/>
  <c r="U55" i="58"/>
  <c r="V55" i="58" s="1"/>
  <c r="P55" i="58"/>
  <c r="N55" i="58"/>
  <c r="AK54" i="58"/>
  <c r="AI54" i="58"/>
  <c r="AH54" i="58" s="1"/>
  <c r="AD54" i="58"/>
  <c r="AB54" i="58"/>
  <c r="AF54" i="58" s="1"/>
  <c r="W54" i="58"/>
  <c r="U54" i="58"/>
  <c r="Z54" i="58" s="1"/>
  <c r="P54" i="58"/>
  <c r="N54" i="58"/>
  <c r="O54" i="58" s="1"/>
  <c r="AK53" i="58"/>
  <c r="AI53" i="58"/>
  <c r="AJ53" i="58" s="1"/>
  <c r="AD53" i="58"/>
  <c r="AB53" i="58"/>
  <c r="AE53" i="58" s="1"/>
  <c r="W53" i="58"/>
  <c r="U53" i="58"/>
  <c r="T53" i="58" s="1"/>
  <c r="P53" i="58"/>
  <c r="N53" i="58"/>
  <c r="AK52" i="58"/>
  <c r="AI52" i="58"/>
  <c r="AH52" i="58" s="1"/>
  <c r="AD52" i="58"/>
  <c r="AB52" i="58"/>
  <c r="AG52" i="58" s="1"/>
  <c r="W52" i="58"/>
  <c r="U52" i="58"/>
  <c r="V52" i="58" s="1"/>
  <c r="P52" i="58"/>
  <c r="N52" i="58"/>
  <c r="M52" i="58" s="1"/>
  <c r="R50" i="58"/>
  <c r="AK49" i="58"/>
  <c r="AI49" i="58"/>
  <c r="AM49" i="58" s="1"/>
  <c r="AH49" i="58"/>
  <c r="AD49" i="58"/>
  <c r="AB49" i="58"/>
  <c r="AE49" i="58" s="1"/>
  <c r="W49" i="58"/>
  <c r="U49" i="58"/>
  <c r="V49" i="58" s="1"/>
  <c r="P49" i="58"/>
  <c r="N49" i="58"/>
  <c r="O49" i="58" s="1"/>
  <c r="AK48" i="58"/>
  <c r="AI48" i="58"/>
  <c r="AJ48" i="58" s="1"/>
  <c r="AD48" i="58"/>
  <c r="AB48" i="58"/>
  <c r="AE48" i="58" s="1"/>
  <c r="W48" i="58"/>
  <c r="U48" i="58"/>
  <c r="T48" i="58" s="1"/>
  <c r="P48" i="58"/>
  <c r="N48" i="58"/>
  <c r="S48" i="58" s="1"/>
  <c r="AK47" i="58"/>
  <c r="AI47" i="58"/>
  <c r="AN47" i="58" s="1"/>
  <c r="AD47" i="58"/>
  <c r="AB47" i="58"/>
  <c r="AG47" i="58" s="1"/>
  <c r="W47" i="58"/>
  <c r="U47" i="58"/>
  <c r="Y47" i="58" s="1"/>
  <c r="P47" i="58"/>
  <c r="N47" i="58"/>
  <c r="Q47" i="58" s="1"/>
  <c r="AK46" i="58"/>
  <c r="AI46" i="58"/>
  <c r="AL46" i="58" s="1"/>
  <c r="AD46" i="58"/>
  <c r="AB46" i="58"/>
  <c r="AC46" i="58" s="1"/>
  <c r="W46" i="58"/>
  <c r="U46" i="58"/>
  <c r="V46" i="58" s="1"/>
  <c r="P46" i="58"/>
  <c r="N46" i="58"/>
  <c r="Q46" i="58" s="1"/>
  <c r="AK45" i="58"/>
  <c r="AI45" i="58"/>
  <c r="AJ45" i="58" s="1"/>
  <c r="AD45" i="58"/>
  <c r="AB45" i="58"/>
  <c r="AA45" i="58" s="1"/>
  <c r="W45" i="58"/>
  <c r="U45" i="58"/>
  <c r="Z45" i="58" s="1"/>
  <c r="P45" i="58"/>
  <c r="N45" i="58"/>
  <c r="S45" i="58" s="1"/>
  <c r="AK44" i="58"/>
  <c r="AI44" i="58"/>
  <c r="AN44" i="58" s="1"/>
  <c r="AD44" i="58"/>
  <c r="AB44" i="58"/>
  <c r="AF44" i="58" s="1"/>
  <c r="W44" i="58"/>
  <c r="U44" i="58"/>
  <c r="X44" i="58" s="1"/>
  <c r="P44" i="58"/>
  <c r="N44" i="58"/>
  <c r="O44" i="58" s="1"/>
  <c r="AK43" i="58"/>
  <c r="AI43" i="58"/>
  <c r="AJ43" i="58" s="1"/>
  <c r="AD43" i="58"/>
  <c r="AB43" i="58"/>
  <c r="AC43" i="58" s="1"/>
  <c r="W43" i="58"/>
  <c r="U43" i="58"/>
  <c r="V43" i="58" s="1"/>
  <c r="P43" i="58"/>
  <c r="N43" i="58"/>
  <c r="M43" i="58" s="1"/>
  <c r="AK42" i="58"/>
  <c r="AI42" i="58"/>
  <c r="AH42" i="58" s="1"/>
  <c r="AD42" i="58"/>
  <c r="AB42" i="58"/>
  <c r="AG42" i="58" s="1"/>
  <c r="W42" i="58"/>
  <c r="U42" i="58"/>
  <c r="Z42" i="58" s="1"/>
  <c r="P42" i="58"/>
  <c r="N42" i="58"/>
  <c r="R42" i="58" s="1"/>
  <c r="AK41" i="58"/>
  <c r="AI41" i="58"/>
  <c r="AM41" i="58" s="1"/>
  <c r="AD41" i="58"/>
  <c r="AB41" i="58"/>
  <c r="AE41" i="58" s="1"/>
  <c r="W41" i="58"/>
  <c r="U41" i="58"/>
  <c r="V41" i="58" s="1"/>
  <c r="P41" i="58"/>
  <c r="N41" i="58"/>
  <c r="O41" i="58" s="1"/>
  <c r="AK40" i="58"/>
  <c r="AI40" i="58"/>
  <c r="AJ40" i="58" s="1"/>
  <c r="AD40" i="58"/>
  <c r="AB40" i="58"/>
  <c r="AG40" i="58" s="1"/>
  <c r="W40" i="58"/>
  <c r="U40" i="58"/>
  <c r="T40" i="58" s="1"/>
  <c r="P40" i="58"/>
  <c r="N40" i="58"/>
  <c r="S40" i="58" s="1"/>
  <c r="AK38" i="58"/>
  <c r="AI38" i="58"/>
  <c r="AN38" i="58" s="1"/>
  <c r="AD38" i="58"/>
  <c r="AB38" i="58"/>
  <c r="AG38" i="58" s="1"/>
  <c r="W38" i="58"/>
  <c r="U38" i="58"/>
  <c r="Y38" i="58" s="1"/>
  <c r="P38" i="58"/>
  <c r="N38" i="58"/>
  <c r="Q38" i="58" s="1"/>
  <c r="AK37" i="58"/>
  <c r="AI37" i="58"/>
  <c r="AL37" i="58" s="1"/>
  <c r="AD37" i="58"/>
  <c r="AB37" i="58"/>
  <c r="AC37" i="58" s="1"/>
  <c r="W37" i="58"/>
  <c r="U37" i="58"/>
  <c r="V37" i="58" s="1"/>
  <c r="P37" i="58"/>
  <c r="N37" i="58"/>
  <c r="Q37" i="58" s="1"/>
  <c r="AK36" i="58"/>
  <c r="AI36" i="58"/>
  <c r="AN36" i="58" s="1"/>
  <c r="AD36" i="58"/>
  <c r="AB36" i="58"/>
  <c r="AA36" i="58" s="1"/>
  <c r="W36" i="58"/>
  <c r="U36" i="58"/>
  <c r="Z36" i="58" s="1"/>
  <c r="P36" i="58"/>
  <c r="N36" i="58"/>
  <c r="S36" i="58" s="1"/>
  <c r="AK35" i="58"/>
  <c r="AI35" i="58"/>
  <c r="AN35" i="58" s="1"/>
  <c r="AD35" i="58"/>
  <c r="AB35" i="58"/>
  <c r="AF35" i="58" s="1"/>
  <c r="W35" i="58"/>
  <c r="U35" i="58"/>
  <c r="X35" i="58" s="1"/>
  <c r="P35" i="58"/>
  <c r="N35" i="58"/>
  <c r="O35" i="58" s="1"/>
  <c r="AK34" i="58"/>
  <c r="AI34" i="58"/>
  <c r="AJ34" i="58" s="1"/>
  <c r="AD34" i="58"/>
  <c r="AB34" i="58"/>
  <c r="AC34" i="58" s="1"/>
  <c r="W34" i="58"/>
  <c r="U34" i="58"/>
  <c r="V34" i="58" s="1"/>
  <c r="P34" i="58"/>
  <c r="N34" i="58"/>
  <c r="M34" i="58" s="1"/>
  <c r="AK33" i="58"/>
  <c r="AI33" i="58"/>
  <c r="AH33" i="58" s="1"/>
  <c r="AD33" i="58"/>
  <c r="AB33" i="58"/>
  <c r="AG33" i="58" s="1"/>
  <c r="W33" i="58"/>
  <c r="U33" i="58"/>
  <c r="Z33" i="58" s="1"/>
  <c r="P33" i="58"/>
  <c r="N33" i="58"/>
  <c r="R33" i="58" s="1"/>
  <c r="AK32" i="58"/>
  <c r="AI32" i="58"/>
  <c r="AM32" i="58" s="1"/>
  <c r="AD32" i="58"/>
  <c r="AB32" i="58"/>
  <c r="AE32" i="58" s="1"/>
  <c r="W32" i="58"/>
  <c r="U32" i="58"/>
  <c r="V32" i="58" s="1"/>
  <c r="P32" i="58"/>
  <c r="N32" i="58"/>
  <c r="O32" i="58" s="1"/>
  <c r="AK31" i="58"/>
  <c r="AI31" i="58"/>
  <c r="AJ31" i="58" s="1"/>
  <c r="AD31" i="58"/>
  <c r="AB31" i="58"/>
  <c r="AA31" i="58" s="1"/>
  <c r="W31" i="58"/>
  <c r="U31" i="58"/>
  <c r="T31" i="58" s="1"/>
  <c r="P31" i="58"/>
  <c r="N31" i="58"/>
  <c r="S31" i="58" s="1"/>
  <c r="AK30" i="58"/>
  <c r="AI30" i="58"/>
  <c r="AN30" i="58" s="1"/>
  <c r="AD30" i="58"/>
  <c r="AB30" i="58"/>
  <c r="AG30" i="58" s="1"/>
  <c r="W30" i="58"/>
  <c r="U30" i="58"/>
  <c r="Y30" i="58" s="1"/>
  <c r="P30" i="58"/>
  <c r="N30" i="58"/>
  <c r="Q30" i="58" s="1"/>
  <c r="R69" i="58"/>
  <c r="L18" i="58"/>
  <c r="L17" i="58"/>
  <c r="L15" i="58"/>
  <c r="L14" i="58"/>
  <c r="L13" i="58"/>
  <c r="R58" i="57"/>
  <c r="AK56" i="57"/>
  <c r="AI56" i="57"/>
  <c r="AN56" i="57" s="1"/>
  <c r="AD56" i="57"/>
  <c r="AB56" i="57"/>
  <c r="AF56" i="57" s="1"/>
  <c r="AA56" i="57"/>
  <c r="W56" i="57"/>
  <c r="U56" i="57"/>
  <c r="X56" i="57" s="1"/>
  <c r="S56" i="57"/>
  <c r="R56" i="57"/>
  <c r="P56" i="57"/>
  <c r="N56" i="57"/>
  <c r="O56" i="57" s="1"/>
  <c r="AK62" i="57"/>
  <c r="AI62" i="57"/>
  <c r="AN62" i="57" s="1"/>
  <c r="AD62" i="57"/>
  <c r="AB62" i="57"/>
  <c r="AF62" i="57" s="1"/>
  <c r="W62" i="57"/>
  <c r="U62" i="57"/>
  <c r="X62" i="57" s="1"/>
  <c r="S62" i="57"/>
  <c r="P62" i="57"/>
  <c r="N62" i="57"/>
  <c r="O62" i="57" s="1"/>
  <c r="M62" i="57"/>
  <c r="R48" i="57"/>
  <c r="R43" i="57"/>
  <c r="AK30" i="57"/>
  <c r="AI30" i="57"/>
  <c r="AN30" i="57" s="1"/>
  <c r="AD30" i="57"/>
  <c r="AB30" i="57"/>
  <c r="AF30" i="57" s="1"/>
  <c r="W30" i="57"/>
  <c r="U30" i="57"/>
  <c r="X30" i="57" s="1"/>
  <c r="P30" i="57"/>
  <c r="N30" i="57"/>
  <c r="O30" i="57" s="1"/>
  <c r="R85" i="57"/>
  <c r="AK84" i="57"/>
  <c r="AI84" i="57"/>
  <c r="AD84" i="57"/>
  <c r="AB84" i="57"/>
  <c r="AA84" i="57" s="1"/>
  <c r="W84" i="57"/>
  <c r="U84" i="57"/>
  <c r="Y84" i="57" s="1"/>
  <c r="P84" i="57"/>
  <c r="N84" i="57"/>
  <c r="Q84" i="57" s="1"/>
  <c r="AK83" i="57"/>
  <c r="AI83" i="57"/>
  <c r="AL83" i="57" s="1"/>
  <c r="AD83" i="57"/>
  <c r="AB83" i="57"/>
  <c r="AF83" i="57" s="1"/>
  <c r="W83" i="57"/>
  <c r="U83" i="57"/>
  <c r="V83" i="57" s="1"/>
  <c r="P83" i="57"/>
  <c r="N83" i="57"/>
  <c r="R83" i="57" s="1"/>
  <c r="AK82" i="57"/>
  <c r="AI82" i="57"/>
  <c r="AL82" i="57" s="1"/>
  <c r="AD82" i="57"/>
  <c r="AB82" i="57"/>
  <c r="AA82" i="57" s="1"/>
  <c r="W82" i="57"/>
  <c r="U82" i="57"/>
  <c r="P82" i="57"/>
  <c r="N82" i="57"/>
  <c r="AK81" i="57"/>
  <c r="AI81" i="57"/>
  <c r="AH81" i="57" s="1"/>
  <c r="AD81" i="57"/>
  <c r="AB81" i="57"/>
  <c r="AF81" i="57" s="1"/>
  <c r="W81" i="57"/>
  <c r="U81" i="57"/>
  <c r="X81" i="57" s="1"/>
  <c r="P81" i="57"/>
  <c r="N81" i="57"/>
  <c r="O81" i="57" s="1"/>
  <c r="AK80" i="57"/>
  <c r="AI80" i="57"/>
  <c r="AJ80" i="57" s="1"/>
  <c r="AD80" i="57"/>
  <c r="AB80" i="57"/>
  <c r="AC80" i="57" s="1"/>
  <c r="W80" i="57"/>
  <c r="U80" i="57"/>
  <c r="Z80" i="57" s="1"/>
  <c r="P80" i="57"/>
  <c r="N80" i="57"/>
  <c r="M80" i="57" s="1"/>
  <c r="AK79" i="57"/>
  <c r="AI79" i="57"/>
  <c r="AH79" i="57" s="1"/>
  <c r="AD79" i="57"/>
  <c r="AB79" i="57"/>
  <c r="W79" i="57"/>
  <c r="U79" i="57"/>
  <c r="T79" i="57" s="1"/>
  <c r="P79" i="57"/>
  <c r="N79" i="57"/>
  <c r="R79" i="57" s="1"/>
  <c r="AK78" i="57"/>
  <c r="AI78" i="57"/>
  <c r="AM78" i="57" s="1"/>
  <c r="AD78" i="57"/>
  <c r="AB78" i="57"/>
  <c r="AE78" i="57" s="1"/>
  <c r="W78" i="57"/>
  <c r="U78" i="57"/>
  <c r="V78" i="57" s="1"/>
  <c r="P78" i="57"/>
  <c r="N78" i="57"/>
  <c r="O78" i="57" s="1"/>
  <c r="AK77" i="57"/>
  <c r="AI77" i="57"/>
  <c r="AJ77" i="57" s="1"/>
  <c r="AD77" i="57"/>
  <c r="AB77" i="57"/>
  <c r="AG77" i="57" s="1"/>
  <c r="W77" i="57"/>
  <c r="U77" i="57"/>
  <c r="T77" i="57" s="1"/>
  <c r="P77" i="57"/>
  <c r="N77" i="57"/>
  <c r="R76" i="57"/>
  <c r="AK72" i="57"/>
  <c r="AI72" i="57"/>
  <c r="AL72" i="57" s="1"/>
  <c r="AD72" i="57"/>
  <c r="AB72" i="57"/>
  <c r="AC72" i="57" s="1"/>
  <c r="W72" i="57"/>
  <c r="U72" i="57"/>
  <c r="V72" i="57" s="1"/>
  <c r="P72" i="57"/>
  <c r="N72" i="57"/>
  <c r="M72" i="57" s="1"/>
  <c r="AK71" i="57"/>
  <c r="AI71" i="57"/>
  <c r="AH71" i="57" s="1"/>
  <c r="AD71" i="57"/>
  <c r="AB71" i="57"/>
  <c r="AC71" i="57" s="1"/>
  <c r="W71" i="57"/>
  <c r="U71" i="57"/>
  <c r="T71" i="57" s="1"/>
  <c r="P71" i="57"/>
  <c r="N71" i="57"/>
  <c r="R71" i="57" s="1"/>
  <c r="AK70" i="57"/>
  <c r="AI70" i="57"/>
  <c r="AM70" i="57" s="1"/>
  <c r="AD70" i="57"/>
  <c r="AB70" i="57"/>
  <c r="AE70" i="57" s="1"/>
  <c r="W70" i="57"/>
  <c r="U70" i="57"/>
  <c r="X70" i="57" s="1"/>
  <c r="P70" i="57"/>
  <c r="N70" i="57"/>
  <c r="O70" i="57" s="1"/>
  <c r="AK69" i="57"/>
  <c r="AI69" i="57"/>
  <c r="AJ69" i="57" s="1"/>
  <c r="AD69" i="57"/>
  <c r="AB69" i="57"/>
  <c r="AC69" i="57" s="1"/>
  <c r="W69" i="57"/>
  <c r="U69" i="57"/>
  <c r="T69" i="57" s="1"/>
  <c r="P69" i="57"/>
  <c r="N69" i="57"/>
  <c r="O69" i="57" s="1"/>
  <c r="AK68" i="57"/>
  <c r="AI68" i="57"/>
  <c r="AJ68" i="57" s="1"/>
  <c r="AD68" i="57"/>
  <c r="AB68" i="57"/>
  <c r="AA68" i="57" s="1"/>
  <c r="W68" i="57"/>
  <c r="U68" i="57"/>
  <c r="Y68" i="57" s="1"/>
  <c r="P68" i="57"/>
  <c r="N68" i="57"/>
  <c r="Q68" i="57" s="1"/>
  <c r="AK67" i="57"/>
  <c r="AI67" i="57"/>
  <c r="AL67" i="57" s="1"/>
  <c r="AD67" i="57"/>
  <c r="AB67" i="57"/>
  <c r="AC67" i="57" s="1"/>
  <c r="W67" i="57"/>
  <c r="U67" i="57"/>
  <c r="V67" i="57" s="1"/>
  <c r="P67" i="57"/>
  <c r="N67" i="57"/>
  <c r="S67" i="57" s="1"/>
  <c r="AK66" i="57"/>
  <c r="AI66" i="57"/>
  <c r="AJ66" i="57" s="1"/>
  <c r="AD66" i="57"/>
  <c r="AB66" i="57"/>
  <c r="AA66" i="57" s="1"/>
  <c r="W66" i="57"/>
  <c r="U66" i="57"/>
  <c r="V66" i="57" s="1"/>
  <c r="P66" i="57"/>
  <c r="N66" i="57"/>
  <c r="M66" i="57" s="1"/>
  <c r="AK65" i="57"/>
  <c r="AI65" i="57"/>
  <c r="AH65" i="57" s="1"/>
  <c r="AD65" i="57"/>
  <c r="AB65" i="57"/>
  <c r="AF65" i="57" s="1"/>
  <c r="W65" i="57"/>
  <c r="U65" i="57"/>
  <c r="X65" i="57" s="1"/>
  <c r="P65" i="57"/>
  <c r="N65" i="57"/>
  <c r="O65" i="57" s="1"/>
  <c r="AK64" i="57"/>
  <c r="AI64" i="57"/>
  <c r="AJ64" i="57" s="1"/>
  <c r="AD64" i="57"/>
  <c r="AB64" i="57"/>
  <c r="AC64" i="57" s="1"/>
  <c r="W64" i="57"/>
  <c r="U64" i="57"/>
  <c r="Z64" i="57" s="1"/>
  <c r="P64" i="57"/>
  <c r="N64" i="57"/>
  <c r="M64" i="57" s="1"/>
  <c r="AK63" i="57"/>
  <c r="AI63" i="57"/>
  <c r="AH63" i="57" s="1"/>
  <c r="AD63" i="57"/>
  <c r="AB63" i="57"/>
  <c r="W63" i="57"/>
  <c r="U63" i="57"/>
  <c r="T63" i="57" s="1"/>
  <c r="P63" i="57"/>
  <c r="N63" i="57"/>
  <c r="R63" i="57" s="1"/>
  <c r="AK61" i="57"/>
  <c r="AI61" i="57"/>
  <c r="AM61" i="57" s="1"/>
  <c r="AD61" i="57"/>
  <c r="AB61" i="57"/>
  <c r="AE61" i="57" s="1"/>
  <c r="W61" i="57"/>
  <c r="U61" i="57"/>
  <c r="V61" i="57" s="1"/>
  <c r="P61" i="57"/>
  <c r="N61" i="57"/>
  <c r="O61" i="57" s="1"/>
  <c r="AK60" i="57"/>
  <c r="AI60" i="57"/>
  <c r="AJ60" i="57" s="1"/>
  <c r="AD60" i="57"/>
  <c r="AB60" i="57"/>
  <c r="AE60" i="57" s="1"/>
  <c r="W60" i="57"/>
  <c r="U60" i="57"/>
  <c r="V60" i="57" s="1"/>
  <c r="P60" i="57"/>
  <c r="N60" i="57"/>
  <c r="O60" i="57" s="1"/>
  <c r="AK59" i="57"/>
  <c r="AI59" i="57"/>
  <c r="AJ59" i="57" s="1"/>
  <c r="AD59" i="57"/>
  <c r="AB59" i="57"/>
  <c r="AA59" i="57" s="1"/>
  <c r="W59" i="57"/>
  <c r="U59" i="57"/>
  <c r="Y59" i="57" s="1"/>
  <c r="P59" i="57"/>
  <c r="N59" i="57"/>
  <c r="Q59" i="57" s="1"/>
  <c r="AK57" i="57"/>
  <c r="AI57" i="57"/>
  <c r="AL57" i="57" s="1"/>
  <c r="AD57" i="57"/>
  <c r="AB57" i="57"/>
  <c r="AG57" i="57" s="1"/>
  <c r="W57" i="57"/>
  <c r="U57" i="57"/>
  <c r="V57" i="57" s="1"/>
  <c r="P57" i="57"/>
  <c r="N57" i="57"/>
  <c r="O57" i="57" s="1"/>
  <c r="AK55" i="57"/>
  <c r="AI55" i="57"/>
  <c r="AH55" i="57" s="1"/>
  <c r="AD55" i="57"/>
  <c r="AB55" i="57"/>
  <c r="W55" i="57"/>
  <c r="U55" i="57"/>
  <c r="Y55" i="57" s="1"/>
  <c r="P55" i="57"/>
  <c r="N55" i="57"/>
  <c r="Q55" i="57" s="1"/>
  <c r="AK54" i="57"/>
  <c r="AI54" i="57"/>
  <c r="AJ54" i="57" s="1"/>
  <c r="AD54" i="57"/>
  <c r="AB54" i="57"/>
  <c r="AA54" i="57" s="1"/>
  <c r="W54" i="57"/>
  <c r="U54" i="57"/>
  <c r="X54" i="57" s="1"/>
  <c r="P54" i="57"/>
  <c r="N54" i="57"/>
  <c r="AK53" i="57"/>
  <c r="AI53" i="57"/>
  <c r="AN53" i="57" s="1"/>
  <c r="AD53" i="57"/>
  <c r="AB53" i="57"/>
  <c r="AC53" i="57" s="1"/>
  <c r="W53" i="57"/>
  <c r="U53" i="57"/>
  <c r="Z53" i="57" s="1"/>
  <c r="P53" i="57"/>
  <c r="N53" i="57"/>
  <c r="O53" i="57" s="1"/>
  <c r="R52" i="57"/>
  <c r="AK51" i="57"/>
  <c r="AI51" i="57"/>
  <c r="AN51" i="57" s="1"/>
  <c r="AD51" i="57"/>
  <c r="AB51" i="57"/>
  <c r="AG51" i="57" s="1"/>
  <c r="W51" i="57"/>
  <c r="U51" i="57"/>
  <c r="Y51" i="57" s="1"/>
  <c r="P51" i="57"/>
  <c r="N51" i="57"/>
  <c r="Q51" i="57" s="1"/>
  <c r="AK50" i="57"/>
  <c r="AI50" i="57"/>
  <c r="AL50" i="57" s="1"/>
  <c r="AD50" i="57"/>
  <c r="AB50" i="57"/>
  <c r="AC50" i="57" s="1"/>
  <c r="W50" i="57"/>
  <c r="U50" i="57"/>
  <c r="V50" i="57" s="1"/>
  <c r="P50" i="57"/>
  <c r="N50" i="57"/>
  <c r="S50" i="57" s="1"/>
  <c r="AK49" i="57"/>
  <c r="AI49" i="57"/>
  <c r="AL49" i="57" s="1"/>
  <c r="AD49" i="57"/>
  <c r="AB49" i="57"/>
  <c r="AA49" i="57" s="1"/>
  <c r="W49" i="57"/>
  <c r="U49" i="57"/>
  <c r="Z49" i="57" s="1"/>
  <c r="P49" i="57"/>
  <c r="N49" i="57"/>
  <c r="S49" i="57" s="1"/>
  <c r="AK47" i="57"/>
  <c r="AI47" i="57"/>
  <c r="AN47" i="57" s="1"/>
  <c r="AD47" i="57"/>
  <c r="AB47" i="57"/>
  <c r="AF47" i="57" s="1"/>
  <c r="W47" i="57"/>
  <c r="U47" i="57"/>
  <c r="X47" i="57" s="1"/>
  <c r="P47" i="57"/>
  <c r="N47" i="57"/>
  <c r="O47" i="57" s="1"/>
  <c r="AK46" i="57"/>
  <c r="AI46" i="57"/>
  <c r="AJ46" i="57" s="1"/>
  <c r="AD46" i="57"/>
  <c r="AB46" i="57"/>
  <c r="AC46" i="57" s="1"/>
  <c r="W46" i="57"/>
  <c r="U46" i="57"/>
  <c r="Z46" i="57" s="1"/>
  <c r="P46" i="57"/>
  <c r="N46" i="57"/>
  <c r="M46" i="57" s="1"/>
  <c r="AK45" i="57"/>
  <c r="AI45" i="57"/>
  <c r="AH45" i="57" s="1"/>
  <c r="AD45" i="57"/>
  <c r="AB45" i="57"/>
  <c r="AG45" i="57" s="1"/>
  <c r="W45" i="57"/>
  <c r="U45" i="57"/>
  <c r="Z45" i="57" s="1"/>
  <c r="P45" i="57"/>
  <c r="N45" i="57"/>
  <c r="R45" i="57" s="1"/>
  <c r="AK44" i="57"/>
  <c r="AI44" i="57"/>
  <c r="AM44" i="57" s="1"/>
  <c r="AD44" i="57"/>
  <c r="AB44" i="57"/>
  <c r="AE44" i="57" s="1"/>
  <c r="W44" i="57"/>
  <c r="U44" i="57"/>
  <c r="V44" i="57" s="1"/>
  <c r="P44" i="57"/>
  <c r="N44" i="57"/>
  <c r="O44" i="57" s="1"/>
  <c r="AK42" i="57"/>
  <c r="AI42" i="57"/>
  <c r="AJ42" i="57" s="1"/>
  <c r="AD42" i="57"/>
  <c r="AB42" i="57"/>
  <c r="AA42" i="57" s="1"/>
  <c r="W42" i="57"/>
  <c r="U42" i="57"/>
  <c r="T42" i="57" s="1"/>
  <c r="P42" i="57"/>
  <c r="N42" i="57"/>
  <c r="S42" i="57" s="1"/>
  <c r="AK41" i="57"/>
  <c r="AI41" i="57"/>
  <c r="AN41" i="57" s="1"/>
  <c r="AD41" i="57"/>
  <c r="AB41" i="57"/>
  <c r="AG41" i="57" s="1"/>
  <c r="W41" i="57"/>
  <c r="U41" i="57"/>
  <c r="Y41" i="57" s="1"/>
  <c r="P41" i="57"/>
  <c r="N41" i="57"/>
  <c r="Q41" i="57" s="1"/>
  <c r="AK40" i="57"/>
  <c r="AI40" i="57"/>
  <c r="AL40" i="57" s="1"/>
  <c r="AD40" i="57"/>
  <c r="AB40" i="57"/>
  <c r="AC40" i="57" s="1"/>
  <c r="W40" i="57"/>
  <c r="U40" i="57"/>
  <c r="V40" i="57" s="1"/>
  <c r="P40" i="57"/>
  <c r="N40" i="57"/>
  <c r="M40" i="57" s="1"/>
  <c r="AK38" i="57"/>
  <c r="AI38" i="57"/>
  <c r="AJ38" i="57" s="1"/>
  <c r="AD38" i="57"/>
  <c r="AB38" i="57"/>
  <c r="AA38" i="57" s="1"/>
  <c r="W38" i="57"/>
  <c r="U38" i="57"/>
  <c r="Z38" i="57" s="1"/>
  <c r="P38" i="57"/>
  <c r="N38" i="57"/>
  <c r="S38" i="57" s="1"/>
  <c r="AK37" i="57"/>
  <c r="AI37" i="57"/>
  <c r="AN37" i="57" s="1"/>
  <c r="AD37" i="57"/>
  <c r="AB37" i="57"/>
  <c r="AF37" i="57" s="1"/>
  <c r="W37" i="57"/>
  <c r="U37" i="57"/>
  <c r="X37" i="57" s="1"/>
  <c r="P37" i="57"/>
  <c r="N37" i="57"/>
  <c r="O37" i="57" s="1"/>
  <c r="AK36" i="57"/>
  <c r="AI36" i="57"/>
  <c r="AJ36" i="57" s="1"/>
  <c r="AD36" i="57"/>
  <c r="AB36" i="57"/>
  <c r="AC36" i="57" s="1"/>
  <c r="W36" i="57"/>
  <c r="U36" i="57"/>
  <c r="Z36" i="57" s="1"/>
  <c r="P36" i="57"/>
  <c r="N36" i="57"/>
  <c r="M36" i="57" s="1"/>
  <c r="AK35" i="57"/>
  <c r="AI35" i="57"/>
  <c r="AH35" i="57" s="1"/>
  <c r="AD35" i="57"/>
  <c r="AB35" i="57"/>
  <c r="AG35" i="57" s="1"/>
  <c r="W35" i="57"/>
  <c r="U35" i="57"/>
  <c r="Z35" i="57" s="1"/>
  <c r="P35" i="57"/>
  <c r="N35" i="57"/>
  <c r="R35" i="57" s="1"/>
  <c r="AK34" i="57"/>
  <c r="AI34" i="57"/>
  <c r="AM34" i="57" s="1"/>
  <c r="AD34" i="57"/>
  <c r="AB34" i="57"/>
  <c r="AE34" i="57" s="1"/>
  <c r="W34" i="57"/>
  <c r="U34" i="57"/>
  <c r="V34" i="57" s="1"/>
  <c r="P34" i="57"/>
  <c r="N34" i="57"/>
  <c r="O34" i="57" s="1"/>
  <c r="AK33" i="57"/>
  <c r="AI33" i="57"/>
  <c r="AJ33" i="57" s="1"/>
  <c r="AD33" i="57"/>
  <c r="AB33" i="57"/>
  <c r="AA33" i="57" s="1"/>
  <c r="W33" i="57"/>
  <c r="U33" i="57"/>
  <c r="T33" i="57" s="1"/>
  <c r="P33" i="57"/>
  <c r="N33" i="57"/>
  <c r="S33" i="57" s="1"/>
  <c r="AK32" i="57"/>
  <c r="AI32" i="57"/>
  <c r="AN32" i="57" s="1"/>
  <c r="AD32" i="57"/>
  <c r="AB32" i="57"/>
  <c r="AG32" i="57" s="1"/>
  <c r="W32" i="57"/>
  <c r="U32" i="57"/>
  <c r="Y32" i="57" s="1"/>
  <c r="P32" i="57"/>
  <c r="N32" i="57"/>
  <c r="Q32" i="57" s="1"/>
  <c r="AK31" i="57"/>
  <c r="AI31" i="57"/>
  <c r="AL31" i="57" s="1"/>
  <c r="AD31" i="57"/>
  <c r="AB31" i="57"/>
  <c r="AC31" i="57" s="1"/>
  <c r="W31" i="57"/>
  <c r="U31" i="57"/>
  <c r="V31" i="57" s="1"/>
  <c r="P31" i="57"/>
  <c r="N31" i="57"/>
  <c r="M31" i="57" s="1"/>
  <c r="R39" i="57"/>
  <c r="L18" i="57"/>
  <c r="L17" i="57"/>
  <c r="L15" i="57"/>
  <c r="L14" i="57"/>
  <c r="L13" i="57"/>
  <c r="AK66" i="56"/>
  <c r="AI66" i="56"/>
  <c r="AN66" i="56" s="1"/>
  <c r="AD66" i="56"/>
  <c r="AB66" i="56"/>
  <c r="AF66" i="56" s="1"/>
  <c r="AA66" i="56"/>
  <c r="W66" i="56"/>
  <c r="U66" i="56"/>
  <c r="X66" i="56" s="1"/>
  <c r="P66" i="56"/>
  <c r="N66" i="56"/>
  <c r="O66" i="56" s="1"/>
  <c r="R65" i="56"/>
  <c r="R56" i="56"/>
  <c r="R48" i="56"/>
  <c r="R38" i="56"/>
  <c r="R86" i="56"/>
  <c r="AK85" i="56"/>
  <c r="AI85" i="56"/>
  <c r="AH85" i="56" s="1"/>
  <c r="AD85" i="56"/>
  <c r="AB85" i="56"/>
  <c r="AG85" i="56" s="1"/>
  <c r="W85" i="56"/>
  <c r="U85" i="56"/>
  <c r="Y85" i="56" s="1"/>
  <c r="P85" i="56"/>
  <c r="N85" i="56"/>
  <c r="Q85" i="56" s="1"/>
  <c r="AK84" i="56"/>
  <c r="AI84" i="56"/>
  <c r="AL84" i="56" s="1"/>
  <c r="AD84" i="56"/>
  <c r="AB84" i="56"/>
  <c r="AC84" i="56" s="1"/>
  <c r="W84" i="56"/>
  <c r="U84" i="56"/>
  <c r="V84" i="56" s="1"/>
  <c r="P84" i="56"/>
  <c r="N84" i="56"/>
  <c r="R84" i="56" s="1"/>
  <c r="AK83" i="56"/>
  <c r="AI83" i="56"/>
  <c r="AJ83" i="56" s="1"/>
  <c r="AD83" i="56"/>
  <c r="AB83" i="56"/>
  <c r="W83" i="56"/>
  <c r="U83" i="56"/>
  <c r="T83" i="56" s="1"/>
  <c r="P83" i="56"/>
  <c r="N83" i="56"/>
  <c r="S83" i="56" s="1"/>
  <c r="AK82" i="56"/>
  <c r="AI82" i="56"/>
  <c r="AN82" i="56" s="1"/>
  <c r="AD82" i="56"/>
  <c r="AB82" i="56"/>
  <c r="AF82" i="56" s="1"/>
  <c r="W82" i="56"/>
  <c r="U82" i="56"/>
  <c r="X82" i="56" s="1"/>
  <c r="P82" i="56"/>
  <c r="N82" i="56"/>
  <c r="O82" i="56" s="1"/>
  <c r="AK81" i="56"/>
  <c r="AI81" i="56"/>
  <c r="AJ81" i="56" s="1"/>
  <c r="AD81" i="56"/>
  <c r="AB81" i="56"/>
  <c r="AC81" i="56" s="1"/>
  <c r="W81" i="56"/>
  <c r="U81" i="56"/>
  <c r="X81" i="56" s="1"/>
  <c r="P81" i="56"/>
  <c r="N81" i="56"/>
  <c r="AK80" i="56"/>
  <c r="AI80" i="56"/>
  <c r="AD80" i="56"/>
  <c r="AB80" i="56"/>
  <c r="AA80" i="56" s="1"/>
  <c r="W80" i="56"/>
  <c r="U80" i="56"/>
  <c r="Z80" i="56" s="1"/>
  <c r="P80" i="56"/>
  <c r="N80" i="56"/>
  <c r="R80" i="56" s="1"/>
  <c r="AK79" i="56"/>
  <c r="AI79" i="56"/>
  <c r="AM79" i="56" s="1"/>
  <c r="AD79" i="56"/>
  <c r="AB79" i="56"/>
  <c r="AE79" i="56" s="1"/>
  <c r="W79" i="56"/>
  <c r="U79" i="56"/>
  <c r="V79" i="56" s="1"/>
  <c r="P79" i="56"/>
  <c r="N79" i="56"/>
  <c r="O79" i="56" s="1"/>
  <c r="AK78" i="56"/>
  <c r="AI78" i="56"/>
  <c r="AJ78" i="56" s="1"/>
  <c r="AD78" i="56"/>
  <c r="AB78" i="56"/>
  <c r="AC78" i="56" s="1"/>
  <c r="W78" i="56"/>
  <c r="U78" i="56"/>
  <c r="V78" i="56" s="1"/>
  <c r="P78" i="56"/>
  <c r="N78" i="56"/>
  <c r="M78" i="56" s="1"/>
  <c r="R77" i="56"/>
  <c r="AK73" i="56"/>
  <c r="AI73" i="56"/>
  <c r="AM73" i="56" s="1"/>
  <c r="AD73" i="56"/>
  <c r="AB73" i="56"/>
  <c r="AE73" i="56" s="1"/>
  <c r="W73" i="56"/>
  <c r="U73" i="56"/>
  <c r="Z73" i="56" s="1"/>
  <c r="P73" i="56"/>
  <c r="N73" i="56"/>
  <c r="M73" i="56" s="1"/>
  <c r="AK72" i="56"/>
  <c r="AI72" i="56"/>
  <c r="AH72" i="56" s="1"/>
  <c r="AD72" i="56"/>
  <c r="AB72" i="56"/>
  <c r="AC72" i="56" s="1"/>
  <c r="W72" i="56"/>
  <c r="U72" i="56"/>
  <c r="T72" i="56" s="1"/>
  <c r="P72" i="56"/>
  <c r="N72" i="56"/>
  <c r="O72" i="56" s="1"/>
  <c r="AK71" i="56"/>
  <c r="AI71" i="56"/>
  <c r="AJ71" i="56" s="1"/>
  <c r="AD71" i="56"/>
  <c r="AB71" i="56"/>
  <c r="AC71" i="56" s="1"/>
  <c r="W71" i="56"/>
  <c r="U71" i="56"/>
  <c r="T71" i="56" s="1"/>
  <c r="P71" i="56"/>
  <c r="N71" i="56"/>
  <c r="O71" i="56" s="1"/>
  <c r="AK70" i="56"/>
  <c r="AI70" i="56"/>
  <c r="AJ70" i="56" s="1"/>
  <c r="AD70" i="56"/>
  <c r="AB70" i="56"/>
  <c r="AG70" i="56" s="1"/>
  <c r="W70" i="56"/>
  <c r="U70" i="56"/>
  <c r="T70" i="56" s="1"/>
  <c r="P70" i="56"/>
  <c r="N70" i="56"/>
  <c r="O70" i="56" s="1"/>
  <c r="AK69" i="56"/>
  <c r="AI69" i="56"/>
  <c r="AD69" i="56"/>
  <c r="AB69" i="56"/>
  <c r="W69" i="56"/>
  <c r="U69" i="56"/>
  <c r="V69" i="56" s="1"/>
  <c r="P69" i="56"/>
  <c r="N69" i="56"/>
  <c r="O69" i="56" s="1"/>
  <c r="AK68" i="56"/>
  <c r="AI68" i="56"/>
  <c r="AJ68" i="56" s="1"/>
  <c r="AD68" i="56"/>
  <c r="AB68" i="56"/>
  <c r="AA68" i="56" s="1"/>
  <c r="W68" i="56"/>
  <c r="U68" i="56"/>
  <c r="V68" i="56" s="1"/>
  <c r="P68" i="56"/>
  <c r="N68" i="56"/>
  <c r="S68" i="56" s="1"/>
  <c r="AK67" i="56"/>
  <c r="AI67" i="56"/>
  <c r="AN67" i="56" s="1"/>
  <c r="AD67" i="56"/>
  <c r="AB67" i="56"/>
  <c r="AA67" i="56" s="1"/>
  <c r="W67" i="56"/>
  <c r="U67" i="56"/>
  <c r="V67" i="56" s="1"/>
  <c r="P67" i="56"/>
  <c r="N67" i="56"/>
  <c r="M67" i="56" s="1"/>
  <c r="AK64" i="56"/>
  <c r="AI64" i="56"/>
  <c r="AH64" i="56" s="1"/>
  <c r="AD64" i="56"/>
  <c r="AB64" i="56"/>
  <c r="AC64" i="56" s="1"/>
  <c r="W64" i="56"/>
  <c r="U64" i="56"/>
  <c r="X64" i="56" s="1"/>
  <c r="P64" i="56"/>
  <c r="N64" i="56"/>
  <c r="M64" i="56" s="1"/>
  <c r="AK63" i="56"/>
  <c r="AI63" i="56"/>
  <c r="AH63" i="56" s="1"/>
  <c r="AD63" i="56"/>
  <c r="AB63" i="56"/>
  <c r="AC63" i="56" s="1"/>
  <c r="W63" i="56"/>
  <c r="U63" i="56"/>
  <c r="Z63" i="56" s="1"/>
  <c r="P63" i="56"/>
  <c r="N63" i="56"/>
  <c r="M63" i="56" s="1"/>
  <c r="AK62" i="56"/>
  <c r="AI62" i="56"/>
  <c r="AH62" i="56" s="1"/>
  <c r="AD62" i="56"/>
  <c r="AB62" i="56"/>
  <c r="AC62" i="56" s="1"/>
  <c r="W62" i="56"/>
  <c r="U62" i="56"/>
  <c r="T62" i="56" s="1"/>
  <c r="P62" i="56"/>
  <c r="N62" i="56"/>
  <c r="O62" i="56" s="1"/>
  <c r="AK61" i="56"/>
  <c r="AI61" i="56"/>
  <c r="AJ61" i="56" s="1"/>
  <c r="AD61" i="56"/>
  <c r="AB61" i="56"/>
  <c r="AG61" i="56" s="1"/>
  <c r="W61" i="56"/>
  <c r="U61" i="56"/>
  <c r="T61" i="56" s="1"/>
  <c r="P61" i="56"/>
  <c r="N61" i="56"/>
  <c r="O61" i="56" s="1"/>
  <c r="AK60" i="56"/>
  <c r="AI60" i="56"/>
  <c r="AJ60" i="56" s="1"/>
  <c r="AD60" i="56"/>
  <c r="AB60" i="56"/>
  <c r="AG60" i="56" s="1"/>
  <c r="W60" i="56"/>
  <c r="U60" i="56"/>
  <c r="T60" i="56" s="1"/>
  <c r="P60" i="56"/>
  <c r="N60" i="56"/>
  <c r="S60" i="56" s="1"/>
  <c r="AK59" i="56"/>
  <c r="AI59" i="56"/>
  <c r="AD59" i="56"/>
  <c r="AB59" i="56"/>
  <c r="AF59" i="56" s="1"/>
  <c r="W59" i="56"/>
  <c r="U59" i="56"/>
  <c r="V59" i="56" s="1"/>
  <c r="P59" i="56"/>
  <c r="N59" i="56"/>
  <c r="Q59" i="56" s="1"/>
  <c r="AK58" i="56"/>
  <c r="AI58" i="56"/>
  <c r="AN58" i="56" s="1"/>
  <c r="AD58" i="56"/>
  <c r="AB58" i="56"/>
  <c r="AA58" i="56" s="1"/>
  <c r="W58" i="56"/>
  <c r="U58" i="56"/>
  <c r="P58" i="56"/>
  <c r="N58" i="56"/>
  <c r="S58" i="56" s="1"/>
  <c r="AK57" i="56"/>
  <c r="AI57" i="56"/>
  <c r="AN57" i="56" s="1"/>
  <c r="AD57" i="56"/>
  <c r="AB57" i="56"/>
  <c r="AC57" i="56" s="1"/>
  <c r="W57" i="56"/>
  <c r="U57" i="56"/>
  <c r="T57" i="56" s="1"/>
  <c r="P57" i="56"/>
  <c r="N57" i="56"/>
  <c r="M57" i="56" s="1"/>
  <c r="AK55" i="56"/>
  <c r="AI55" i="56"/>
  <c r="AM55" i="56" s="1"/>
  <c r="AD55" i="56"/>
  <c r="AB55" i="56"/>
  <c r="AC55" i="56" s="1"/>
  <c r="W55" i="56"/>
  <c r="U55" i="56"/>
  <c r="X55" i="56" s="1"/>
  <c r="P55" i="56"/>
  <c r="N55" i="56"/>
  <c r="M55" i="56" s="1"/>
  <c r="AK54" i="56"/>
  <c r="AI54" i="56"/>
  <c r="AH54" i="56" s="1"/>
  <c r="AD54" i="56"/>
  <c r="AB54" i="56"/>
  <c r="AE54" i="56" s="1"/>
  <c r="W54" i="56"/>
  <c r="U54" i="56"/>
  <c r="T54" i="56" s="1"/>
  <c r="P54" i="56"/>
  <c r="N54" i="56"/>
  <c r="S54" i="56" s="1"/>
  <c r="AK53" i="56"/>
  <c r="AI53" i="56"/>
  <c r="AH53" i="56" s="1"/>
  <c r="AD53" i="56"/>
  <c r="AB53" i="56"/>
  <c r="AE53" i="56" s="1"/>
  <c r="W53" i="56"/>
  <c r="U53" i="56"/>
  <c r="V53" i="56" s="1"/>
  <c r="P53" i="56"/>
  <c r="N53" i="56"/>
  <c r="O53" i="56" s="1"/>
  <c r="R52" i="56"/>
  <c r="AK51" i="56"/>
  <c r="AI51" i="56"/>
  <c r="AN51" i="56" s="1"/>
  <c r="AD51" i="56"/>
  <c r="AB51" i="56"/>
  <c r="AG51" i="56" s="1"/>
  <c r="W51" i="56"/>
  <c r="U51" i="56"/>
  <c r="Y51" i="56" s="1"/>
  <c r="P51" i="56"/>
  <c r="N51" i="56"/>
  <c r="Q51" i="56" s="1"/>
  <c r="AK50" i="56"/>
  <c r="AI50" i="56"/>
  <c r="AL50" i="56" s="1"/>
  <c r="AD50" i="56"/>
  <c r="AB50" i="56"/>
  <c r="AC50" i="56" s="1"/>
  <c r="W50" i="56"/>
  <c r="U50" i="56"/>
  <c r="V50" i="56" s="1"/>
  <c r="P50" i="56"/>
  <c r="N50" i="56"/>
  <c r="R50" i="56" s="1"/>
  <c r="AK49" i="56"/>
  <c r="AI49" i="56"/>
  <c r="AM49" i="56" s="1"/>
  <c r="AD49" i="56"/>
  <c r="AB49" i="56"/>
  <c r="AA49" i="56" s="1"/>
  <c r="W49" i="56"/>
  <c r="U49" i="56"/>
  <c r="Z49" i="56" s="1"/>
  <c r="P49" i="56"/>
  <c r="N49" i="56"/>
  <c r="S49" i="56" s="1"/>
  <c r="AK47" i="56"/>
  <c r="AI47" i="56"/>
  <c r="AN47" i="56" s="1"/>
  <c r="AD47" i="56"/>
  <c r="AB47" i="56"/>
  <c r="AF47" i="56" s="1"/>
  <c r="W47" i="56"/>
  <c r="U47" i="56"/>
  <c r="X47" i="56" s="1"/>
  <c r="P47" i="56"/>
  <c r="N47" i="56"/>
  <c r="O47" i="56" s="1"/>
  <c r="AK46" i="56"/>
  <c r="AI46" i="56"/>
  <c r="AJ46" i="56" s="1"/>
  <c r="AD46" i="56"/>
  <c r="AB46" i="56"/>
  <c r="AC46" i="56" s="1"/>
  <c r="W46" i="56"/>
  <c r="U46" i="56"/>
  <c r="Y46" i="56" s="1"/>
  <c r="P46" i="56"/>
  <c r="N46" i="56"/>
  <c r="M46" i="56" s="1"/>
  <c r="AK45" i="56"/>
  <c r="AI45" i="56"/>
  <c r="AH45" i="56" s="1"/>
  <c r="AD45" i="56"/>
  <c r="AB45" i="56"/>
  <c r="AG45" i="56" s="1"/>
  <c r="W45" i="56"/>
  <c r="U45" i="56"/>
  <c r="Z45" i="56" s="1"/>
  <c r="P45" i="56"/>
  <c r="N45" i="56"/>
  <c r="R45" i="56" s="1"/>
  <c r="AK44" i="56"/>
  <c r="AI44" i="56"/>
  <c r="AM44" i="56" s="1"/>
  <c r="AD44" i="56"/>
  <c r="AB44" i="56"/>
  <c r="AE44" i="56" s="1"/>
  <c r="W44" i="56"/>
  <c r="U44" i="56"/>
  <c r="V44" i="56" s="1"/>
  <c r="P44" i="56"/>
  <c r="N44" i="56"/>
  <c r="O44" i="56" s="1"/>
  <c r="AK43" i="56"/>
  <c r="AI43" i="56"/>
  <c r="AJ43" i="56" s="1"/>
  <c r="AD43" i="56"/>
  <c r="AB43" i="56"/>
  <c r="AF43" i="56" s="1"/>
  <c r="W43" i="56"/>
  <c r="U43" i="56"/>
  <c r="T43" i="56" s="1"/>
  <c r="P43" i="56"/>
  <c r="N43" i="56"/>
  <c r="S43" i="56" s="1"/>
  <c r="AK42" i="56"/>
  <c r="AI42" i="56"/>
  <c r="AN42" i="56" s="1"/>
  <c r="AD42" i="56"/>
  <c r="AB42" i="56"/>
  <c r="AG42" i="56" s="1"/>
  <c r="W42" i="56"/>
  <c r="U42" i="56"/>
  <c r="Y42" i="56" s="1"/>
  <c r="P42" i="56"/>
  <c r="N42" i="56"/>
  <c r="Q42" i="56" s="1"/>
  <c r="AK41" i="56"/>
  <c r="AI41" i="56"/>
  <c r="AL41" i="56" s="1"/>
  <c r="AD41" i="56"/>
  <c r="AB41" i="56"/>
  <c r="AC41" i="56" s="1"/>
  <c r="W41" i="56"/>
  <c r="U41" i="56"/>
  <c r="V41" i="56" s="1"/>
  <c r="P41" i="56"/>
  <c r="N41" i="56"/>
  <c r="R41" i="56" s="1"/>
  <c r="AK40" i="56"/>
  <c r="AI40" i="56"/>
  <c r="AM40" i="56" s="1"/>
  <c r="AD40" i="56"/>
  <c r="AB40" i="56"/>
  <c r="AA40" i="56" s="1"/>
  <c r="W40" i="56"/>
  <c r="U40" i="56"/>
  <c r="Z40" i="56" s="1"/>
  <c r="P40" i="56"/>
  <c r="N40" i="56"/>
  <c r="S40" i="56" s="1"/>
  <c r="AK39" i="56"/>
  <c r="AI39" i="56"/>
  <c r="AN39" i="56" s="1"/>
  <c r="AD39" i="56"/>
  <c r="AB39" i="56"/>
  <c r="AF39" i="56" s="1"/>
  <c r="W39" i="56"/>
  <c r="U39" i="56"/>
  <c r="X39" i="56" s="1"/>
  <c r="P39" i="56"/>
  <c r="N39" i="56"/>
  <c r="O39" i="56" s="1"/>
  <c r="AK37" i="56"/>
  <c r="AI37" i="56"/>
  <c r="AJ37" i="56" s="1"/>
  <c r="AD37" i="56"/>
  <c r="AB37" i="56"/>
  <c r="AC37" i="56" s="1"/>
  <c r="W37" i="56"/>
  <c r="U37" i="56"/>
  <c r="Y37" i="56" s="1"/>
  <c r="P37" i="56"/>
  <c r="N37" i="56"/>
  <c r="M37" i="56" s="1"/>
  <c r="AK36" i="56"/>
  <c r="AI36" i="56"/>
  <c r="AH36" i="56" s="1"/>
  <c r="AD36" i="56"/>
  <c r="AB36" i="56"/>
  <c r="AG36" i="56" s="1"/>
  <c r="W36" i="56"/>
  <c r="U36" i="56"/>
  <c r="Z36" i="56" s="1"/>
  <c r="P36" i="56"/>
  <c r="N36" i="56"/>
  <c r="R36" i="56" s="1"/>
  <c r="AK35" i="56"/>
  <c r="AI35" i="56"/>
  <c r="AM35" i="56" s="1"/>
  <c r="AD35" i="56"/>
  <c r="AB35" i="56"/>
  <c r="AE35" i="56" s="1"/>
  <c r="W35" i="56"/>
  <c r="U35" i="56"/>
  <c r="V35" i="56" s="1"/>
  <c r="P35" i="56"/>
  <c r="N35" i="56"/>
  <c r="O35" i="56" s="1"/>
  <c r="AK34" i="56"/>
  <c r="AI34" i="56"/>
  <c r="AJ34" i="56" s="1"/>
  <c r="AD34" i="56"/>
  <c r="AB34" i="56"/>
  <c r="AF34" i="56" s="1"/>
  <c r="W34" i="56"/>
  <c r="U34" i="56"/>
  <c r="T34" i="56" s="1"/>
  <c r="P34" i="56"/>
  <c r="N34" i="56"/>
  <c r="S34" i="56" s="1"/>
  <c r="AK32" i="56"/>
  <c r="AI32" i="56"/>
  <c r="AN32" i="56" s="1"/>
  <c r="AD32" i="56"/>
  <c r="AB32" i="56"/>
  <c r="AG32" i="56" s="1"/>
  <c r="W32" i="56"/>
  <c r="U32" i="56"/>
  <c r="Y32" i="56" s="1"/>
  <c r="P32" i="56"/>
  <c r="N32" i="56"/>
  <c r="Q32" i="56" s="1"/>
  <c r="AK31" i="56"/>
  <c r="AI31" i="56"/>
  <c r="AL31" i="56" s="1"/>
  <c r="AD31" i="56"/>
  <c r="AB31" i="56"/>
  <c r="AC31" i="56" s="1"/>
  <c r="W31" i="56"/>
  <c r="U31" i="56"/>
  <c r="V31" i="56" s="1"/>
  <c r="P31" i="56"/>
  <c r="N31" i="56"/>
  <c r="R31" i="56" s="1"/>
  <c r="AK30" i="56"/>
  <c r="AI30" i="56"/>
  <c r="AM30" i="56" s="1"/>
  <c r="AD30" i="56"/>
  <c r="AB30" i="56"/>
  <c r="AA30" i="56" s="1"/>
  <c r="W30" i="56"/>
  <c r="U30" i="56"/>
  <c r="Z30" i="56" s="1"/>
  <c r="P30" i="56"/>
  <c r="N30" i="56"/>
  <c r="S30" i="56" s="1"/>
  <c r="R33" i="56"/>
  <c r="L18" i="56"/>
  <c r="L17" i="56"/>
  <c r="L15" i="56"/>
  <c r="L14" i="56"/>
  <c r="L13" i="56"/>
  <c r="AK30" i="55"/>
  <c r="AI30" i="55"/>
  <c r="AN30" i="55" s="1"/>
  <c r="AD30" i="55"/>
  <c r="AB30" i="55"/>
  <c r="AF30" i="55" s="1"/>
  <c r="AA30" i="55"/>
  <c r="W30" i="55"/>
  <c r="U30" i="55"/>
  <c r="X30" i="55" s="1"/>
  <c r="P30" i="55"/>
  <c r="N30" i="55"/>
  <c r="O30" i="55" s="1"/>
  <c r="AK58" i="55"/>
  <c r="AI58" i="55"/>
  <c r="AN58" i="55" s="1"/>
  <c r="AD58" i="55"/>
  <c r="AB58" i="55"/>
  <c r="AF58" i="55" s="1"/>
  <c r="W58" i="55"/>
  <c r="U58" i="55"/>
  <c r="X58" i="55" s="1"/>
  <c r="Q58" i="55"/>
  <c r="P58" i="55"/>
  <c r="N58" i="55"/>
  <c r="O58" i="55" s="1"/>
  <c r="R67" i="55"/>
  <c r="R62" i="55"/>
  <c r="R56" i="55"/>
  <c r="R48" i="55"/>
  <c r="R43" i="55"/>
  <c r="R86" i="55"/>
  <c r="AK85" i="55"/>
  <c r="AI85" i="55"/>
  <c r="AH85" i="55" s="1"/>
  <c r="AD85" i="55"/>
  <c r="AB85" i="55"/>
  <c r="AC85" i="55" s="1"/>
  <c r="W85" i="55"/>
  <c r="U85" i="55"/>
  <c r="P85" i="55"/>
  <c r="N85" i="55"/>
  <c r="M85" i="55" s="1"/>
  <c r="AK84" i="55"/>
  <c r="AI84" i="55"/>
  <c r="AL84" i="55" s="1"/>
  <c r="AD84" i="55"/>
  <c r="AB84" i="55"/>
  <c r="AC84" i="55" s="1"/>
  <c r="W84" i="55"/>
  <c r="U84" i="55"/>
  <c r="T84" i="55" s="1"/>
  <c r="P84" i="55"/>
  <c r="N84" i="55"/>
  <c r="O84" i="55" s="1"/>
  <c r="AK83" i="55"/>
  <c r="AI83" i="55"/>
  <c r="AH83" i="55" s="1"/>
  <c r="AD83" i="55"/>
  <c r="AB83" i="55"/>
  <c r="AE83" i="55" s="1"/>
  <c r="W83" i="55"/>
  <c r="U83" i="55"/>
  <c r="T83" i="55" s="1"/>
  <c r="P83" i="55"/>
  <c r="N83" i="55"/>
  <c r="M83" i="55" s="1"/>
  <c r="AK82" i="55"/>
  <c r="AI82" i="55"/>
  <c r="AN82" i="55" s="1"/>
  <c r="AD82" i="55"/>
  <c r="AB82" i="55"/>
  <c r="AG82" i="55" s="1"/>
  <c r="W82" i="55"/>
  <c r="U82" i="55"/>
  <c r="X82" i="55" s="1"/>
  <c r="P82" i="55"/>
  <c r="N82" i="55"/>
  <c r="O82" i="55" s="1"/>
  <c r="AK81" i="55"/>
  <c r="AI81" i="55"/>
  <c r="AH81" i="55" s="1"/>
  <c r="AD81" i="55"/>
  <c r="AB81" i="55"/>
  <c r="AF81" i="55" s="1"/>
  <c r="W81" i="55"/>
  <c r="U81" i="55"/>
  <c r="T81" i="55" s="1"/>
  <c r="P81" i="55"/>
  <c r="N81" i="55"/>
  <c r="AK80" i="55"/>
  <c r="AI80" i="55"/>
  <c r="AJ80" i="55" s="1"/>
  <c r="AD80" i="55"/>
  <c r="AB80" i="55"/>
  <c r="AA80" i="55" s="1"/>
  <c r="W80" i="55"/>
  <c r="U80" i="55"/>
  <c r="V80" i="55" s="1"/>
  <c r="P80" i="55"/>
  <c r="N80" i="55"/>
  <c r="S80" i="55" s="1"/>
  <c r="AK79" i="55"/>
  <c r="AI79" i="55"/>
  <c r="AN79" i="55" s="1"/>
  <c r="AD79" i="55"/>
  <c r="AB79" i="55"/>
  <c r="AE79" i="55" s="1"/>
  <c r="W79" i="55"/>
  <c r="U79" i="55"/>
  <c r="V79" i="55" s="1"/>
  <c r="P79" i="55"/>
  <c r="N79" i="55"/>
  <c r="M79" i="55" s="1"/>
  <c r="AK78" i="55"/>
  <c r="AI78" i="55"/>
  <c r="AJ78" i="55" s="1"/>
  <c r="AD78" i="55"/>
  <c r="AB78" i="55"/>
  <c r="AA78" i="55" s="1"/>
  <c r="W78" i="55"/>
  <c r="U78" i="55"/>
  <c r="Y78" i="55" s="1"/>
  <c r="P78" i="55"/>
  <c r="N78" i="55"/>
  <c r="M78" i="55" s="1"/>
  <c r="R77" i="55"/>
  <c r="AK73" i="55"/>
  <c r="AI73" i="55"/>
  <c r="AH73" i="55" s="1"/>
  <c r="AD73" i="55"/>
  <c r="AB73" i="55"/>
  <c r="AC73" i="55" s="1"/>
  <c r="W73" i="55"/>
  <c r="U73" i="55"/>
  <c r="T73" i="55" s="1"/>
  <c r="P73" i="55"/>
  <c r="N73" i="55"/>
  <c r="O73" i="55" s="1"/>
  <c r="AK72" i="55"/>
  <c r="AI72" i="55"/>
  <c r="AM72" i="55" s="1"/>
  <c r="AD72" i="55"/>
  <c r="AB72" i="55"/>
  <c r="AA72" i="55" s="1"/>
  <c r="W72" i="55"/>
  <c r="U72" i="55"/>
  <c r="Z72" i="55" s="1"/>
  <c r="P72" i="55"/>
  <c r="N72" i="55"/>
  <c r="AK71" i="55"/>
  <c r="AI71" i="55"/>
  <c r="AN71" i="55" s="1"/>
  <c r="AD71" i="55"/>
  <c r="AB71" i="55"/>
  <c r="AA71" i="55" s="1"/>
  <c r="W71" i="55"/>
  <c r="U71" i="55"/>
  <c r="Z71" i="55" s="1"/>
  <c r="P71" i="55"/>
  <c r="N71" i="55"/>
  <c r="AK70" i="55"/>
  <c r="AI70" i="55"/>
  <c r="AJ70" i="55" s="1"/>
  <c r="AD70" i="55"/>
  <c r="AB70" i="55"/>
  <c r="AA70" i="55" s="1"/>
  <c r="W70" i="55"/>
  <c r="U70" i="55"/>
  <c r="Y70" i="55" s="1"/>
  <c r="P70" i="55"/>
  <c r="N70" i="55"/>
  <c r="M70" i="55" s="1"/>
  <c r="AK69" i="55"/>
  <c r="AI69" i="55"/>
  <c r="AH69" i="55" s="1"/>
  <c r="AD69" i="55"/>
  <c r="AB69" i="55"/>
  <c r="AG69" i="55" s="1"/>
  <c r="W69" i="55"/>
  <c r="U69" i="55"/>
  <c r="P69" i="55"/>
  <c r="N69" i="55"/>
  <c r="AK68" i="55"/>
  <c r="AI68" i="55"/>
  <c r="AH68" i="55" s="1"/>
  <c r="AD68" i="55"/>
  <c r="AB68" i="55"/>
  <c r="AG68" i="55" s="1"/>
  <c r="W68" i="55"/>
  <c r="U68" i="55"/>
  <c r="P68" i="55"/>
  <c r="N68" i="55"/>
  <c r="Q68" i="55" s="1"/>
  <c r="AK66" i="55"/>
  <c r="AI66" i="55"/>
  <c r="AL66" i="55" s="1"/>
  <c r="AD66" i="55"/>
  <c r="AB66" i="55"/>
  <c r="AF66" i="55" s="1"/>
  <c r="W66" i="55"/>
  <c r="U66" i="55"/>
  <c r="X66" i="55" s="1"/>
  <c r="P66" i="55"/>
  <c r="N66" i="55"/>
  <c r="S66" i="55" s="1"/>
  <c r="AK65" i="55"/>
  <c r="AI65" i="55"/>
  <c r="AN65" i="55" s="1"/>
  <c r="AD65" i="55"/>
  <c r="AB65" i="55"/>
  <c r="W65" i="55"/>
  <c r="U65" i="55"/>
  <c r="Y65" i="55" s="1"/>
  <c r="P65" i="55"/>
  <c r="N65" i="55"/>
  <c r="AK64" i="55"/>
  <c r="AI64" i="55"/>
  <c r="AN64" i="55" s="1"/>
  <c r="AD64" i="55"/>
  <c r="AB64" i="55"/>
  <c r="AC64" i="55" s="1"/>
  <c r="W64" i="55"/>
  <c r="U64" i="55"/>
  <c r="T64" i="55" s="1"/>
  <c r="P64" i="55"/>
  <c r="N64" i="55"/>
  <c r="AK63" i="55"/>
  <c r="AI63" i="55"/>
  <c r="AM63" i="55" s="1"/>
  <c r="AD63" i="55"/>
  <c r="AB63" i="55"/>
  <c r="AA63" i="55" s="1"/>
  <c r="W63" i="55"/>
  <c r="U63" i="55"/>
  <c r="Z63" i="55" s="1"/>
  <c r="P63" i="55"/>
  <c r="N63" i="55"/>
  <c r="AK61" i="55"/>
  <c r="AI61" i="55"/>
  <c r="AJ61" i="55" s="1"/>
  <c r="AD61" i="55"/>
  <c r="AB61" i="55"/>
  <c r="W61" i="55"/>
  <c r="U61" i="55"/>
  <c r="Z61" i="55" s="1"/>
  <c r="P61" i="55"/>
  <c r="N61" i="55"/>
  <c r="O61" i="55" s="1"/>
  <c r="AK60" i="55"/>
  <c r="AI60" i="55"/>
  <c r="AJ60" i="55" s="1"/>
  <c r="AD60" i="55"/>
  <c r="AB60" i="55"/>
  <c r="AG60" i="55" s="1"/>
  <c r="W60" i="55"/>
  <c r="U60" i="55"/>
  <c r="V60" i="55" s="1"/>
  <c r="P60" i="55"/>
  <c r="N60" i="55"/>
  <c r="Q60" i="55" s="1"/>
  <c r="AK59" i="55"/>
  <c r="AI59" i="55"/>
  <c r="AH59" i="55" s="1"/>
  <c r="AD59" i="55"/>
  <c r="AB59" i="55"/>
  <c r="AG59" i="55" s="1"/>
  <c r="W59" i="55"/>
  <c r="U59" i="55"/>
  <c r="Z59" i="55" s="1"/>
  <c r="P59" i="55"/>
  <c r="N59" i="55"/>
  <c r="M59" i="55" s="1"/>
  <c r="AK57" i="55"/>
  <c r="AI57" i="55"/>
  <c r="AH57" i="55" s="1"/>
  <c r="AD57" i="55"/>
  <c r="AB57" i="55"/>
  <c r="AA57" i="55" s="1"/>
  <c r="W57" i="55"/>
  <c r="U57" i="55"/>
  <c r="P57" i="55"/>
  <c r="N57" i="55"/>
  <c r="O57" i="55" s="1"/>
  <c r="AK55" i="55"/>
  <c r="AI55" i="55"/>
  <c r="AJ55" i="55" s="1"/>
  <c r="AD55" i="55"/>
  <c r="AB55" i="55"/>
  <c r="AF55" i="55" s="1"/>
  <c r="W55" i="55"/>
  <c r="U55" i="55"/>
  <c r="T55" i="55" s="1"/>
  <c r="P55" i="55"/>
  <c r="N55" i="55"/>
  <c r="S55" i="55" s="1"/>
  <c r="AK54" i="55"/>
  <c r="AI54" i="55"/>
  <c r="AN54" i="55" s="1"/>
  <c r="AD54" i="55"/>
  <c r="AB54" i="55"/>
  <c r="AG54" i="55" s="1"/>
  <c r="W54" i="55"/>
  <c r="U54" i="55"/>
  <c r="T54" i="55" s="1"/>
  <c r="P54" i="55"/>
  <c r="N54" i="55"/>
  <c r="S54" i="55" s="1"/>
  <c r="AK53" i="55"/>
  <c r="AI53" i="55"/>
  <c r="AJ53" i="55" s="1"/>
  <c r="AD53" i="55"/>
  <c r="AB53" i="55"/>
  <c r="W53" i="55"/>
  <c r="U53" i="55"/>
  <c r="T53" i="55" s="1"/>
  <c r="P53" i="55"/>
  <c r="N53" i="55"/>
  <c r="R53" i="55" s="1"/>
  <c r="R52" i="55"/>
  <c r="AK51" i="55"/>
  <c r="AI51" i="55"/>
  <c r="AH51" i="55" s="1"/>
  <c r="AD51" i="55"/>
  <c r="AB51" i="55"/>
  <c r="AG51" i="55" s="1"/>
  <c r="W51" i="55"/>
  <c r="U51" i="55"/>
  <c r="V51" i="55" s="1"/>
  <c r="P51" i="55"/>
  <c r="N51" i="55"/>
  <c r="Q51" i="55" s="1"/>
  <c r="AK50" i="55"/>
  <c r="AI50" i="55"/>
  <c r="AL50" i="55" s="1"/>
  <c r="AD50" i="55"/>
  <c r="AB50" i="55"/>
  <c r="AA50" i="55" s="1"/>
  <c r="W50" i="55"/>
  <c r="U50" i="55"/>
  <c r="V50" i="55" s="1"/>
  <c r="P50" i="55"/>
  <c r="N50" i="55"/>
  <c r="AK49" i="55"/>
  <c r="AI49" i="55"/>
  <c r="AH49" i="55" s="1"/>
  <c r="AD49" i="55"/>
  <c r="AB49" i="55"/>
  <c r="AC49" i="55" s="1"/>
  <c r="W49" i="55"/>
  <c r="U49" i="55"/>
  <c r="X49" i="55" s="1"/>
  <c r="P49" i="55"/>
  <c r="N49" i="55"/>
  <c r="S49" i="55" s="1"/>
  <c r="AK47" i="55"/>
  <c r="AI47" i="55"/>
  <c r="AH47" i="55" s="1"/>
  <c r="AD47" i="55"/>
  <c r="AB47" i="55"/>
  <c r="AF47" i="55" s="1"/>
  <c r="W47" i="55"/>
  <c r="U47" i="55"/>
  <c r="T47" i="55" s="1"/>
  <c r="P47" i="55"/>
  <c r="N47" i="55"/>
  <c r="Q47" i="55" s="1"/>
  <c r="AK46" i="55"/>
  <c r="AI46" i="55"/>
  <c r="AJ46" i="55" s="1"/>
  <c r="AD46" i="55"/>
  <c r="AB46" i="55"/>
  <c r="AA46" i="55" s="1"/>
  <c r="W46" i="55"/>
  <c r="U46" i="55"/>
  <c r="V46" i="55" s="1"/>
  <c r="P46" i="55"/>
  <c r="N46" i="55"/>
  <c r="M46" i="55" s="1"/>
  <c r="AK45" i="55"/>
  <c r="AI45" i="55"/>
  <c r="AD45" i="55"/>
  <c r="AB45" i="55"/>
  <c r="AA45" i="55" s="1"/>
  <c r="W45" i="55"/>
  <c r="U45" i="55"/>
  <c r="Z45" i="55" s="1"/>
  <c r="P45" i="55"/>
  <c r="N45" i="55"/>
  <c r="S45" i="55" s="1"/>
  <c r="AK44" i="55"/>
  <c r="AI44" i="55"/>
  <c r="AM44" i="55" s="1"/>
  <c r="AD44" i="55"/>
  <c r="AB44" i="55"/>
  <c r="AC44" i="55" s="1"/>
  <c r="W44" i="55"/>
  <c r="U44" i="55"/>
  <c r="T44" i="55" s="1"/>
  <c r="P44" i="55"/>
  <c r="N44" i="55"/>
  <c r="O44" i="55" s="1"/>
  <c r="AK42" i="55"/>
  <c r="AI42" i="55"/>
  <c r="AD42" i="55"/>
  <c r="AB42" i="55"/>
  <c r="AC42" i="55" s="1"/>
  <c r="W42" i="55"/>
  <c r="U42" i="55"/>
  <c r="V42" i="55" s="1"/>
  <c r="P42" i="55"/>
  <c r="N42" i="55"/>
  <c r="O42" i="55" s="1"/>
  <c r="AK41" i="55"/>
  <c r="AI41" i="55"/>
  <c r="AD41" i="55"/>
  <c r="AB41" i="55"/>
  <c r="AG41" i="55" s="1"/>
  <c r="W41" i="55"/>
  <c r="U41" i="55"/>
  <c r="V41" i="55" s="1"/>
  <c r="P41" i="55"/>
  <c r="N41" i="55"/>
  <c r="AK40" i="55"/>
  <c r="AI40" i="55"/>
  <c r="AH40" i="55" s="1"/>
  <c r="AD40" i="55"/>
  <c r="AB40" i="55"/>
  <c r="AE40" i="55" s="1"/>
  <c r="W40" i="55"/>
  <c r="U40" i="55"/>
  <c r="P40" i="55"/>
  <c r="N40" i="55"/>
  <c r="O40" i="55" s="1"/>
  <c r="AK39" i="55"/>
  <c r="AI39" i="55"/>
  <c r="AH39" i="55" s="1"/>
  <c r="AD39" i="55"/>
  <c r="AB39" i="55"/>
  <c r="AG39" i="55" s="1"/>
  <c r="W39" i="55"/>
  <c r="U39" i="55"/>
  <c r="V39" i="55" s="1"/>
  <c r="P39" i="55"/>
  <c r="N39" i="55"/>
  <c r="S39" i="55" s="1"/>
  <c r="AK38" i="55"/>
  <c r="AI38" i="55"/>
  <c r="AN38" i="55" s="1"/>
  <c r="AD38" i="55"/>
  <c r="AB38" i="55"/>
  <c r="W38" i="55"/>
  <c r="U38" i="55"/>
  <c r="T38" i="55" s="1"/>
  <c r="P38" i="55"/>
  <c r="N38" i="55"/>
  <c r="Q38" i="55" s="1"/>
  <c r="AK36" i="55"/>
  <c r="AI36" i="55"/>
  <c r="AH36" i="55" s="1"/>
  <c r="AD36" i="55"/>
  <c r="AB36" i="55"/>
  <c r="AF36" i="55" s="1"/>
  <c r="W36" i="55"/>
  <c r="U36" i="55"/>
  <c r="V36" i="55" s="1"/>
  <c r="P36" i="55"/>
  <c r="N36" i="55"/>
  <c r="S36" i="55" s="1"/>
  <c r="AK35" i="55"/>
  <c r="AI35" i="55"/>
  <c r="AH35" i="55" s="1"/>
  <c r="AD35" i="55"/>
  <c r="AB35" i="55"/>
  <c r="AC35" i="55" s="1"/>
  <c r="W35" i="55"/>
  <c r="U35" i="55"/>
  <c r="Z35" i="55" s="1"/>
  <c r="P35" i="55"/>
  <c r="N35" i="55"/>
  <c r="AK34" i="55"/>
  <c r="AI34" i="55"/>
  <c r="AD34" i="55"/>
  <c r="AB34" i="55"/>
  <c r="AA34" i="55" s="1"/>
  <c r="W34" i="55"/>
  <c r="U34" i="55"/>
  <c r="P34" i="55"/>
  <c r="N34" i="55"/>
  <c r="R34" i="55" s="1"/>
  <c r="AK33" i="55"/>
  <c r="AI33" i="55"/>
  <c r="AM33" i="55" s="1"/>
  <c r="AD33" i="55"/>
  <c r="AB33" i="55"/>
  <c r="AE33" i="55" s="1"/>
  <c r="W33" i="55"/>
  <c r="U33" i="55"/>
  <c r="Y33" i="55" s="1"/>
  <c r="P33" i="55"/>
  <c r="N33" i="55"/>
  <c r="O33" i="55" s="1"/>
  <c r="AK32" i="55"/>
  <c r="AI32" i="55"/>
  <c r="AJ32" i="55" s="1"/>
  <c r="AD32" i="55"/>
  <c r="AB32" i="55"/>
  <c r="AG32" i="55" s="1"/>
  <c r="W32" i="55"/>
  <c r="U32" i="55"/>
  <c r="V32" i="55" s="1"/>
  <c r="P32" i="55"/>
  <c r="N32" i="55"/>
  <c r="M32" i="55" s="1"/>
  <c r="AK31" i="55"/>
  <c r="AI31" i="55"/>
  <c r="AD31" i="55"/>
  <c r="AB31" i="55"/>
  <c r="AE31" i="55" s="1"/>
  <c r="W31" i="55"/>
  <c r="U31" i="55"/>
  <c r="Y31" i="55" s="1"/>
  <c r="P31" i="55"/>
  <c r="N31" i="55"/>
  <c r="O31" i="55" s="1"/>
  <c r="R37" i="55"/>
  <c r="L18" i="55"/>
  <c r="L17" i="55"/>
  <c r="L15" i="55"/>
  <c r="L14" i="55"/>
  <c r="L13" i="55"/>
  <c r="AK67" i="54"/>
  <c r="AI67" i="54"/>
  <c r="AM67" i="54" s="1"/>
  <c r="AD67" i="54"/>
  <c r="AB67" i="54"/>
  <c r="AE67" i="54" s="1"/>
  <c r="Z67" i="54"/>
  <c r="Y67" i="54"/>
  <c r="W67" i="54"/>
  <c r="U67" i="54"/>
  <c r="X67" i="54" s="1"/>
  <c r="Q67" i="54"/>
  <c r="P67" i="54"/>
  <c r="N67" i="54"/>
  <c r="O67" i="54" s="1"/>
  <c r="AK68" i="54"/>
  <c r="AI68" i="54"/>
  <c r="AN68" i="54" s="1"/>
  <c r="AD68" i="54"/>
  <c r="AB68" i="54"/>
  <c r="AF68" i="54" s="1"/>
  <c r="Y68" i="54"/>
  <c r="W68" i="54"/>
  <c r="U68" i="54"/>
  <c r="X68" i="54" s="1"/>
  <c r="P68" i="54"/>
  <c r="N68" i="54"/>
  <c r="O68" i="54" s="1"/>
  <c r="AK57" i="54"/>
  <c r="AI57" i="54"/>
  <c r="AN57" i="54" s="1"/>
  <c r="AD57" i="54"/>
  <c r="AB57" i="54"/>
  <c r="AF57" i="54" s="1"/>
  <c r="W57" i="54"/>
  <c r="U57" i="54"/>
  <c r="X57" i="54" s="1"/>
  <c r="P57" i="54"/>
  <c r="N57" i="54"/>
  <c r="O57" i="54" s="1"/>
  <c r="AK42" i="54"/>
  <c r="AI42" i="54"/>
  <c r="AM42" i="54" s="1"/>
  <c r="AD42" i="54"/>
  <c r="AB42" i="54"/>
  <c r="AE42" i="54" s="1"/>
  <c r="W42" i="54"/>
  <c r="U42" i="54"/>
  <c r="X42" i="54" s="1"/>
  <c r="P42" i="54"/>
  <c r="N42" i="54"/>
  <c r="O42" i="54" s="1"/>
  <c r="AK37" i="54"/>
  <c r="AI37" i="54"/>
  <c r="AN37" i="54" s="1"/>
  <c r="AD37" i="54"/>
  <c r="AB37" i="54"/>
  <c r="AF37" i="54" s="1"/>
  <c r="W37" i="54"/>
  <c r="U37" i="54"/>
  <c r="X37" i="54" s="1"/>
  <c r="P37" i="54"/>
  <c r="N37" i="54"/>
  <c r="O37" i="54" s="1"/>
  <c r="AK30" i="54"/>
  <c r="AI30" i="54"/>
  <c r="AN30" i="54" s="1"/>
  <c r="AD30" i="54"/>
  <c r="AB30" i="54"/>
  <c r="AF30" i="54" s="1"/>
  <c r="W30" i="54"/>
  <c r="U30" i="54"/>
  <c r="X30" i="54" s="1"/>
  <c r="P30" i="54"/>
  <c r="N30" i="54"/>
  <c r="O30" i="54" s="1"/>
  <c r="R87" i="54"/>
  <c r="AK86" i="54"/>
  <c r="AI86" i="54"/>
  <c r="AD86" i="54"/>
  <c r="AB86" i="54"/>
  <c r="AA86" i="54" s="1"/>
  <c r="W86" i="54"/>
  <c r="U86" i="54"/>
  <c r="X86" i="54" s="1"/>
  <c r="P86" i="54"/>
  <c r="N86" i="54"/>
  <c r="Q86" i="54" s="1"/>
  <c r="AK85" i="54"/>
  <c r="AI85" i="54"/>
  <c r="AL85" i="54" s="1"/>
  <c r="AD85" i="54"/>
  <c r="AB85" i="54"/>
  <c r="AC85" i="54" s="1"/>
  <c r="W85" i="54"/>
  <c r="U85" i="54"/>
  <c r="V85" i="54" s="1"/>
  <c r="P85" i="54"/>
  <c r="N85" i="54"/>
  <c r="M85" i="54" s="1"/>
  <c r="AK84" i="54"/>
  <c r="AI84" i="54"/>
  <c r="AH84" i="54" s="1"/>
  <c r="AD84" i="54"/>
  <c r="AB84" i="54"/>
  <c r="AA84" i="54" s="1"/>
  <c r="W84" i="54"/>
  <c r="U84" i="54"/>
  <c r="P84" i="54"/>
  <c r="N84" i="54"/>
  <c r="M84" i="54" s="1"/>
  <c r="AK83" i="54"/>
  <c r="AI83" i="54"/>
  <c r="AH83" i="54" s="1"/>
  <c r="AD83" i="54"/>
  <c r="AB83" i="54"/>
  <c r="AE83" i="54" s="1"/>
  <c r="W83" i="54"/>
  <c r="U83" i="54"/>
  <c r="X83" i="54" s="1"/>
  <c r="P83" i="54"/>
  <c r="N83" i="54"/>
  <c r="O83" i="54" s="1"/>
  <c r="AK82" i="54"/>
  <c r="AI82" i="54"/>
  <c r="AJ82" i="54" s="1"/>
  <c r="AD82" i="54"/>
  <c r="AB82" i="54"/>
  <c r="AG82" i="54" s="1"/>
  <c r="W82" i="54"/>
  <c r="U82" i="54"/>
  <c r="T82" i="54" s="1"/>
  <c r="P82" i="54"/>
  <c r="N82" i="54"/>
  <c r="M82" i="54" s="1"/>
  <c r="AK81" i="54"/>
  <c r="AI81" i="54"/>
  <c r="AJ81" i="54" s="1"/>
  <c r="AD81" i="54"/>
  <c r="AB81" i="54"/>
  <c r="AC81" i="54" s="1"/>
  <c r="W81" i="54"/>
  <c r="U81" i="54"/>
  <c r="T81" i="54" s="1"/>
  <c r="P81" i="54"/>
  <c r="N81" i="54"/>
  <c r="Q81" i="54" s="1"/>
  <c r="AK80" i="54"/>
  <c r="AI80" i="54"/>
  <c r="AL80" i="54" s="1"/>
  <c r="AD80" i="54"/>
  <c r="AB80" i="54"/>
  <c r="AE80" i="54" s="1"/>
  <c r="W80" i="54"/>
  <c r="U80" i="54"/>
  <c r="V80" i="54" s="1"/>
  <c r="P80" i="54"/>
  <c r="N80" i="54"/>
  <c r="S80" i="54" s="1"/>
  <c r="AK79" i="54"/>
  <c r="AI79" i="54"/>
  <c r="AH79" i="54" s="1"/>
  <c r="AD79" i="54"/>
  <c r="AB79" i="54"/>
  <c r="AA79" i="54" s="1"/>
  <c r="W79" i="54"/>
  <c r="U79" i="54"/>
  <c r="T79" i="54" s="1"/>
  <c r="P79" i="54"/>
  <c r="N79" i="54"/>
  <c r="O79" i="54" s="1"/>
  <c r="R78" i="54"/>
  <c r="AK74" i="54"/>
  <c r="AI74" i="54"/>
  <c r="AH74" i="54" s="1"/>
  <c r="AD74" i="54"/>
  <c r="AB74" i="54"/>
  <c r="AF74" i="54" s="1"/>
  <c r="W74" i="54"/>
  <c r="U74" i="54"/>
  <c r="X74" i="54" s="1"/>
  <c r="P74" i="54"/>
  <c r="N74" i="54"/>
  <c r="S74" i="54" s="1"/>
  <c r="AK73" i="54"/>
  <c r="AI73" i="54"/>
  <c r="AN73" i="54" s="1"/>
  <c r="AD73" i="54"/>
  <c r="AB73" i="54"/>
  <c r="AC73" i="54" s="1"/>
  <c r="W73" i="54"/>
  <c r="U73" i="54"/>
  <c r="P73" i="54"/>
  <c r="N73" i="54"/>
  <c r="M73" i="54" s="1"/>
  <c r="AK72" i="54"/>
  <c r="AI72" i="54"/>
  <c r="AH72" i="54" s="1"/>
  <c r="AD72" i="54"/>
  <c r="AB72" i="54"/>
  <c r="AF72" i="54" s="1"/>
  <c r="W72" i="54"/>
  <c r="U72" i="54"/>
  <c r="T72" i="54" s="1"/>
  <c r="P72" i="54"/>
  <c r="N72" i="54"/>
  <c r="O72" i="54" s="1"/>
  <c r="AK71" i="54"/>
  <c r="AI71" i="54"/>
  <c r="AJ71" i="54" s="1"/>
  <c r="AD71" i="54"/>
  <c r="AB71" i="54"/>
  <c r="AC71" i="54" s="1"/>
  <c r="W71" i="54"/>
  <c r="U71" i="54"/>
  <c r="Z71" i="54" s="1"/>
  <c r="P71" i="54"/>
  <c r="N71" i="54"/>
  <c r="O71" i="54" s="1"/>
  <c r="AK70" i="54"/>
  <c r="AI70" i="54"/>
  <c r="AJ70" i="54" s="1"/>
  <c r="AD70" i="54"/>
  <c r="AB70" i="54"/>
  <c r="AA70" i="54" s="1"/>
  <c r="W70" i="54"/>
  <c r="U70" i="54"/>
  <c r="T70" i="54" s="1"/>
  <c r="P70" i="54"/>
  <c r="N70" i="54"/>
  <c r="M70" i="54" s="1"/>
  <c r="AK69" i="54"/>
  <c r="AI69" i="54"/>
  <c r="AH69" i="54" s="1"/>
  <c r="AD69" i="54"/>
  <c r="AB69" i="54"/>
  <c r="AA69" i="54" s="1"/>
  <c r="W69" i="54"/>
  <c r="U69" i="54"/>
  <c r="V69" i="54" s="1"/>
  <c r="P69" i="54"/>
  <c r="N69" i="54"/>
  <c r="O69" i="54" s="1"/>
  <c r="AK66" i="54"/>
  <c r="AI66" i="54"/>
  <c r="AJ66" i="54" s="1"/>
  <c r="AD66" i="54"/>
  <c r="AB66" i="54"/>
  <c r="AG66" i="54" s="1"/>
  <c r="W66" i="54"/>
  <c r="U66" i="54"/>
  <c r="P66" i="54"/>
  <c r="N66" i="54"/>
  <c r="R66" i="54" s="1"/>
  <c r="AK65" i="54"/>
  <c r="AI65" i="54"/>
  <c r="AM65" i="54" s="1"/>
  <c r="AD65" i="54"/>
  <c r="AB65" i="54"/>
  <c r="AA65" i="54" s="1"/>
  <c r="W65" i="54"/>
  <c r="U65" i="54"/>
  <c r="Z65" i="54" s="1"/>
  <c r="P65" i="54"/>
  <c r="N65" i="54"/>
  <c r="M65" i="54" s="1"/>
  <c r="AK64" i="54"/>
  <c r="AI64" i="54"/>
  <c r="AH64" i="54" s="1"/>
  <c r="AD64" i="54"/>
  <c r="AB64" i="54"/>
  <c r="W64" i="54"/>
  <c r="U64" i="54"/>
  <c r="V64" i="54" s="1"/>
  <c r="P64" i="54"/>
  <c r="N64" i="54"/>
  <c r="S64" i="54" s="1"/>
  <c r="AK63" i="54"/>
  <c r="AI63" i="54"/>
  <c r="AN63" i="54" s="1"/>
  <c r="AD63" i="54"/>
  <c r="AB63" i="54"/>
  <c r="AC63" i="54" s="1"/>
  <c r="W63" i="54"/>
  <c r="U63" i="54"/>
  <c r="X63" i="54" s="1"/>
  <c r="P63" i="54"/>
  <c r="N63" i="54"/>
  <c r="M63" i="54" s="1"/>
  <c r="AK62" i="54"/>
  <c r="AI62" i="54"/>
  <c r="AM62" i="54" s="1"/>
  <c r="AD62" i="54"/>
  <c r="AB62" i="54"/>
  <c r="AC62" i="54" s="1"/>
  <c r="W62" i="54"/>
  <c r="U62" i="54"/>
  <c r="T62" i="54" s="1"/>
  <c r="P62" i="54"/>
  <c r="N62" i="54"/>
  <c r="M62" i="54" s="1"/>
  <c r="AK61" i="54"/>
  <c r="AI61" i="54"/>
  <c r="AH61" i="54" s="1"/>
  <c r="AD61" i="54"/>
  <c r="AB61" i="54"/>
  <c r="AA61" i="54" s="1"/>
  <c r="W61" i="54"/>
  <c r="U61" i="54"/>
  <c r="Z61" i="54" s="1"/>
  <c r="P61" i="54"/>
  <c r="N61" i="54"/>
  <c r="S61" i="54" s="1"/>
  <c r="AK60" i="54"/>
  <c r="AI60" i="54"/>
  <c r="AN60" i="54" s="1"/>
  <c r="AD60" i="54"/>
  <c r="AB60" i="54"/>
  <c r="AE60" i="54" s="1"/>
  <c r="W60" i="54"/>
  <c r="U60" i="54"/>
  <c r="Y60" i="54" s="1"/>
  <c r="P60" i="54"/>
  <c r="N60" i="54"/>
  <c r="Q60" i="54" s="1"/>
  <c r="AK59" i="54"/>
  <c r="AI59" i="54"/>
  <c r="AL59" i="54" s="1"/>
  <c r="AD59" i="54"/>
  <c r="AB59" i="54"/>
  <c r="AA59" i="54" s="1"/>
  <c r="W59" i="54"/>
  <c r="U59" i="54"/>
  <c r="T59" i="54" s="1"/>
  <c r="P59" i="54"/>
  <c r="N59" i="54"/>
  <c r="Q59" i="54" s="1"/>
  <c r="AK58" i="54"/>
  <c r="AI58" i="54"/>
  <c r="AL58" i="54" s="1"/>
  <c r="AD58" i="54"/>
  <c r="AB58" i="54"/>
  <c r="AG58" i="54" s="1"/>
  <c r="W58" i="54"/>
  <c r="U58" i="54"/>
  <c r="Z58" i="54" s="1"/>
  <c r="P58" i="54"/>
  <c r="N58" i="54"/>
  <c r="Q58" i="54" s="1"/>
  <c r="AK56" i="54"/>
  <c r="AI56" i="54"/>
  <c r="AL56" i="54" s="1"/>
  <c r="AD56" i="54"/>
  <c r="AB56" i="54"/>
  <c r="AA56" i="54" s="1"/>
  <c r="W56" i="54"/>
  <c r="U56" i="54"/>
  <c r="T56" i="54" s="1"/>
  <c r="P56" i="54"/>
  <c r="N56" i="54"/>
  <c r="M56" i="54" s="1"/>
  <c r="AK55" i="54"/>
  <c r="AI55" i="54"/>
  <c r="AH55" i="54" s="1"/>
  <c r="AD55" i="54"/>
  <c r="AB55" i="54"/>
  <c r="AA55" i="54" s="1"/>
  <c r="W55" i="54"/>
  <c r="U55" i="54"/>
  <c r="Y55" i="54" s="1"/>
  <c r="P55" i="54"/>
  <c r="N55" i="54"/>
  <c r="S55" i="54" s="1"/>
  <c r="AK54" i="54"/>
  <c r="AI54" i="54"/>
  <c r="AJ54" i="54" s="1"/>
  <c r="AD54" i="54"/>
  <c r="AB54" i="54"/>
  <c r="AC54" i="54" s="1"/>
  <c r="W54" i="54"/>
  <c r="U54" i="54"/>
  <c r="P54" i="54"/>
  <c r="N54" i="54"/>
  <c r="O54" i="54" s="1"/>
  <c r="R53" i="54"/>
  <c r="AK52" i="54"/>
  <c r="AI52" i="54"/>
  <c r="AN52" i="54" s="1"/>
  <c r="AD52" i="54"/>
  <c r="AB52" i="54"/>
  <c r="AE52" i="54" s="1"/>
  <c r="W52" i="54"/>
  <c r="U52" i="54"/>
  <c r="X52" i="54" s="1"/>
  <c r="P52" i="54"/>
  <c r="N52" i="54"/>
  <c r="O52" i="54" s="1"/>
  <c r="AK51" i="54"/>
  <c r="AI51" i="54"/>
  <c r="AJ51" i="54" s="1"/>
  <c r="AD51" i="54"/>
  <c r="AB51" i="54"/>
  <c r="AA51" i="54" s="1"/>
  <c r="W51" i="54"/>
  <c r="U51" i="54"/>
  <c r="T51" i="54" s="1"/>
  <c r="P51" i="54"/>
  <c r="N51" i="54"/>
  <c r="AK50" i="54"/>
  <c r="AI50" i="54"/>
  <c r="AD50" i="54"/>
  <c r="AB50" i="54"/>
  <c r="AG50" i="54" s="1"/>
  <c r="W50" i="54"/>
  <c r="U50" i="54"/>
  <c r="Z50" i="54" s="1"/>
  <c r="P50" i="54"/>
  <c r="N50" i="54"/>
  <c r="Q50" i="54" s="1"/>
  <c r="AK49" i="54"/>
  <c r="AI49" i="54"/>
  <c r="AL49" i="54" s="1"/>
  <c r="AD49" i="54"/>
  <c r="AB49" i="54"/>
  <c r="AE49" i="54" s="1"/>
  <c r="W49" i="54"/>
  <c r="U49" i="54"/>
  <c r="V49" i="54" s="1"/>
  <c r="P49" i="54"/>
  <c r="N49" i="54"/>
  <c r="Q49" i="54" s="1"/>
  <c r="AK48" i="54"/>
  <c r="AI48" i="54"/>
  <c r="AN48" i="54" s="1"/>
  <c r="AD48" i="54"/>
  <c r="AB48" i="54"/>
  <c r="AA48" i="54" s="1"/>
  <c r="W48" i="54"/>
  <c r="U48" i="54"/>
  <c r="P48" i="54"/>
  <c r="N48" i="54"/>
  <c r="S48" i="54" s="1"/>
  <c r="AK47" i="54"/>
  <c r="AI47" i="54"/>
  <c r="AN47" i="54" s="1"/>
  <c r="AD47" i="54"/>
  <c r="AB47" i="54"/>
  <c r="AG47" i="54" s="1"/>
  <c r="W47" i="54"/>
  <c r="U47" i="54"/>
  <c r="X47" i="54" s="1"/>
  <c r="P47" i="54"/>
  <c r="N47" i="54"/>
  <c r="Q47" i="54" s="1"/>
  <c r="AK46" i="54"/>
  <c r="AI46" i="54"/>
  <c r="AL46" i="54" s="1"/>
  <c r="AD46" i="54"/>
  <c r="AB46" i="54"/>
  <c r="AC46" i="54" s="1"/>
  <c r="W46" i="54"/>
  <c r="U46" i="54"/>
  <c r="T46" i="54" s="1"/>
  <c r="P46" i="54"/>
  <c r="N46" i="54"/>
  <c r="M46" i="54" s="1"/>
  <c r="AK45" i="54"/>
  <c r="AI45" i="54"/>
  <c r="AH45" i="54" s="1"/>
  <c r="AD45" i="54"/>
  <c r="AB45" i="54"/>
  <c r="W45" i="54"/>
  <c r="U45" i="54"/>
  <c r="Z45" i="54" s="1"/>
  <c r="P45" i="54"/>
  <c r="N45" i="54"/>
  <c r="S45" i="54" s="1"/>
  <c r="AK44" i="54"/>
  <c r="AI44" i="54"/>
  <c r="AN44" i="54" s="1"/>
  <c r="AD44" i="54"/>
  <c r="AB44" i="54"/>
  <c r="AE44" i="54" s="1"/>
  <c r="W44" i="54"/>
  <c r="U44" i="54"/>
  <c r="X44" i="54" s="1"/>
  <c r="P44" i="54"/>
  <c r="N44" i="54"/>
  <c r="M44" i="54" s="1"/>
  <c r="AK43" i="54"/>
  <c r="AI43" i="54"/>
  <c r="AM43" i="54" s="1"/>
  <c r="AD43" i="54"/>
  <c r="AB43" i="54"/>
  <c r="AA43" i="54" s="1"/>
  <c r="W43" i="54"/>
  <c r="U43" i="54"/>
  <c r="T43" i="54" s="1"/>
  <c r="P43" i="54"/>
  <c r="N43" i="54"/>
  <c r="AK41" i="54"/>
  <c r="AI41" i="54"/>
  <c r="AD41" i="54"/>
  <c r="AB41" i="54"/>
  <c r="AG41" i="54" s="1"/>
  <c r="W41" i="54"/>
  <c r="U41" i="54"/>
  <c r="Z41" i="54" s="1"/>
  <c r="P41" i="54"/>
  <c r="N41" i="54"/>
  <c r="S41" i="54" s="1"/>
  <c r="AK40" i="54"/>
  <c r="AI40" i="54"/>
  <c r="AH40" i="54" s="1"/>
  <c r="AD40" i="54"/>
  <c r="AB40" i="54"/>
  <c r="AE40" i="54" s="1"/>
  <c r="W40" i="54"/>
  <c r="U40" i="54"/>
  <c r="T40" i="54" s="1"/>
  <c r="P40" i="54"/>
  <c r="N40" i="54"/>
  <c r="M40" i="54" s="1"/>
  <c r="AK39" i="54"/>
  <c r="AI39" i="54"/>
  <c r="AH39" i="54" s="1"/>
  <c r="AD39" i="54"/>
  <c r="AB39" i="54"/>
  <c r="AA39" i="54" s="1"/>
  <c r="W39" i="54"/>
  <c r="U39" i="54"/>
  <c r="P39" i="54"/>
  <c r="N39" i="54"/>
  <c r="S39" i="54" s="1"/>
  <c r="AK38" i="54"/>
  <c r="AI38" i="54"/>
  <c r="AN38" i="54" s="1"/>
  <c r="AD38" i="54"/>
  <c r="AB38" i="54"/>
  <c r="AG38" i="54" s="1"/>
  <c r="W38" i="54"/>
  <c r="U38" i="54"/>
  <c r="V38" i="54" s="1"/>
  <c r="P38" i="54"/>
  <c r="N38" i="54"/>
  <c r="Q38" i="54" s="1"/>
  <c r="AK36" i="54"/>
  <c r="AI36" i="54"/>
  <c r="AL36" i="54" s="1"/>
  <c r="AD36" i="54"/>
  <c r="AB36" i="54"/>
  <c r="AC36" i="54" s="1"/>
  <c r="W36" i="54"/>
  <c r="U36" i="54"/>
  <c r="T36" i="54" s="1"/>
  <c r="P36" i="54"/>
  <c r="N36" i="54"/>
  <c r="M36" i="54" s="1"/>
  <c r="AK35" i="54"/>
  <c r="AI35" i="54"/>
  <c r="AH35" i="54" s="1"/>
  <c r="AD35" i="54"/>
  <c r="AB35" i="54"/>
  <c r="W35" i="54"/>
  <c r="U35" i="54"/>
  <c r="Z35" i="54" s="1"/>
  <c r="P35" i="54"/>
  <c r="N35" i="54"/>
  <c r="S35" i="54" s="1"/>
  <c r="AK34" i="54"/>
  <c r="AI34" i="54"/>
  <c r="AN34" i="54" s="1"/>
  <c r="AD34" i="54"/>
  <c r="AB34" i="54"/>
  <c r="AG34" i="54" s="1"/>
  <c r="W34" i="54"/>
  <c r="U34" i="54"/>
  <c r="X34" i="54" s="1"/>
  <c r="P34" i="54"/>
  <c r="N34" i="54"/>
  <c r="M34" i="54" s="1"/>
  <c r="AK33" i="54"/>
  <c r="AI33" i="54"/>
  <c r="AN33" i="54" s="1"/>
  <c r="AD33" i="54"/>
  <c r="AB33" i="54"/>
  <c r="AA33" i="54" s="1"/>
  <c r="W33" i="54"/>
  <c r="U33" i="54"/>
  <c r="T33" i="54" s="1"/>
  <c r="P33" i="54"/>
  <c r="N33" i="54"/>
  <c r="AK32" i="54"/>
  <c r="AI32" i="54"/>
  <c r="AD32" i="54"/>
  <c r="AB32" i="54"/>
  <c r="AG32" i="54" s="1"/>
  <c r="W32" i="54"/>
  <c r="U32" i="54"/>
  <c r="Z32" i="54" s="1"/>
  <c r="P32" i="54"/>
  <c r="N32" i="54"/>
  <c r="R32" i="54" s="1"/>
  <c r="AK31" i="54"/>
  <c r="AI31" i="54"/>
  <c r="AL31" i="54" s="1"/>
  <c r="AD31" i="54"/>
  <c r="AB31" i="54"/>
  <c r="AE31" i="54" s="1"/>
  <c r="W31" i="54"/>
  <c r="U31" i="54"/>
  <c r="T31" i="54" s="1"/>
  <c r="P31" i="54"/>
  <c r="N31" i="54"/>
  <c r="M31" i="54" s="1"/>
  <c r="L18" i="54"/>
  <c r="L17" i="54"/>
  <c r="L15" i="54"/>
  <c r="L14" i="54"/>
  <c r="L13" i="54"/>
  <c r="R68" i="53"/>
  <c r="AK66" i="53"/>
  <c r="AI66" i="53"/>
  <c r="AN66" i="53" s="1"/>
  <c r="AD66" i="53"/>
  <c r="AB66" i="53"/>
  <c r="AF66" i="53" s="1"/>
  <c r="Z66" i="53"/>
  <c r="W66" i="53"/>
  <c r="U66" i="53"/>
  <c r="X66" i="53" s="1"/>
  <c r="P66" i="53"/>
  <c r="N66" i="53"/>
  <c r="O66" i="53" s="1"/>
  <c r="R56" i="53"/>
  <c r="AK40" i="53"/>
  <c r="AI40" i="53"/>
  <c r="AN40" i="53" s="1"/>
  <c r="AD40" i="53"/>
  <c r="AB40" i="53"/>
  <c r="AF40" i="53" s="1"/>
  <c r="W40" i="53"/>
  <c r="U40" i="53"/>
  <c r="X40" i="53" s="1"/>
  <c r="P40" i="53"/>
  <c r="N40" i="53"/>
  <c r="O40" i="53" s="1"/>
  <c r="AK33" i="53"/>
  <c r="AI33" i="53"/>
  <c r="AN33" i="53" s="1"/>
  <c r="AD33" i="53"/>
  <c r="AB33" i="53"/>
  <c r="AF33" i="53" s="1"/>
  <c r="W33" i="53"/>
  <c r="U33" i="53"/>
  <c r="X33" i="53" s="1"/>
  <c r="P33" i="53"/>
  <c r="N33" i="53"/>
  <c r="O33" i="53" s="1"/>
  <c r="AK30" i="53"/>
  <c r="AI30" i="53"/>
  <c r="AN30" i="53" s="1"/>
  <c r="AD30" i="53"/>
  <c r="AB30" i="53"/>
  <c r="AF30" i="53" s="1"/>
  <c r="W30" i="53"/>
  <c r="U30" i="53"/>
  <c r="X30" i="53" s="1"/>
  <c r="P30" i="53"/>
  <c r="N30" i="53"/>
  <c r="O30" i="53" s="1"/>
  <c r="AK31" i="53"/>
  <c r="AI31" i="53"/>
  <c r="AN31" i="53" s="1"/>
  <c r="AD31" i="53"/>
  <c r="AB31" i="53"/>
  <c r="AF31" i="53" s="1"/>
  <c r="W31" i="53"/>
  <c r="U31" i="53"/>
  <c r="X31" i="53" s="1"/>
  <c r="P31" i="53"/>
  <c r="N31" i="53"/>
  <c r="O31" i="53" s="1"/>
  <c r="R85" i="53"/>
  <c r="AK84" i="53"/>
  <c r="AI84" i="53"/>
  <c r="AH84" i="53" s="1"/>
  <c r="AD84" i="53"/>
  <c r="AB84" i="53"/>
  <c r="AG84" i="53" s="1"/>
  <c r="W84" i="53"/>
  <c r="U84" i="53"/>
  <c r="P84" i="53"/>
  <c r="N84" i="53"/>
  <c r="Q84" i="53" s="1"/>
  <c r="AK83" i="53"/>
  <c r="AI83" i="53"/>
  <c r="AL83" i="53" s="1"/>
  <c r="AD83" i="53"/>
  <c r="AB83" i="53"/>
  <c r="AC83" i="53" s="1"/>
  <c r="W83" i="53"/>
  <c r="U83" i="53"/>
  <c r="T83" i="53" s="1"/>
  <c r="P83" i="53"/>
  <c r="N83" i="53"/>
  <c r="M83" i="53" s="1"/>
  <c r="AK82" i="53"/>
  <c r="AI82" i="53"/>
  <c r="AH82" i="53" s="1"/>
  <c r="AD82" i="53"/>
  <c r="AB82" i="53"/>
  <c r="AC82" i="53" s="1"/>
  <c r="W82" i="53"/>
  <c r="U82" i="53"/>
  <c r="T82" i="53" s="1"/>
  <c r="P82" i="53"/>
  <c r="N82" i="53"/>
  <c r="S82" i="53" s="1"/>
  <c r="AK81" i="53"/>
  <c r="AI81" i="53"/>
  <c r="AN81" i="53" s="1"/>
  <c r="AD81" i="53"/>
  <c r="AB81" i="53"/>
  <c r="W81" i="53"/>
  <c r="U81" i="53"/>
  <c r="X81" i="53" s="1"/>
  <c r="P81" i="53"/>
  <c r="N81" i="53"/>
  <c r="O81" i="53" s="1"/>
  <c r="AK80" i="53"/>
  <c r="AI80" i="53"/>
  <c r="AJ80" i="53" s="1"/>
  <c r="AD80" i="53"/>
  <c r="AB80" i="53"/>
  <c r="AC80" i="53" s="1"/>
  <c r="W80" i="53"/>
  <c r="U80" i="53"/>
  <c r="T80" i="53" s="1"/>
  <c r="P80" i="53"/>
  <c r="N80" i="53"/>
  <c r="O80" i="53" s="1"/>
  <c r="AK79" i="53"/>
  <c r="AI79" i="53"/>
  <c r="AD79" i="53"/>
  <c r="AB79" i="53"/>
  <c r="AA79" i="53" s="1"/>
  <c r="W79" i="53"/>
  <c r="U79" i="53"/>
  <c r="Z79" i="53" s="1"/>
  <c r="P79" i="53"/>
  <c r="N79" i="53"/>
  <c r="S79" i="53" s="1"/>
  <c r="AK78" i="53"/>
  <c r="AI78" i="53"/>
  <c r="AD78" i="53"/>
  <c r="AB78" i="53"/>
  <c r="AE78" i="53" s="1"/>
  <c r="W78" i="53"/>
  <c r="U78" i="53"/>
  <c r="V78" i="53" s="1"/>
  <c r="P78" i="53"/>
  <c r="N78" i="53"/>
  <c r="O78" i="53" s="1"/>
  <c r="AK77" i="53"/>
  <c r="AI77" i="53"/>
  <c r="AJ77" i="53" s="1"/>
  <c r="AD77" i="53"/>
  <c r="AB77" i="53"/>
  <c r="AG77" i="53" s="1"/>
  <c r="W77" i="53"/>
  <c r="U77" i="53"/>
  <c r="P77" i="53"/>
  <c r="N77" i="53"/>
  <c r="M77" i="53" s="1"/>
  <c r="R76" i="53"/>
  <c r="AK72" i="53"/>
  <c r="AI72" i="53"/>
  <c r="AM72" i="53" s="1"/>
  <c r="AD72" i="53"/>
  <c r="AB72" i="53"/>
  <c r="W72" i="53"/>
  <c r="U72" i="53"/>
  <c r="T72" i="53" s="1"/>
  <c r="P72" i="53"/>
  <c r="N72" i="53"/>
  <c r="AK71" i="53"/>
  <c r="AI71" i="53"/>
  <c r="AJ71" i="53" s="1"/>
  <c r="AD71" i="53"/>
  <c r="AB71" i="53"/>
  <c r="AC71" i="53" s="1"/>
  <c r="W71" i="53"/>
  <c r="U71" i="53"/>
  <c r="Z71" i="53" s="1"/>
  <c r="P71" i="53"/>
  <c r="N71" i="53"/>
  <c r="M71" i="53" s="1"/>
  <c r="AK70" i="53"/>
  <c r="AI70" i="53"/>
  <c r="AH70" i="53" s="1"/>
  <c r="AD70" i="53"/>
  <c r="AB70" i="53"/>
  <c r="AC70" i="53" s="1"/>
  <c r="W70" i="53"/>
  <c r="U70" i="53"/>
  <c r="P70" i="53"/>
  <c r="N70" i="53"/>
  <c r="S70" i="53" s="1"/>
  <c r="AK69" i="53"/>
  <c r="AI69" i="53"/>
  <c r="AN69" i="53" s="1"/>
  <c r="AD69" i="53"/>
  <c r="AB69" i="53"/>
  <c r="AG69" i="53" s="1"/>
  <c r="W69" i="53"/>
  <c r="U69" i="53"/>
  <c r="X69" i="53" s="1"/>
  <c r="P69" i="53"/>
  <c r="N69" i="53"/>
  <c r="R69" i="53" s="1"/>
  <c r="AK67" i="53"/>
  <c r="AI67" i="53"/>
  <c r="AL67" i="53" s="1"/>
  <c r="AD67" i="53"/>
  <c r="AB67" i="53"/>
  <c r="AE67" i="53" s="1"/>
  <c r="W67" i="53"/>
  <c r="U67" i="53"/>
  <c r="T67" i="53" s="1"/>
  <c r="P67" i="53"/>
  <c r="N67" i="53"/>
  <c r="Q67" i="53" s="1"/>
  <c r="AK65" i="53"/>
  <c r="AI65" i="53"/>
  <c r="AN65" i="53" s="1"/>
  <c r="AD65" i="53"/>
  <c r="AB65" i="53"/>
  <c r="AF65" i="53" s="1"/>
  <c r="W65" i="53"/>
  <c r="U65" i="53"/>
  <c r="Z65" i="53" s="1"/>
  <c r="P65" i="53"/>
  <c r="N65" i="53"/>
  <c r="S65" i="53" s="1"/>
  <c r="AK64" i="53"/>
  <c r="AI64" i="53"/>
  <c r="AN64" i="53" s="1"/>
  <c r="AD64" i="53"/>
  <c r="AB64" i="53"/>
  <c r="AE64" i="53" s="1"/>
  <c r="W64" i="53"/>
  <c r="U64" i="53"/>
  <c r="Y64" i="53" s="1"/>
  <c r="P64" i="53"/>
  <c r="N64" i="53"/>
  <c r="S64" i="53" s="1"/>
  <c r="AK63" i="53"/>
  <c r="AI63" i="53"/>
  <c r="AH63" i="53" s="1"/>
  <c r="AD63" i="53"/>
  <c r="AB63" i="53"/>
  <c r="AA63" i="53" s="1"/>
  <c r="W63" i="53"/>
  <c r="U63" i="53"/>
  <c r="T63" i="53" s="1"/>
  <c r="P63" i="53"/>
  <c r="N63" i="53"/>
  <c r="M63" i="53" s="1"/>
  <c r="AK62" i="53"/>
  <c r="AI62" i="53"/>
  <c r="AD62" i="53"/>
  <c r="AB62" i="53"/>
  <c r="AG62" i="53" s="1"/>
  <c r="W62" i="53"/>
  <c r="U62" i="53"/>
  <c r="P62" i="53"/>
  <c r="N62" i="53"/>
  <c r="Q62" i="53" s="1"/>
  <c r="AK61" i="53"/>
  <c r="AI61" i="53"/>
  <c r="AL61" i="53" s="1"/>
  <c r="AD61" i="53"/>
  <c r="AB61" i="53"/>
  <c r="AF61" i="53" s="1"/>
  <c r="W61" i="53"/>
  <c r="U61" i="53"/>
  <c r="Z61" i="53" s="1"/>
  <c r="P61" i="53"/>
  <c r="N61" i="53"/>
  <c r="M61" i="53" s="1"/>
  <c r="AK60" i="53"/>
  <c r="AI60" i="53"/>
  <c r="AH60" i="53" s="1"/>
  <c r="AD60" i="53"/>
  <c r="AB60" i="53"/>
  <c r="AA60" i="53" s="1"/>
  <c r="W60" i="53"/>
  <c r="U60" i="53"/>
  <c r="P60" i="53"/>
  <c r="N60" i="53"/>
  <c r="R60" i="53" s="1"/>
  <c r="AK59" i="53"/>
  <c r="AI59" i="53"/>
  <c r="AM59" i="53" s="1"/>
  <c r="AD59" i="53"/>
  <c r="AB59" i="53"/>
  <c r="AC59" i="53" s="1"/>
  <c r="W59" i="53"/>
  <c r="U59" i="53"/>
  <c r="Z59" i="53" s="1"/>
  <c r="P59" i="53"/>
  <c r="N59" i="53"/>
  <c r="R59" i="53" s="1"/>
  <c r="AK58" i="53"/>
  <c r="AI58" i="53"/>
  <c r="AH58" i="53" s="1"/>
  <c r="AD58" i="53"/>
  <c r="AB58" i="53"/>
  <c r="AA58" i="53" s="1"/>
  <c r="W58" i="53"/>
  <c r="U58" i="53"/>
  <c r="Z58" i="53" s="1"/>
  <c r="P58" i="53"/>
  <c r="N58" i="53"/>
  <c r="Q58" i="53" s="1"/>
  <c r="AK57" i="53"/>
  <c r="AI57" i="53"/>
  <c r="AL57" i="53" s="1"/>
  <c r="AD57" i="53"/>
  <c r="AB57" i="53"/>
  <c r="AG57" i="53" s="1"/>
  <c r="W57" i="53"/>
  <c r="U57" i="53"/>
  <c r="P57" i="53"/>
  <c r="N57" i="53"/>
  <c r="Q57" i="53" s="1"/>
  <c r="AK55" i="53"/>
  <c r="AI55" i="53"/>
  <c r="AD55" i="53"/>
  <c r="AB55" i="53"/>
  <c r="AE55" i="53" s="1"/>
  <c r="W55" i="53"/>
  <c r="U55" i="53"/>
  <c r="V55" i="53" s="1"/>
  <c r="P55" i="53"/>
  <c r="N55" i="53"/>
  <c r="R55" i="53" s="1"/>
  <c r="AK54" i="53"/>
  <c r="AI54" i="53"/>
  <c r="AN54" i="53" s="1"/>
  <c r="AD54" i="53"/>
  <c r="AB54" i="53"/>
  <c r="AC54" i="53" s="1"/>
  <c r="W54" i="53"/>
  <c r="U54" i="53"/>
  <c r="Z54" i="53" s="1"/>
  <c r="P54" i="53"/>
  <c r="N54" i="53"/>
  <c r="S54" i="53" s="1"/>
  <c r="AK53" i="53"/>
  <c r="AI53" i="53"/>
  <c r="AN53" i="53" s="1"/>
  <c r="AD53" i="53"/>
  <c r="AB53" i="53"/>
  <c r="AF53" i="53" s="1"/>
  <c r="W53" i="53"/>
  <c r="U53" i="53"/>
  <c r="T53" i="53" s="1"/>
  <c r="P53" i="53"/>
  <c r="N53" i="53"/>
  <c r="S53" i="53" s="1"/>
  <c r="AK52" i="53"/>
  <c r="AI52" i="53"/>
  <c r="AN52" i="53" s="1"/>
  <c r="AD52" i="53"/>
  <c r="AB52" i="53"/>
  <c r="AC52" i="53" s="1"/>
  <c r="W52" i="53"/>
  <c r="U52" i="53"/>
  <c r="T52" i="53" s="1"/>
  <c r="P52" i="53"/>
  <c r="N52" i="53"/>
  <c r="M52" i="53" s="1"/>
  <c r="R51" i="53"/>
  <c r="AK50" i="53"/>
  <c r="AI50" i="53"/>
  <c r="AN50" i="53" s="1"/>
  <c r="AD50" i="53"/>
  <c r="AB50" i="53"/>
  <c r="AG50" i="53" s="1"/>
  <c r="W50" i="53"/>
  <c r="U50" i="53"/>
  <c r="P50" i="53"/>
  <c r="N50" i="53"/>
  <c r="S50" i="53" s="1"/>
  <c r="AK49" i="53"/>
  <c r="AI49" i="53"/>
  <c r="AH49" i="53" s="1"/>
  <c r="AD49" i="53"/>
  <c r="AB49" i="53"/>
  <c r="AE49" i="53" s="1"/>
  <c r="W49" i="53"/>
  <c r="U49" i="53"/>
  <c r="Y49" i="53" s="1"/>
  <c r="P49" i="53"/>
  <c r="N49" i="53"/>
  <c r="R49" i="53" s="1"/>
  <c r="AK48" i="53"/>
  <c r="AI48" i="53"/>
  <c r="AH48" i="53" s="1"/>
  <c r="AD48" i="53"/>
  <c r="AB48" i="53"/>
  <c r="AF48" i="53" s="1"/>
  <c r="W48" i="53"/>
  <c r="U48" i="53"/>
  <c r="T48" i="53" s="1"/>
  <c r="P48" i="53"/>
  <c r="N48" i="53"/>
  <c r="S48" i="53" s="1"/>
  <c r="AK46" i="53"/>
  <c r="AI46" i="53"/>
  <c r="AN46" i="53" s="1"/>
  <c r="AD46" i="53"/>
  <c r="AB46" i="53"/>
  <c r="AG46" i="53" s="1"/>
  <c r="W46" i="53"/>
  <c r="U46" i="53"/>
  <c r="V46" i="53" s="1"/>
  <c r="P46" i="53"/>
  <c r="N46" i="53"/>
  <c r="AK45" i="53"/>
  <c r="AI45" i="53"/>
  <c r="AM45" i="53" s="1"/>
  <c r="AD45" i="53"/>
  <c r="AB45" i="53"/>
  <c r="AF45" i="53" s="1"/>
  <c r="W45" i="53"/>
  <c r="U45" i="53"/>
  <c r="T45" i="53" s="1"/>
  <c r="P45" i="53"/>
  <c r="N45" i="53"/>
  <c r="R45" i="53" s="1"/>
  <c r="AK44" i="53"/>
  <c r="AI44" i="53"/>
  <c r="AM44" i="53" s="1"/>
  <c r="AD44" i="53"/>
  <c r="AB44" i="53"/>
  <c r="AF44" i="53" s="1"/>
  <c r="W44" i="53"/>
  <c r="U44" i="53"/>
  <c r="V44" i="53" s="1"/>
  <c r="P44" i="53"/>
  <c r="N44" i="53"/>
  <c r="S44" i="53" s="1"/>
  <c r="AK43" i="53"/>
  <c r="AI43" i="53"/>
  <c r="AL43" i="53" s="1"/>
  <c r="AD43" i="53"/>
  <c r="AB43" i="53"/>
  <c r="AG43" i="53" s="1"/>
  <c r="W43" i="53"/>
  <c r="U43" i="53"/>
  <c r="V43" i="53" s="1"/>
  <c r="P43" i="53"/>
  <c r="N43" i="53"/>
  <c r="R43" i="53" s="1"/>
  <c r="AK42" i="53"/>
  <c r="AI42" i="53"/>
  <c r="AM42" i="53" s="1"/>
  <c r="AD42" i="53"/>
  <c r="AB42" i="53"/>
  <c r="AF42" i="53" s="1"/>
  <c r="W42" i="53"/>
  <c r="U42" i="53"/>
  <c r="Y42" i="53" s="1"/>
  <c r="P42" i="53"/>
  <c r="N42" i="53"/>
  <c r="M42" i="53" s="1"/>
  <c r="AK41" i="53"/>
  <c r="AI41" i="53"/>
  <c r="AN41" i="53" s="1"/>
  <c r="AD41" i="53"/>
  <c r="AB41" i="53"/>
  <c r="AG41" i="53" s="1"/>
  <c r="W41" i="53"/>
  <c r="U41" i="53"/>
  <c r="P41" i="53"/>
  <c r="N41" i="53"/>
  <c r="R41" i="53" s="1"/>
  <c r="AK39" i="53"/>
  <c r="AI39" i="53"/>
  <c r="AN39" i="53" s="1"/>
  <c r="AD39" i="53"/>
  <c r="AB39" i="53"/>
  <c r="AC39" i="53" s="1"/>
  <c r="W39" i="53"/>
  <c r="U39" i="53"/>
  <c r="Y39" i="53" s="1"/>
  <c r="P39" i="53"/>
  <c r="N39" i="53"/>
  <c r="S39" i="53" s="1"/>
  <c r="AK38" i="53"/>
  <c r="AI38" i="53"/>
  <c r="AL38" i="53" s="1"/>
  <c r="AD38" i="53"/>
  <c r="AB38" i="53"/>
  <c r="AC38" i="53" s="1"/>
  <c r="W38" i="53"/>
  <c r="U38" i="53"/>
  <c r="V38" i="53" s="1"/>
  <c r="P38" i="53"/>
  <c r="N38" i="53"/>
  <c r="M38" i="53" s="1"/>
  <c r="AK37" i="53"/>
  <c r="AI37" i="53"/>
  <c r="AJ37" i="53" s="1"/>
  <c r="AD37" i="53"/>
  <c r="AB37" i="53"/>
  <c r="AA37" i="53" s="1"/>
  <c r="W37" i="53"/>
  <c r="U37" i="53"/>
  <c r="Z37" i="53" s="1"/>
  <c r="P37" i="53"/>
  <c r="N37" i="53"/>
  <c r="S37" i="53" s="1"/>
  <c r="AK36" i="53"/>
  <c r="AI36" i="53"/>
  <c r="AN36" i="53" s="1"/>
  <c r="AD36" i="53"/>
  <c r="AB36" i="53"/>
  <c r="AF36" i="53" s="1"/>
  <c r="W36" i="53"/>
  <c r="U36" i="53"/>
  <c r="X36" i="53" s="1"/>
  <c r="P36" i="53"/>
  <c r="N36" i="53"/>
  <c r="O36" i="53" s="1"/>
  <c r="AK35" i="53"/>
  <c r="AI35" i="53"/>
  <c r="AJ35" i="53" s="1"/>
  <c r="AD35" i="53"/>
  <c r="AB35" i="53"/>
  <c r="AC35" i="53" s="1"/>
  <c r="W35" i="53"/>
  <c r="U35" i="53"/>
  <c r="Z35" i="53" s="1"/>
  <c r="P35" i="53"/>
  <c r="N35" i="53"/>
  <c r="M35" i="53" s="1"/>
  <c r="AK34" i="53"/>
  <c r="AI34" i="53"/>
  <c r="AH34" i="53" s="1"/>
  <c r="AD34" i="53"/>
  <c r="AB34" i="53"/>
  <c r="AG34" i="53" s="1"/>
  <c r="W34" i="53"/>
  <c r="U34" i="53"/>
  <c r="Z34" i="53" s="1"/>
  <c r="P34" i="53"/>
  <c r="N34" i="53"/>
  <c r="R34" i="53" s="1"/>
  <c r="AK32" i="53"/>
  <c r="AI32" i="53"/>
  <c r="AM32" i="53" s="1"/>
  <c r="AD32" i="53"/>
  <c r="AB32" i="53"/>
  <c r="AE32" i="53" s="1"/>
  <c r="W32" i="53"/>
  <c r="U32" i="53"/>
  <c r="V32" i="53" s="1"/>
  <c r="P32" i="53"/>
  <c r="N32" i="53"/>
  <c r="O32" i="53" s="1"/>
  <c r="R47" i="53"/>
  <c r="L18" i="53"/>
  <c r="L17" i="53"/>
  <c r="L15" i="53"/>
  <c r="L14" i="53"/>
  <c r="L13" i="53"/>
  <c r="R65" i="52"/>
  <c r="R60" i="52"/>
  <c r="R52" i="52"/>
  <c r="R43" i="52"/>
  <c r="R79" i="52"/>
  <c r="AK78" i="52"/>
  <c r="AI78" i="52"/>
  <c r="AH78" i="52" s="1"/>
  <c r="AD78" i="52"/>
  <c r="AB78" i="52"/>
  <c r="AG78" i="52" s="1"/>
  <c r="W78" i="52"/>
  <c r="U78" i="52"/>
  <c r="Y78" i="52" s="1"/>
  <c r="P78" i="52"/>
  <c r="N78" i="52"/>
  <c r="Q78" i="52" s="1"/>
  <c r="AK77" i="52"/>
  <c r="AI77" i="52"/>
  <c r="AL77" i="52" s="1"/>
  <c r="AD77" i="52"/>
  <c r="AB77" i="52"/>
  <c r="AA77" i="52" s="1"/>
  <c r="W77" i="52"/>
  <c r="U77" i="52"/>
  <c r="V77" i="52" s="1"/>
  <c r="P77" i="52"/>
  <c r="N77" i="52"/>
  <c r="R77" i="52" s="1"/>
  <c r="AK76" i="52"/>
  <c r="AI76" i="52"/>
  <c r="AM76" i="52" s="1"/>
  <c r="AD76" i="52"/>
  <c r="AB76" i="52"/>
  <c r="W76" i="52"/>
  <c r="U76" i="52"/>
  <c r="T76" i="52" s="1"/>
  <c r="P76" i="52"/>
  <c r="N76" i="52"/>
  <c r="S76" i="52" s="1"/>
  <c r="AK75" i="52"/>
  <c r="AI75" i="52"/>
  <c r="AN75" i="52" s="1"/>
  <c r="AD75" i="52"/>
  <c r="AB75" i="52"/>
  <c r="AF75" i="52" s="1"/>
  <c r="W75" i="52"/>
  <c r="U75" i="52"/>
  <c r="X75" i="52" s="1"/>
  <c r="P75" i="52"/>
  <c r="N75" i="52"/>
  <c r="O75" i="52" s="1"/>
  <c r="AK74" i="52"/>
  <c r="AI74" i="52"/>
  <c r="AJ74" i="52" s="1"/>
  <c r="AD74" i="52"/>
  <c r="AB74" i="52"/>
  <c r="AC74" i="52" s="1"/>
  <c r="W74" i="52"/>
  <c r="U74" i="52"/>
  <c r="Y74" i="52" s="1"/>
  <c r="P74" i="52"/>
  <c r="N74" i="52"/>
  <c r="AK73" i="52"/>
  <c r="AI73" i="52"/>
  <c r="AD73" i="52"/>
  <c r="AB73" i="52"/>
  <c r="AA73" i="52" s="1"/>
  <c r="W73" i="52"/>
  <c r="U73" i="52"/>
  <c r="Z73" i="52" s="1"/>
  <c r="P73" i="52"/>
  <c r="N73" i="52"/>
  <c r="R73" i="52" s="1"/>
  <c r="AK72" i="52"/>
  <c r="AI72" i="52"/>
  <c r="AM72" i="52" s="1"/>
  <c r="AD72" i="52"/>
  <c r="AB72" i="52"/>
  <c r="AE72" i="52" s="1"/>
  <c r="W72" i="52"/>
  <c r="U72" i="52"/>
  <c r="V72" i="52" s="1"/>
  <c r="P72" i="52"/>
  <c r="N72" i="52"/>
  <c r="O72" i="52" s="1"/>
  <c r="AK71" i="52"/>
  <c r="AI71" i="52"/>
  <c r="AJ71" i="52" s="1"/>
  <c r="AG71" i="52"/>
  <c r="AD71" i="52"/>
  <c r="AB71" i="52"/>
  <c r="AF71" i="52" s="1"/>
  <c r="W71" i="52"/>
  <c r="U71" i="52"/>
  <c r="P71" i="52"/>
  <c r="N71" i="52"/>
  <c r="M71" i="52" s="1"/>
  <c r="R70" i="52"/>
  <c r="AK66" i="52"/>
  <c r="AI66" i="52"/>
  <c r="AJ66" i="52" s="1"/>
  <c r="AD66" i="52"/>
  <c r="AB66" i="52"/>
  <c r="AC66" i="52" s="1"/>
  <c r="W66" i="52"/>
  <c r="U66" i="52"/>
  <c r="V66" i="52" s="1"/>
  <c r="P66" i="52"/>
  <c r="N66" i="52"/>
  <c r="M66" i="52" s="1"/>
  <c r="AK64" i="52"/>
  <c r="AI64" i="52"/>
  <c r="AH64" i="52" s="1"/>
  <c r="AD64" i="52"/>
  <c r="AB64" i="52"/>
  <c r="AG64" i="52" s="1"/>
  <c r="W64" i="52"/>
  <c r="U64" i="52"/>
  <c r="Y64" i="52" s="1"/>
  <c r="P64" i="52"/>
  <c r="N64" i="52"/>
  <c r="Q64" i="52" s="1"/>
  <c r="AK63" i="52"/>
  <c r="AI63" i="52"/>
  <c r="AL63" i="52" s="1"/>
  <c r="AD63" i="52"/>
  <c r="AB63" i="52"/>
  <c r="AC63" i="52" s="1"/>
  <c r="W63" i="52"/>
  <c r="U63" i="52"/>
  <c r="V63" i="52" s="1"/>
  <c r="P63" i="52"/>
  <c r="N63" i="52"/>
  <c r="S63" i="52" s="1"/>
  <c r="AK62" i="52"/>
  <c r="AI62" i="52"/>
  <c r="AJ62" i="52" s="1"/>
  <c r="AD62" i="52"/>
  <c r="AB62" i="52"/>
  <c r="AC62" i="52" s="1"/>
  <c r="W62" i="52"/>
  <c r="U62" i="52"/>
  <c r="T62" i="52" s="1"/>
  <c r="P62" i="52"/>
  <c r="N62" i="52"/>
  <c r="S62" i="52" s="1"/>
  <c r="AK61" i="52"/>
  <c r="AI61" i="52"/>
  <c r="AN61" i="52" s="1"/>
  <c r="AD61" i="52"/>
  <c r="AB61" i="52"/>
  <c r="AF61" i="52" s="1"/>
  <c r="W61" i="52"/>
  <c r="U61" i="52"/>
  <c r="X61" i="52" s="1"/>
  <c r="P61" i="52"/>
  <c r="N61" i="52"/>
  <c r="O61" i="52" s="1"/>
  <c r="AK59" i="52"/>
  <c r="AI59" i="52"/>
  <c r="AJ59" i="52" s="1"/>
  <c r="AD59" i="52"/>
  <c r="AB59" i="52"/>
  <c r="AC59" i="52" s="1"/>
  <c r="W59" i="52"/>
  <c r="U59" i="52"/>
  <c r="T59" i="52" s="1"/>
  <c r="P59" i="52"/>
  <c r="N59" i="52"/>
  <c r="O59" i="52" s="1"/>
  <c r="AK58" i="52"/>
  <c r="AI58" i="52"/>
  <c r="AD58" i="52"/>
  <c r="AB58" i="52"/>
  <c r="AA58" i="52" s="1"/>
  <c r="W58" i="52"/>
  <c r="U58" i="52"/>
  <c r="Z58" i="52" s="1"/>
  <c r="P58" i="52"/>
  <c r="N58" i="52"/>
  <c r="R58" i="52" s="1"/>
  <c r="AK57" i="52"/>
  <c r="AI57" i="52"/>
  <c r="AM57" i="52" s="1"/>
  <c r="AD57" i="52"/>
  <c r="AB57" i="52"/>
  <c r="AE57" i="52" s="1"/>
  <c r="W57" i="52"/>
  <c r="U57" i="52"/>
  <c r="V57" i="52" s="1"/>
  <c r="P57" i="52"/>
  <c r="N57" i="52"/>
  <c r="O57" i="52" s="1"/>
  <c r="AK56" i="52"/>
  <c r="AI56" i="52"/>
  <c r="AJ56" i="52" s="1"/>
  <c r="AD56" i="52"/>
  <c r="AB56" i="52"/>
  <c r="AC56" i="52" s="1"/>
  <c r="W56" i="52"/>
  <c r="U56" i="52"/>
  <c r="P56" i="52"/>
  <c r="N56" i="52"/>
  <c r="M56" i="52" s="1"/>
  <c r="AK55" i="52"/>
  <c r="AI55" i="52"/>
  <c r="AH55" i="52" s="1"/>
  <c r="AD55" i="52"/>
  <c r="AB55" i="52"/>
  <c r="AG55" i="52" s="1"/>
  <c r="W55" i="52"/>
  <c r="U55" i="52"/>
  <c r="Y55" i="52" s="1"/>
  <c r="P55" i="52"/>
  <c r="N55" i="52"/>
  <c r="Q55" i="52" s="1"/>
  <c r="AK54" i="52"/>
  <c r="AI54" i="52"/>
  <c r="AL54" i="52" s="1"/>
  <c r="AD54" i="52"/>
  <c r="AB54" i="52"/>
  <c r="AC54" i="52" s="1"/>
  <c r="W54" i="52"/>
  <c r="U54" i="52"/>
  <c r="V54" i="52" s="1"/>
  <c r="P54" i="52"/>
  <c r="N54" i="52"/>
  <c r="S54" i="52" s="1"/>
  <c r="AK53" i="52"/>
  <c r="AI53" i="52"/>
  <c r="AN53" i="52" s="1"/>
  <c r="AD53" i="52"/>
  <c r="AB53" i="52"/>
  <c r="W53" i="52"/>
  <c r="U53" i="52"/>
  <c r="T53" i="52" s="1"/>
  <c r="P53" i="52"/>
  <c r="N53" i="52"/>
  <c r="S53" i="52" s="1"/>
  <c r="AK51" i="52"/>
  <c r="AI51" i="52"/>
  <c r="AN51" i="52" s="1"/>
  <c r="AD51" i="52"/>
  <c r="AB51" i="52"/>
  <c r="AC51" i="52" s="1"/>
  <c r="W51" i="52"/>
  <c r="U51" i="52"/>
  <c r="T51" i="52" s="1"/>
  <c r="P51" i="52"/>
  <c r="N51" i="52"/>
  <c r="S51" i="52" s="1"/>
  <c r="AK50" i="52"/>
  <c r="AI50" i="52"/>
  <c r="AN50" i="52" s="1"/>
  <c r="AD50" i="52"/>
  <c r="AB50" i="52"/>
  <c r="AA50" i="52" s="1"/>
  <c r="W50" i="52"/>
  <c r="U50" i="52"/>
  <c r="Y50" i="52" s="1"/>
  <c r="P50" i="52"/>
  <c r="N50" i="52"/>
  <c r="M50" i="52" s="1"/>
  <c r="R49" i="52"/>
  <c r="AK48" i="52"/>
  <c r="AI48" i="52"/>
  <c r="AL48" i="52" s="1"/>
  <c r="AD48" i="52"/>
  <c r="AB48" i="52"/>
  <c r="AA48" i="52" s="1"/>
  <c r="W48" i="52"/>
  <c r="U48" i="52"/>
  <c r="V48" i="52" s="1"/>
  <c r="P48" i="52"/>
  <c r="N48" i="52"/>
  <c r="Q48" i="52" s="1"/>
  <c r="AK47" i="52"/>
  <c r="AI47" i="52"/>
  <c r="AJ47" i="52" s="1"/>
  <c r="AD47" i="52"/>
  <c r="AB47" i="52"/>
  <c r="AA47" i="52" s="1"/>
  <c r="W47" i="52"/>
  <c r="U47" i="52"/>
  <c r="V47" i="52" s="1"/>
  <c r="P47" i="52"/>
  <c r="N47" i="52"/>
  <c r="S47" i="52" s="1"/>
  <c r="AK46" i="52"/>
  <c r="AI46" i="52"/>
  <c r="AN46" i="52" s="1"/>
  <c r="AD46" i="52"/>
  <c r="AB46" i="52"/>
  <c r="AF46" i="52" s="1"/>
  <c r="W46" i="52"/>
  <c r="U46" i="52"/>
  <c r="X46" i="52" s="1"/>
  <c r="P46" i="52"/>
  <c r="N46" i="52"/>
  <c r="O46" i="52" s="1"/>
  <c r="AK45" i="52"/>
  <c r="AI45" i="52"/>
  <c r="AJ45" i="52" s="1"/>
  <c r="AD45" i="52"/>
  <c r="AB45" i="52"/>
  <c r="AC45" i="52" s="1"/>
  <c r="W45" i="52"/>
  <c r="U45" i="52"/>
  <c r="V45" i="52" s="1"/>
  <c r="P45" i="52"/>
  <c r="N45" i="52"/>
  <c r="M45" i="52" s="1"/>
  <c r="AK44" i="52"/>
  <c r="AI44" i="52"/>
  <c r="AM44" i="52" s="1"/>
  <c r="AD44" i="52"/>
  <c r="AB44" i="52"/>
  <c r="AE44" i="52" s="1"/>
  <c r="W44" i="52"/>
  <c r="U44" i="52"/>
  <c r="Z44" i="52" s="1"/>
  <c r="P44" i="52"/>
  <c r="N44" i="52"/>
  <c r="O44" i="52" s="1"/>
  <c r="AK42" i="52"/>
  <c r="AI42" i="52"/>
  <c r="AJ42" i="52" s="1"/>
  <c r="AD42" i="52"/>
  <c r="AB42" i="52"/>
  <c r="AF42" i="52" s="1"/>
  <c r="W42" i="52"/>
  <c r="U42" i="52"/>
  <c r="T42" i="52" s="1"/>
  <c r="P42" i="52"/>
  <c r="N42" i="52"/>
  <c r="M42" i="52" s="1"/>
  <c r="AK41" i="52"/>
  <c r="AI41" i="52"/>
  <c r="AH41" i="52" s="1"/>
  <c r="AD41" i="52"/>
  <c r="AB41" i="52"/>
  <c r="AG41" i="52" s="1"/>
  <c r="W41" i="52"/>
  <c r="U41" i="52"/>
  <c r="T41" i="52" s="1"/>
  <c r="P41" i="52"/>
  <c r="N41" i="52"/>
  <c r="Q41" i="52" s="1"/>
  <c r="AK40" i="52"/>
  <c r="AI40" i="52"/>
  <c r="AL40" i="52" s="1"/>
  <c r="AD40" i="52"/>
  <c r="AB40" i="52"/>
  <c r="AA40" i="52" s="1"/>
  <c r="W40" i="52"/>
  <c r="U40" i="52"/>
  <c r="V40" i="52" s="1"/>
  <c r="P40" i="52"/>
  <c r="N40" i="52"/>
  <c r="R40" i="52" s="1"/>
  <c r="AK39" i="52"/>
  <c r="AI39" i="52"/>
  <c r="AM39" i="52" s="1"/>
  <c r="AD39" i="52"/>
  <c r="AB39" i="52"/>
  <c r="AA39" i="52" s="1"/>
  <c r="W39" i="52"/>
  <c r="U39" i="52"/>
  <c r="T39" i="52" s="1"/>
  <c r="P39" i="52"/>
  <c r="N39" i="52"/>
  <c r="S39" i="52" s="1"/>
  <c r="AK38" i="52"/>
  <c r="AI38" i="52"/>
  <c r="AN38" i="52" s="1"/>
  <c r="AD38" i="52"/>
  <c r="AB38" i="52"/>
  <c r="AE38" i="52" s="1"/>
  <c r="W38" i="52"/>
  <c r="U38" i="52"/>
  <c r="X38" i="52" s="1"/>
  <c r="P38" i="52"/>
  <c r="N38" i="52"/>
  <c r="S38" i="52" s="1"/>
  <c r="AK37" i="52"/>
  <c r="AI37" i="52"/>
  <c r="AJ37" i="52" s="1"/>
  <c r="AD37" i="52"/>
  <c r="AB37" i="52"/>
  <c r="AC37" i="52" s="1"/>
  <c r="W37" i="52"/>
  <c r="U37" i="52"/>
  <c r="Y37" i="52" s="1"/>
  <c r="P37" i="52"/>
  <c r="N37" i="52"/>
  <c r="M37" i="52" s="1"/>
  <c r="AK35" i="52"/>
  <c r="AI35" i="52"/>
  <c r="AH35" i="52" s="1"/>
  <c r="AD35" i="52"/>
  <c r="AB35" i="52"/>
  <c r="AA35" i="52" s="1"/>
  <c r="W35" i="52"/>
  <c r="U35" i="52"/>
  <c r="Z35" i="52" s="1"/>
  <c r="S35" i="52"/>
  <c r="P35" i="52"/>
  <c r="N35" i="52"/>
  <c r="Q35" i="52" s="1"/>
  <c r="AK34" i="52"/>
  <c r="AI34" i="52"/>
  <c r="AJ34" i="52" s="1"/>
  <c r="AD34" i="52"/>
  <c r="AB34" i="52"/>
  <c r="AE34" i="52" s="1"/>
  <c r="W34" i="52"/>
  <c r="U34" i="52"/>
  <c r="Z34" i="52" s="1"/>
  <c r="P34" i="52"/>
  <c r="N34" i="52"/>
  <c r="O34" i="52" s="1"/>
  <c r="AK33" i="52"/>
  <c r="AI33" i="52"/>
  <c r="AJ33" i="52" s="1"/>
  <c r="AD33" i="52"/>
  <c r="AB33" i="52"/>
  <c r="AF33" i="52" s="1"/>
  <c r="W33" i="52"/>
  <c r="U33" i="52"/>
  <c r="T33" i="52" s="1"/>
  <c r="P33" i="52"/>
  <c r="N33" i="52"/>
  <c r="M33" i="52" s="1"/>
  <c r="AK32" i="52"/>
  <c r="AI32" i="52"/>
  <c r="AH32" i="52" s="1"/>
  <c r="AD32" i="52"/>
  <c r="AB32" i="52"/>
  <c r="AG32" i="52" s="1"/>
  <c r="W32" i="52"/>
  <c r="U32" i="52"/>
  <c r="T32" i="52" s="1"/>
  <c r="P32" i="52"/>
  <c r="N32" i="52"/>
  <c r="Q32" i="52" s="1"/>
  <c r="AK31" i="52"/>
  <c r="AI31" i="52"/>
  <c r="AL31" i="52" s="1"/>
  <c r="AD31" i="52"/>
  <c r="AB31" i="52"/>
  <c r="AA31" i="52" s="1"/>
  <c r="W31" i="52"/>
  <c r="U31" i="52"/>
  <c r="V31" i="52" s="1"/>
  <c r="P31" i="52"/>
  <c r="N31" i="52"/>
  <c r="R31" i="52" s="1"/>
  <c r="AK30" i="52"/>
  <c r="AI30" i="52"/>
  <c r="AM30" i="52" s="1"/>
  <c r="AD30" i="52"/>
  <c r="AB30" i="52"/>
  <c r="AA30" i="52" s="1"/>
  <c r="W30" i="52"/>
  <c r="U30" i="52"/>
  <c r="T30" i="52" s="1"/>
  <c r="P30" i="52"/>
  <c r="N30" i="52"/>
  <c r="S30" i="52" s="1"/>
  <c r="R36" i="52"/>
  <c r="L18" i="52"/>
  <c r="L17" i="52"/>
  <c r="L15" i="52"/>
  <c r="L14" i="52"/>
  <c r="L13" i="52"/>
  <c r="R37" i="51"/>
  <c r="R99" i="51"/>
  <c r="AK98" i="51"/>
  <c r="AI98" i="51"/>
  <c r="AD98" i="51"/>
  <c r="AB98" i="51"/>
  <c r="AA98" i="51" s="1"/>
  <c r="Z98" i="51"/>
  <c r="Y98" i="51"/>
  <c r="W98" i="51"/>
  <c r="U98" i="51"/>
  <c r="X98" i="51" s="1"/>
  <c r="P98" i="51"/>
  <c r="N98" i="51"/>
  <c r="O98" i="51" s="1"/>
  <c r="AK97" i="51"/>
  <c r="AI97" i="51"/>
  <c r="AD97" i="51"/>
  <c r="AB97" i="51"/>
  <c r="AC97" i="51" s="1"/>
  <c r="W97" i="51"/>
  <c r="U97" i="51"/>
  <c r="T97" i="51" s="1"/>
  <c r="P97" i="51"/>
  <c r="N97" i="51"/>
  <c r="M97" i="51" s="1"/>
  <c r="AK96" i="51"/>
  <c r="AI96" i="51"/>
  <c r="AH96" i="51" s="1"/>
  <c r="AD96" i="51"/>
  <c r="AB96" i="51"/>
  <c r="W96" i="51"/>
  <c r="U96" i="51"/>
  <c r="P96" i="51"/>
  <c r="N96" i="51"/>
  <c r="M96" i="51" s="1"/>
  <c r="AK95" i="51"/>
  <c r="AI95" i="51"/>
  <c r="AD95" i="51"/>
  <c r="AB95" i="51"/>
  <c r="W95" i="51"/>
  <c r="U95" i="51"/>
  <c r="T95" i="51" s="1"/>
  <c r="P95" i="51"/>
  <c r="N95" i="51"/>
  <c r="O95" i="51" s="1"/>
  <c r="AK94" i="51"/>
  <c r="AI94" i="51"/>
  <c r="AJ94" i="51" s="1"/>
  <c r="AD94" i="51"/>
  <c r="AB94" i="51"/>
  <c r="AG94" i="51" s="1"/>
  <c r="W94" i="51"/>
  <c r="U94" i="51"/>
  <c r="T94" i="51" s="1"/>
  <c r="P94" i="51"/>
  <c r="N94" i="51"/>
  <c r="M94" i="51" s="1"/>
  <c r="AK93" i="51"/>
  <c r="AI93" i="51"/>
  <c r="AH93" i="51" s="1"/>
  <c r="AD93" i="51"/>
  <c r="AB93" i="51"/>
  <c r="AC93" i="51" s="1"/>
  <c r="W93" i="51"/>
  <c r="U93" i="51"/>
  <c r="T93" i="51" s="1"/>
  <c r="P93" i="51"/>
  <c r="N93" i="51"/>
  <c r="R93" i="51" s="1"/>
  <c r="AK92" i="51"/>
  <c r="AI92" i="51"/>
  <c r="AM92" i="51" s="1"/>
  <c r="AD92" i="51"/>
  <c r="AB92" i="51"/>
  <c r="AG92" i="51" s="1"/>
  <c r="W92" i="51"/>
  <c r="U92" i="51"/>
  <c r="V92" i="51" s="1"/>
  <c r="P92" i="51"/>
  <c r="N92" i="51"/>
  <c r="R92" i="51" s="1"/>
  <c r="AK91" i="51"/>
  <c r="AI91" i="51"/>
  <c r="AD91" i="51"/>
  <c r="AB91" i="51"/>
  <c r="AG91" i="51" s="1"/>
  <c r="W91" i="51"/>
  <c r="U91" i="51"/>
  <c r="T91" i="51" s="1"/>
  <c r="P91" i="51"/>
  <c r="N91" i="51"/>
  <c r="R90" i="51"/>
  <c r="AK86" i="51"/>
  <c r="AI86" i="51"/>
  <c r="AH86" i="51" s="1"/>
  <c r="AD86" i="51"/>
  <c r="AB86" i="51"/>
  <c r="W86" i="51"/>
  <c r="U86" i="51"/>
  <c r="P86" i="51"/>
  <c r="N86" i="51"/>
  <c r="L86" i="51"/>
  <c r="AM85" i="51"/>
  <c r="AK85" i="51"/>
  <c r="AI85" i="51"/>
  <c r="AJ85" i="51" s="1"/>
  <c r="AD85" i="51"/>
  <c r="AB85" i="51"/>
  <c r="AC85" i="51" s="1"/>
  <c r="W85" i="51"/>
  <c r="U85" i="51"/>
  <c r="V85" i="51" s="1"/>
  <c r="P85" i="51"/>
  <c r="N85" i="51"/>
  <c r="L85" i="51"/>
  <c r="AK84" i="51"/>
  <c r="AI84" i="51"/>
  <c r="AJ84" i="51" s="1"/>
  <c r="AD84" i="51"/>
  <c r="AB84" i="51"/>
  <c r="AE84" i="51" s="1"/>
  <c r="W84" i="51"/>
  <c r="U84" i="51"/>
  <c r="T84" i="51" s="1"/>
  <c r="P84" i="51"/>
  <c r="N84" i="51"/>
  <c r="O84" i="51" s="1"/>
  <c r="L84" i="51"/>
  <c r="AK83" i="51"/>
  <c r="AI83" i="51"/>
  <c r="AJ83" i="51" s="1"/>
  <c r="AD83" i="51"/>
  <c r="AB83" i="51"/>
  <c r="AA83" i="51" s="1"/>
  <c r="Y83" i="51"/>
  <c r="W83" i="51"/>
  <c r="U83" i="51"/>
  <c r="V83" i="51" s="1"/>
  <c r="T83" i="51"/>
  <c r="P83" i="51"/>
  <c r="N83" i="51"/>
  <c r="M83" i="51" s="1"/>
  <c r="L83" i="51"/>
  <c r="AK82" i="51"/>
  <c r="AI82" i="51"/>
  <c r="AH82" i="51" s="1"/>
  <c r="AD82" i="51"/>
  <c r="AB82" i="51"/>
  <c r="W82" i="51"/>
  <c r="U82" i="51"/>
  <c r="V82" i="51" s="1"/>
  <c r="P82" i="51"/>
  <c r="N82" i="51"/>
  <c r="S82" i="51" s="1"/>
  <c r="L82" i="51"/>
  <c r="AK81" i="51"/>
  <c r="AI81" i="51"/>
  <c r="AN81" i="51" s="1"/>
  <c r="AD81" i="51"/>
  <c r="AB81" i="51"/>
  <c r="AA81" i="51" s="1"/>
  <c r="W81" i="51"/>
  <c r="U81" i="51"/>
  <c r="P81" i="51"/>
  <c r="N81" i="51"/>
  <c r="M81" i="51" s="1"/>
  <c r="L81" i="51"/>
  <c r="AK80" i="51"/>
  <c r="AI80" i="51"/>
  <c r="AH80" i="51" s="1"/>
  <c r="AD80" i="51"/>
  <c r="AB80" i="51"/>
  <c r="AF80" i="51" s="1"/>
  <c r="W80" i="51"/>
  <c r="U80" i="51"/>
  <c r="Z80" i="51" s="1"/>
  <c r="P80" i="51"/>
  <c r="N80" i="51"/>
  <c r="L80" i="51"/>
  <c r="AK79" i="51"/>
  <c r="AI79" i="51"/>
  <c r="AJ79" i="51" s="1"/>
  <c r="AD79" i="51"/>
  <c r="AB79" i="51"/>
  <c r="AC79" i="51" s="1"/>
  <c r="W79" i="51"/>
  <c r="U79" i="51"/>
  <c r="Z79" i="51" s="1"/>
  <c r="P79" i="51"/>
  <c r="N79" i="51"/>
  <c r="L79" i="51"/>
  <c r="AK78" i="51"/>
  <c r="AI78" i="51"/>
  <c r="AH78" i="51" s="1"/>
  <c r="AD78" i="51"/>
  <c r="AB78" i="51"/>
  <c r="AC78" i="51" s="1"/>
  <c r="W78" i="51"/>
  <c r="U78" i="51"/>
  <c r="T78" i="51" s="1"/>
  <c r="P78" i="51"/>
  <c r="N78" i="51"/>
  <c r="O78" i="51" s="1"/>
  <c r="M78" i="51"/>
  <c r="L78" i="51"/>
  <c r="AK77" i="51"/>
  <c r="AI77" i="51"/>
  <c r="AJ77" i="51" s="1"/>
  <c r="AD77" i="51"/>
  <c r="AB77" i="51"/>
  <c r="AG77" i="51" s="1"/>
  <c r="W77" i="51"/>
  <c r="U77" i="51"/>
  <c r="V77" i="51" s="1"/>
  <c r="P77" i="51"/>
  <c r="N77" i="51"/>
  <c r="O77" i="51" s="1"/>
  <c r="L77" i="51"/>
  <c r="AK76" i="51"/>
  <c r="AI76" i="51"/>
  <c r="AD76" i="51"/>
  <c r="AB76" i="51"/>
  <c r="AA76" i="51" s="1"/>
  <c r="W76" i="51"/>
  <c r="U76" i="51"/>
  <c r="V76" i="51" s="1"/>
  <c r="P76" i="51"/>
  <c r="N76" i="51"/>
  <c r="M76" i="51" s="1"/>
  <c r="L76" i="51"/>
  <c r="AK75" i="51"/>
  <c r="AI75" i="51"/>
  <c r="AJ75" i="51" s="1"/>
  <c r="AD75" i="51"/>
  <c r="AB75" i="51"/>
  <c r="AA75" i="51" s="1"/>
  <c r="Z75" i="51"/>
  <c r="X75" i="51"/>
  <c r="W75" i="51"/>
  <c r="U75" i="51"/>
  <c r="V75" i="51" s="1"/>
  <c r="P75" i="51"/>
  <c r="N75" i="51"/>
  <c r="M75" i="51" s="1"/>
  <c r="L75" i="51"/>
  <c r="AK74" i="51"/>
  <c r="AI74" i="51"/>
  <c r="AH74" i="51" s="1"/>
  <c r="AD74" i="51"/>
  <c r="AB74" i="51"/>
  <c r="AC74" i="51" s="1"/>
  <c r="W74" i="51"/>
  <c r="U74" i="51"/>
  <c r="Z74" i="51" s="1"/>
  <c r="P74" i="51"/>
  <c r="N74" i="51"/>
  <c r="M74" i="51" s="1"/>
  <c r="L74" i="51"/>
  <c r="AK73" i="51"/>
  <c r="AI73" i="51"/>
  <c r="AH73" i="51" s="1"/>
  <c r="AD73" i="51"/>
  <c r="AB73" i="51"/>
  <c r="AC73" i="51" s="1"/>
  <c r="W73" i="51"/>
  <c r="U73" i="51"/>
  <c r="T73" i="51" s="1"/>
  <c r="P73" i="51"/>
  <c r="N73" i="51"/>
  <c r="L73" i="51"/>
  <c r="AK72" i="51"/>
  <c r="AI72" i="51"/>
  <c r="AH72" i="51" s="1"/>
  <c r="AD72" i="51"/>
  <c r="AB72" i="51"/>
  <c r="AC72" i="51" s="1"/>
  <c r="AA72" i="51"/>
  <c r="W72" i="51"/>
  <c r="U72" i="51"/>
  <c r="Z72" i="51" s="1"/>
  <c r="P72" i="51"/>
  <c r="N72" i="51"/>
  <c r="O72" i="51" s="1"/>
  <c r="L72" i="51"/>
  <c r="AK71" i="51"/>
  <c r="AI71" i="51"/>
  <c r="AM71" i="51" s="1"/>
  <c r="AD71" i="51"/>
  <c r="AB71" i="51"/>
  <c r="W71" i="51"/>
  <c r="U71" i="51"/>
  <c r="T71" i="51" s="1"/>
  <c r="P71" i="51"/>
  <c r="N71" i="51"/>
  <c r="S71" i="51" s="1"/>
  <c r="L71" i="51"/>
  <c r="AK70" i="51"/>
  <c r="AI70" i="51"/>
  <c r="AD70" i="51"/>
  <c r="AB70" i="51"/>
  <c r="AF70" i="51" s="1"/>
  <c r="W70" i="51"/>
  <c r="U70" i="51"/>
  <c r="T70" i="51" s="1"/>
  <c r="P70" i="51"/>
  <c r="N70" i="51"/>
  <c r="O70" i="51" s="1"/>
  <c r="M70" i="51"/>
  <c r="L70" i="51"/>
  <c r="AL69" i="51"/>
  <c r="AK69" i="51"/>
  <c r="AI69" i="51"/>
  <c r="AJ69" i="51" s="1"/>
  <c r="AD69" i="51"/>
  <c r="AB69" i="51"/>
  <c r="AA69" i="51" s="1"/>
  <c r="X69" i="51"/>
  <c r="W69" i="51"/>
  <c r="U69" i="51"/>
  <c r="T69" i="51" s="1"/>
  <c r="P69" i="51"/>
  <c r="N69" i="51"/>
  <c r="L69" i="51"/>
  <c r="AK68" i="51"/>
  <c r="AI68" i="51"/>
  <c r="AN68" i="51" s="1"/>
  <c r="AD68" i="51"/>
  <c r="AB68" i="51"/>
  <c r="AA68" i="51" s="1"/>
  <c r="W68" i="51"/>
  <c r="U68" i="51"/>
  <c r="V68" i="51" s="1"/>
  <c r="P68" i="51"/>
  <c r="N68" i="51"/>
  <c r="L68" i="51"/>
  <c r="AK67" i="51"/>
  <c r="AI67" i="51"/>
  <c r="AL67" i="51" s="1"/>
  <c r="AE67" i="51"/>
  <c r="AD67" i="51"/>
  <c r="AB67" i="51"/>
  <c r="AC67" i="51" s="1"/>
  <c r="W67" i="51"/>
  <c r="U67" i="51"/>
  <c r="V67" i="51" s="1"/>
  <c r="P67" i="51"/>
  <c r="N67" i="51"/>
  <c r="M67" i="51" s="1"/>
  <c r="L67" i="51"/>
  <c r="AM66" i="51"/>
  <c r="AK66" i="51"/>
  <c r="AJ66" i="51"/>
  <c r="AI66" i="51"/>
  <c r="AH66" i="51" s="1"/>
  <c r="AD66" i="51"/>
  <c r="AB66" i="51"/>
  <c r="W66" i="51"/>
  <c r="U66" i="51"/>
  <c r="Y66" i="51" s="1"/>
  <c r="P66" i="51"/>
  <c r="N66" i="51"/>
  <c r="O66" i="51" s="1"/>
  <c r="L66" i="51"/>
  <c r="AK65" i="51"/>
  <c r="AI65" i="51"/>
  <c r="AH65" i="51" s="1"/>
  <c r="AD65" i="51"/>
  <c r="AB65" i="51"/>
  <c r="AA65" i="51" s="1"/>
  <c r="W65" i="51"/>
  <c r="U65" i="51"/>
  <c r="X65" i="51" s="1"/>
  <c r="P65" i="51"/>
  <c r="N65" i="51"/>
  <c r="L65" i="51"/>
  <c r="AK64" i="51"/>
  <c r="AI64" i="51"/>
  <c r="AH64" i="51" s="1"/>
  <c r="AD64" i="51"/>
  <c r="AB64" i="51"/>
  <c r="AC64" i="51" s="1"/>
  <c r="W64" i="51"/>
  <c r="U64" i="51"/>
  <c r="T64" i="51" s="1"/>
  <c r="P64" i="51"/>
  <c r="N64" i="51"/>
  <c r="M64" i="51" s="1"/>
  <c r="L64" i="51"/>
  <c r="AK63" i="51"/>
  <c r="AI63" i="51"/>
  <c r="AH63" i="51" s="1"/>
  <c r="AD63" i="51"/>
  <c r="AB63" i="51"/>
  <c r="AA63" i="51" s="1"/>
  <c r="W63" i="51"/>
  <c r="U63" i="51"/>
  <c r="T63" i="51" s="1"/>
  <c r="P63" i="51"/>
  <c r="N63" i="51"/>
  <c r="O63" i="51" s="1"/>
  <c r="L63" i="51"/>
  <c r="AK62" i="51"/>
  <c r="AI62" i="51"/>
  <c r="AH62" i="51"/>
  <c r="AD62" i="51"/>
  <c r="AB62" i="51"/>
  <c r="AE62" i="51" s="1"/>
  <c r="W62" i="51"/>
  <c r="U62" i="51"/>
  <c r="P62" i="51"/>
  <c r="N62" i="51"/>
  <c r="O62" i="51" s="1"/>
  <c r="L62" i="51"/>
  <c r="AK61" i="51"/>
  <c r="AI61" i="51"/>
  <c r="AH61" i="51" s="1"/>
  <c r="AD61" i="51"/>
  <c r="AB61" i="51"/>
  <c r="AG61" i="51" s="1"/>
  <c r="W61" i="51"/>
  <c r="U61" i="51"/>
  <c r="T61" i="51" s="1"/>
  <c r="P61" i="51"/>
  <c r="N61" i="51"/>
  <c r="O61" i="51" s="1"/>
  <c r="L61" i="51"/>
  <c r="AK60" i="51"/>
  <c r="AI60" i="51"/>
  <c r="AD60" i="51"/>
  <c r="AB60" i="51"/>
  <c r="AC60" i="51" s="1"/>
  <c r="W60" i="51"/>
  <c r="U60" i="51"/>
  <c r="T60" i="51" s="1"/>
  <c r="P60" i="51"/>
  <c r="N60" i="51"/>
  <c r="O60" i="51" s="1"/>
  <c r="L60" i="51"/>
  <c r="AK59" i="51"/>
  <c r="AI59" i="51"/>
  <c r="AJ59" i="51" s="1"/>
  <c r="AD59" i="51"/>
  <c r="AB59" i="51"/>
  <c r="AA59" i="51" s="1"/>
  <c r="W59" i="51"/>
  <c r="U59" i="51"/>
  <c r="T59" i="51" s="1"/>
  <c r="P59" i="51"/>
  <c r="N59" i="51"/>
  <c r="L59" i="51"/>
  <c r="AK58" i="51"/>
  <c r="AI58" i="51"/>
  <c r="AD58" i="51"/>
  <c r="AB58" i="51"/>
  <c r="AE58" i="51" s="1"/>
  <c r="Z58" i="51"/>
  <c r="W58" i="51"/>
  <c r="U58" i="51"/>
  <c r="V58" i="51" s="1"/>
  <c r="P58" i="51"/>
  <c r="N58" i="51"/>
  <c r="O58" i="51" s="1"/>
  <c r="M58" i="51"/>
  <c r="L58" i="51"/>
  <c r="AK57" i="51"/>
  <c r="AI57" i="51"/>
  <c r="AD57" i="51"/>
  <c r="AB57" i="51"/>
  <c r="AA57" i="51" s="1"/>
  <c r="W57" i="51"/>
  <c r="U57" i="51"/>
  <c r="P57" i="51"/>
  <c r="N57" i="51"/>
  <c r="M57" i="51" s="1"/>
  <c r="L57" i="51"/>
  <c r="AK56" i="51"/>
  <c r="AI56" i="51"/>
  <c r="AH56" i="51" s="1"/>
  <c r="AD56" i="51"/>
  <c r="AB56" i="51"/>
  <c r="AA56" i="51"/>
  <c r="W56" i="51"/>
  <c r="U56" i="51"/>
  <c r="Y56" i="51" s="1"/>
  <c r="P56" i="51"/>
  <c r="N56" i="51"/>
  <c r="Q56" i="51" s="1"/>
  <c r="L56" i="51"/>
  <c r="AK55" i="51"/>
  <c r="AI55" i="51"/>
  <c r="AM55" i="51" s="1"/>
  <c r="AD55" i="51"/>
  <c r="AB55" i="51"/>
  <c r="AC55" i="51" s="1"/>
  <c r="W55" i="51"/>
  <c r="U55" i="51"/>
  <c r="V55" i="51" s="1"/>
  <c r="P55" i="51"/>
  <c r="N55" i="51"/>
  <c r="Q55" i="51" s="1"/>
  <c r="L55" i="51"/>
  <c r="AK54" i="51"/>
  <c r="AI54" i="51"/>
  <c r="AL54" i="51" s="1"/>
  <c r="AD54" i="51"/>
  <c r="AB54" i="51"/>
  <c r="AC54" i="51" s="1"/>
  <c r="W54" i="51"/>
  <c r="U54" i="51"/>
  <c r="P54" i="51"/>
  <c r="N54" i="51"/>
  <c r="M54" i="51" s="1"/>
  <c r="L54" i="51"/>
  <c r="AK53" i="51"/>
  <c r="AI53" i="51"/>
  <c r="AH53" i="51" s="1"/>
  <c r="AD53" i="51"/>
  <c r="AB53" i="51"/>
  <c r="AF53" i="51" s="1"/>
  <c r="W53" i="51"/>
  <c r="U53" i="51"/>
  <c r="Y53" i="51" s="1"/>
  <c r="P53" i="51"/>
  <c r="N53" i="51"/>
  <c r="O53" i="51" s="1"/>
  <c r="L53" i="51"/>
  <c r="AK52" i="51"/>
  <c r="AI52" i="51"/>
  <c r="AJ52" i="51" s="1"/>
  <c r="AD52" i="51"/>
  <c r="AB52" i="51"/>
  <c r="AC52" i="51" s="1"/>
  <c r="W52" i="51"/>
  <c r="U52" i="51"/>
  <c r="X52" i="51" s="1"/>
  <c r="P52" i="51"/>
  <c r="N52" i="51"/>
  <c r="O52" i="51" s="1"/>
  <c r="L52" i="51"/>
  <c r="AK51" i="51"/>
  <c r="AI51" i="51"/>
  <c r="AJ51" i="51" s="1"/>
  <c r="AD51" i="51"/>
  <c r="AB51" i="51"/>
  <c r="AA51" i="51" s="1"/>
  <c r="W51" i="51"/>
  <c r="U51" i="51"/>
  <c r="T51" i="51" s="1"/>
  <c r="P51" i="51"/>
  <c r="N51" i="51"/>
  <c r="L51" i="51"/>
  <c r="AK50" i="51"/>
  <c r="AI50" i="51"/>
  <c r="AD50" i="51"/>
  <c r="AB50" i="51"/>
  <c r="AE50" i="51" s="1"/>
  <c r="W50" i="51"/>
  <c r="U50" i="51"/>
  <c r="V50" i="51" s="1"/>
  <c r="P50" i="51"/>
  <c r="N50" i="51"/>
  <c r="O50" i="51" s="1"/>
  <c r="L50" i="51"/>
  <c r="AK49" i="51"/>
  <c r="AI49" i="51"/>
  <c r="AD49" i="51"/>
  <c r="AB49" i="51"/>
  <c r="AF49" i="51" s="1"/>
  <c r="W49" i="51"/>
  <c r="U49" i="51"/>
  <c r="P49" i="51"/>
  <c r="N49" i="51"/>
  <c r="M49" i="51" s="1"/>
  <c r="L49" i="51"/>
  <c r="AK48" i="51"/>
  <c r="AI48" i="51"/>
  <c r="AH48" i="51" s="1"/>
  <c r="AD48" i="51"/>
  <c r="AB48" i="51"/>
  <c r="AA48" i="51" s="1"/>
  <c r="W48" i="51"/>
  <c r="U48" i="51"/>
  <c r="Y48" i="51" s="1"/>
  <c r="P48" i="51"/>
  <c r="N48" i="51"/>
  <c r="Q48" i="51" s="1"/>
  <c r="L48" i="51"/>
  <c r="AK47" i="51"/>
  <c r="AI47" i="51"/>
  <c r="AD47" i="51"/>
  <c r="AB47" i="51"/>
  <c r="AC47" i="51" s="1"/>
  <c r="W47" i="51"/>
  <c r="U47" i="51"/>
  <c r="V47" i="51" s="1"/>
  <c r="P47" i="51"/>
  <c r="N47" i="51"/>
  <c r="Q47" i="51" s="1"/>
  <c r="L47" i="51"/>
  <c r="AK46" i="51"/>
  <c r="AI46" i="51"/>
  <c r="AL46" i="51" s="1"/>
  <c r="AD46" i="51"/>
  <c r="AB46" i="51"/>
  <c r="AE46" i="51" s="1"/>
  <c r="W46" i="51"/>
  <c r="U46" i="51"/>
  <c r="P46" i="51"/>
  <c r="N46" i="51"/>
  <c r="O46" i="51" s="1"/>
  <c r="L46" i="51"/>
  <c r="AK45" i="51"/>
  <c r="AI45" i="51"/>
  <c r="AD45" i="51"/>
  <c r="AB45" i="51"/>
  <c r="AG45" i="51" s="1"/>
  <c r="W45" i="51"/>
  <c r="U45" i="51"/>
  <c r="X45" i="51" s="1"/>
  <c r="P45" i="51"/>
  <c r="N45" i="51"/>
  <c r="R45" i="51" s="1"/>
  <c r="L45" i="51"/>
  <c r="AK44" i="51"/>
  <c r="AI44" i="51"/>
  <c r="AJ44" i="51" s="1"/>
  <c r="AF44" i="51"/>
  <c r="AD44" i="51"/>
  <c r="AB44" i="51"/>
  <c r="AC44" i="51" s="1"/>
  <c r="W44" i="51"/>
  <c r="U44" i="51"/>
  <c r="T44" i="51" s="1"/>
  <c r="P44" i="51"/>
  <c r="N44" i="51"/>
  <c r="L44" i="51"/>
  <c r="R43" i="51"/>
  <c r="AK42" i="51"/>
  <c r="AI42" i="51"/>
  <c r="AN42" i="51" s="1"/>
  <c r="AD42" i="51"/>
  <c r="AB42" i="51"/>
  <c r="AG42" i="51" s="1"/>
  <c r="Z42" i="51"/>
  <c r="X42" i="51"/>
  <c r="W42" i="51"/>
  <c r="U42" i="51"/>
  <c r="Y42" i="51" s="1"/>
  <c r="P42" i="51"/>
  <c r="N42" i="51"/>
  <c r="Q42" i="51" s="1"/>
  <c r="AK41" i="51"/>
  <c r="AI41" i="51"/>
  <c r="AL41" i="51" s="1"/>
  <c r="AD41" i="51"/>
  <c r="AB41" i="51"/>
  <c r="AA41" i="51" s="1"/>
  <c r="W41" i="51"/>
  <c r="U41" i="51"/>
  <c r="V41" i="51" s="1"/>
  <c r="P41" i="51"/>
  <c r="N41" i="51"/>
  <c r="R41" i="51" s="1"/>
  <c r="AK40" i="51"/>
  <c r="AI40" i="51"/>
  <c r="AH40" i="51" s="1"/>
  <c r="AD40" i="51"/>
  <c r="AB40" i="51"/>
  <c r="AA40" i="51" s="1"/>
  <c r="W40" i="51"/>
  <c r="U40" i="51"/>
  <c r="Z40" i="51" s="1"/>
  <c r="P40" i="51"/>
  <c r="N40" i="51"/>
  <c r="S40" i="51" s="1"/>
  <c r="AK39" i="51"/>
  <c r="AI39" i="51"/>
  <c r="AN39" i="51" s="1"/>
  <c r="AD39" i="51"/>
  <c r="AB39" i="51"/>
  <c r="AF39" i="51" s="1"/>
  <c r="W39" i="51"/>
  <c r="U39" i="51"/>
  <c r="X39" i="51" s="1"/>
  <c r="P39" i="51"/>
  <c r="N39" i="51"/>
  <c r="M39" i="51" s="1"/>
  <c r="AK38" i="51"/>
  <c r="AI38" i="51"/>
  <c r="AH38" i="51" s="1"/>
  <c r="AD38" i="51"/>
  <c r="AB38" i="51"/>
  <c r="AC38" i="51" s="1"/>
  <c r="W38" i="51"/>
  <c r="U38" i="51"/>
  <c r="X38" i="51" s="1"/>
  <c r="P38" i="51"/>
  <c r="N38" i="51"/>
  <c r="M38" i="51" s="1"/>
  <c r="AK36" i="51"/>
  <c r="AI36" i="51"/>
  <c r="AH36" i="51" s="1"/>
  <c r="AD36" i="51"/>
  <c r="AB36" i="51"/>
  <c r="AG36" i="51" s="1"/>
  <c r="W36" i="51"/>
  <c r="U36" i="51"/>
  <c r="Z36" i="51" s="1"/>
  <c r="T36" i="51"/>
  <c r="P36" i="51"/>
  <c r="N36" i="51"/>
  <c r="R36" i="51" s="1"/>
  <c r="AK35" i="51"/>
  <c r="AI35" i="51"/>
  <c r="AM35" i="51" s="1"/>
  <c r="AH35" i="51"/>
  <c r="AG35" i="51"/>
  <c r="AD35" i="51"/>
  <c r="AB35" i="51"/>
  <c r="AE35" i="51" s="1"/>
  <c r="W35" i="51"/>
  <c r="U35" i="51"/>
  <c r="T35" i="51" s="1"/>
  <c r="P35" i="51"/>
  <c r="N35" i="51"/>
  <c r="O35" i="51" s="1"/>
  <c r="AK34" i="51"/>
  <c r="AI34" i="51"/>
  <c r="AJ34" i="51" s="1"/>
  <c r="AD34" i="51"/>
  <c r="AB34" i="51"/>
  <c r="AF34" i="51" s="1"/>
  <c r="W34" i="51"/>
  <c r="U34" i="51"/>
  <c r="T34" i="51" s="1"/>
  <c r="P34" i="51"/>
  <c r="N34" i="51"/>
  <c r="S34" i="51" s="1"/>
  <c r="AK33" i="51"/>
  <c r="AI33" i="51"/>
  <c r="AN33" i="51" s="1"/>
  <c r="AD33" i="51"/>
  <c r="AB33" i="51"/>
  <c r="AG33" i="51" s="1"/>
  <c r="W33" i="51"/>
  <c r="U33" i="51"/>
  <c r="Y33" i="51" s="1"/>
  <c r="P33" i="51"/>
  <c r="N33" i="51"/>
  <c r="Q33" i="51" s="1"/>
  <c r="AK32" i="51"/>
  <c r="AI32" i="51"/>
  <c r="AL32" i="51" s="1"/>
  <c r="AD32" i="51"/>
  <c r="AB32" i="51"/>
  <c r="AA32" i="51" s="1"/>
  <c r="W32" i="51"/>
  <c r="U32" i="51"/>
  <c r="V32" i="51" s="1"/>
  <c r="P32" i="51"/>
  <c r="N32" i="51"/>
  <c r="R32" i="51" s="1"/>
  <c r="AK30" i="51"/>
  <c r="AI30" i="51"/>
  <c r="AH30" i="51" s="1"/>
  <c r="AD30" i="51"/>
  <c r="AB30" i="51"/>
  <c r="AA30" i="51" s="1"/>
  <c r="W30" i="51"/>
  <c r="U30" i="51"/>
  <c r="Z30" i="51" s="1"/>
  <c r="P30" i="51"/>
  <c r="N30" i="51"/>
  <c r="S30" i="51" s="1"/>
  <c r="R31" i="51"/>
  <c r="L18" i="51"/>
  <c r="L17" i="51"/>
  <c r="L15" i="51"/>
  <c r="L14" i="51"/>
  <c r="L13" i="51"/>
  <c r="AK115" i="50"/>
  <c r="AI115" i="50"/>
  <c r="AN115" i="50" s="1"/>
  <c r="AH115" i="50"/>
  <c r="AG115" i="50"/>
  <c r="AD115" i="50"/>
  <c r="AB115" i="50"/>
  <c r="AF115" i="50" s="1"/>
  <c r="AA115" i="50"/>
  <c r="Z115" i="50"/>
  <c r="W115" i="50"/>
  <c r="U115" i="50"/>
  <c r="X115" i="50" s="1"/>
  <c r="S115" i="50"/>
  <c r="R115" i="50"/>
  <c r="Q115" i="50"/>
  <c r="P115" i="50"/>
  <c r="N115" i="50"/>
  <c r="O115" i="50" s="1"/>
  <c r="L115" i="50"/>
  <c r="AN114" i="50"/>
  <c r="AM114" i="50"/>
  <c r="AL114" i="50"/>
  <c r="AK114" i="50"/>
  <c r="AI114" i="50"/>
  <c r="AJ114" i="50" s="1"/>
  <c r="AH114" i="50"/>
  <c r="AG114" i="50"/>
  <c r="AF114" i="50"/>
  <c r="AE114" i="50"/>
  <c r="AD114" i="50"/>
  <c r="AC114" i="50"/>
  <c r="AB114" i="50"/>
  <c r="AA114" i="50"/>
  <c r="W114" i="50"/>
  <c r="U114" i="50"/>
  <c r="T114" i="50" s="1"/>
  <c r="P114" i="50"/>
  <c r="N114" i="50"/>
  <c r="M114" i="50" s="1"/>
  <c r="AK113" i="50"/>
  <c r="AI113" i="50"/>
  <c r="AH113" i="50" s="1"/>
  <c r="AD113" i="50"/>
  <c r="AB113" i="50"/>
  <c r="AG113" i="50" s="1"/>
  <c r="AA113" i="50"/>
  <c r="W113" i="50"/>
  <c r="U113" i="50"/>
  <c r="Z113" i="50" s="1"/>
  <c r="P113" i="50"/>
  <c r="N113" i="50"/>
  <c r="R113" i="50" s="1"/>
  <c r="M113" i="50"/>
  <c r="AN112" i="50"/>
  <c r="AK112" i="50"/>
  <c r="AI112" i="50"/>
  <c r="AM112" i="50" s="1"/>
  <c r="AH112" i="50"/>
  <c r="AG112" i="50"/>
  <c r="AF112" i="50"/>
  <c r="AD112" i="50"/>
  <c r="AB112" i="50"/>
  <c r="AE112" i="50" s="1"/>
  <c r="AA112" i="50"/>
  <c r="Z112" i="50"/>
  <c r="Y112" i="50"/>
  <c r="W112" i="50"/>
  <c r="U112" i="50"/>
  <c r="V112" i="50" s="1"/>
  <c r="T112" i="50"/>
  <c r="S112" i="50"/>
  <c r="R112" i="50"/>
  <c r="Q112" i="50"/>
  <c r="P112" i="50"/>
  <c r="N112" i="50"/>
  <c r="M112" i="50" s="1"/>
  <c r="AN111" i="50"/>
  <c r="AM111" i="50"/>
  <c r="AL111" i="50"/>
  <c r="AK111" i="50"/>
  <c r="AJ111" i="50"/>
  <c r="AI111" i="50"/>
  <c r="AH111" i="50" s="1"/>
  <c r="AG111" i="50"/>
  <c r="AF111" i="50"/>
  <c r="AE111" i="50"/>
  <c r="AD111" i="50"/>
  <c r="AC111" i="50"/>
  <c r="AB111" i="50"/>
  <c r="AA111" i="50" s="1"/>
  <c r="W111" i="50"/>
  <c r="U111" i="50"/>
  <c r="T111" i="50" s="1"/>
  <c r="P111" i="50"/>
  <c r="N111" i="50"/>
  <c r="S111" i="50" s="1"/>
  <c r="AK110" i="50"/>
  <c r="AI110" i="50"/>
  <c r="AN110" i="50" s="1"/>
  <c r="AH110" i="50"/>
  <c r="AD110" i="50"/>
  <c r="AB110" i="50"/>
  <c r="AG110" i="50" s="1"/>
  <c r="AA110" i="50"/>
  <c r="W110" i="50"/>
  <c r="U110" i="50"/>
  <c r="Y110" i="50" s="1"/>
  <c r="T110" i="50"/>
  <c r="P110" i="50"/>
  <c r="N110" i="50"/>
  <c r="Q110" i="50" s="1"/>
  <c r="AN109" i="50"/>
  <c r="AM109" i="50"/>
  <c r="AK109" i="50"/>
  <c r="AI109" i="50"/>
  <c r="AL109" i="50" s="1"/>
  <c r="AH109" i="50"/>
  <c r="AG109" i="50"/>
  <c r="AF109" i="50"/>
  <c r="AE109" i="50"/>
  <c r="AD109" i="50"/>
  <c r="AB109" i="50"/>
  <c r="AC109" i="50" s="1"/>
  <c r="AA109" i="50"/>
  <c r="W109" i="50"/>
  <c r="U109" i="50"/>
  <c r="T109" i="50" s="1"/>
  <c r="S109" i="50"/>
  <c r="R109" i="50"/>
  <c r="P109" i="50"/>
  <c r="O109" i="50"/>
  <c r="N109" i="50"/>
  <c r="M109" i="50" s="1"/>
  <c r="AN108" i="50"/>
  <c r="AM108" i="50"/>
  <c r="AL108" i="50"/>
  <c r="AK108" i="50"/>
  <c r="AJ108" i="50"/>
  <c r="AI108" i="50"/>
  <c r="AH108" i="50" s="1"/>
  <c r="AD108" i="50"/>
  <c r="AB108" i="50"/>
  <c r="AA108" i="50" s="1"/>
  <c r="W108" i="50"/>
  <c r="U108" i="50"/>
  <c r="Z108" i="50" s="1"/>
  <c r="P108" i="50"/>
  <c r="N108" i="50"/>
  <c r="S108" i="50" s="1"/>
  <c r="M108" i="50"/>
  <c r="AK107" i="50"/>
  <c r="AI107" i="50"/>
  <c r="AN107" i="50" s="1"/>
  <c r="AH107" i="50"/>
  <c r="AG107" i="50"/>
  <c r="AD107" i="50"/>
  <c r="AB107" i="50"/>
  <c r="AF107" i="50" s="1"/>
  <c r="AA107" i="50"/>
  <c r="W107" i="50"/>
  <c r="U107" i="50"/>
  <c r="X107" i="50" s="1"/>
  <c r="P107" i="50"/>
  <c r="N107" i="50"/>
  <c r="O107" i="50" s="1"/>
  <c r="M107" i="50"/>
  <c r="AK106" i="50"/>
  <c r="AI106" i="50"/>
  <c r="AN106" i="50" s="1"/>
  <c r="AH106" i="50"/>
  <c r="AD106" i="50"/>
  <c r="AB106" i="50"/>
  <c r="AF106" i="50" s="1"/>
  <c r="W106" i="50"/>
  <c r="U106" i="50"/>
  <c r="X106" i="50" s="1"/>
  <c r="P106" i="50"/>
  <c r="N106" i="50"/>
  <c r="M106" i="50" s="1"/>
  <c r="AN105" i="50"/>
  <c r="AK105" i="50"/>
  <c r="AI105" i="50"/>
  <c r="AH105" i="50" s="1"/>
  <c r="AD105" i="50"/>
  <c r="AB105" i="50"/>
  <c r="AC105" i="50" s="1"/>
  <c r="Z105" i="50"/>
  <c r="W105" i="50"/>
  <c r="U105" i="50"/>
  <c r="X105" i="50" s="1"/>
  <c r="P105" i="50"/>
  <c r="N105" i="50"/>
  <c r="M105" i="50" s="1"/>
  <c r="AK104" i="50"/>
  <c r="AI104" i="50"/>
  <c r="AH104" i="50" s="1"/>
  <c r="AD104" i="50"/>
  <c r="AB104" i="50"/>
  <c r="AG104" i="50" s="1"/>
  <c r="W104" i="50"/>
  <c r="U104" i="50"/>
  <c r="Z104" i="50" s="1"/>
  <c r="P104" i="50"/>
  <c r="N104" i="50"/>
  <c r="R104" i="50" s="1"/>
  <c r="AK103" i="50"/>
  <c r="AI103" i="50"/>
  <c r="AM103" i="50" s="1"/>
  <c r="AF103" i="50"/>
  <c r="AD103" i="50"/>
  <c r="AB103" i="50"/>
  <c r="AE103" i="50" s="1"/>
  <c r="W103" i="50"/>
  <c r="U103" i="50"/>
  <c r="Z103" i="50" s="1"/>
  <c r="P103" i="50"/>
  <c r="N103" i="50"/>
  <c r="O103" i="50" s="1"/>
  <c r="R132" i="50"/>
  <c r="AK131" i="50"/>
  <c r="AI131" i="50"/>
  <c r="AD131" i="50"/>
  <c r="AB131" i="50"/>
  <c r="AA131" i="50" s="1"/>
  <c r="W131" i="50"/>
  <c r="U131" i="50"/>
  <c r="Y131" i="50" s="1"/>
  <c r="P131" i="50"/>
  <c r="N131" i="50"/>
  <c r="S131" i="50" s="1"/>
  <c r="AK130" i="50"/>
  <c r="AI130" i="50"/>
  <c r="AD130" i="50"/>
  <c r="AB130" i="50"/>
  <c r="AC130" i="50" s="1"/>
  <c r="W130" i="50"/>
  <c r="U130" i="50"/>
  <c r="T130" i="50" s="1"/>
  <c r="R130" i="50"/>
  <c r="Q130" i="50"/>
  <c r="P130" i="50"/>
  <c r="N130" i="50"/>
  <c r="M130" i="50" s="1"/>
  <c r="AK129" i="50"/>
  <c r="AI129" i="50"/>
  <c r="AH129" i="50" s="1"/>
  <c r="AD129" i="50"/>
  <c r="AB129" i="50"/>
  <c r="AA129" i="50" s="1"/>
  <c r="W129" i="50"/>
  <c r="U129" i="50"/>
  <c r="P129" i="50"/>
  <c r="N129" i="50"/>
  <c r="M129" i="50" s="1"/>
  <c r="AK128" i="50"/>
  <c r="AI128" i="50"/>
  <c r="AH128" i="50" s="1"/>
  <c r="AD128" i="50"/>
  <c r="AB128" i="50"/>
  <c r="AF128" i="50" s="1"/>
  <c r="W128" i="50"/>
  <c r="U128" i="50"/>
  <c r="P128" i="50"/>
  <c r="N128" i="50"/>
  <c r="O128" i="50" s="1"/>
  <c r="AK127" i="50"/>
  <c r="AI127" i="50"/>
  <c r="AJ127" i="50" s="1"/>
  <c r="AD127" i="50"/>
  <c r="AB127" i="50"/>
  <c r="AC127" i="50" s="1"/>
  <c r="W127" i="50"/>
  <c r="U127" i="50"/>
  <c r="T127" i="50" s="1"/>
  <c r="P127" i="50"/>
  <c r="N127" i="50"/>
  <c r="M127" i="50" s="1"/>
  <c r="AK126" i="50"/>
  <c r="AI126" i="50"/>
  <c r="AH126" i="50" s="1"/>
  <c r="AD126" i="50"/>
  <c r="AB126" i="50"/>
  <c r="AC126" i="50" s="1"/>
  <c r="W126" i="50"/>
  <c r="U126" i="50"/>
  <c r="T126" i="50" s="1"/>
  <c r="P126" i="50"/>
  <c r="N126" i="50"/>
  <c r="R126" i="50" s="1"/>
  <c r="AK125" i="50"/>
  <c r="AI125" i="50"/>
  <c r="AM125" i="50" s="1"/>
  <c r="AH125" i="50"/>
  <c r="AD125" i="50"/>
  <c r="AB125" i="50"/>
  <c r="W125" i="50"/>
  <c r="U125" i="50"/>
  <c r="V125" i="50" s="1"/>
  <c r="P125" i="50"/>
  <c r="N125" i="50"/>
  <c r="O125" i="50" s="1"/>
  <c r="M125" i="50"/>
  <c r="AK124" i="50"/>
  <c r="AI124" i="50"/>
  <c r="AJ124" i="50" s="1"/>
  <c r="AD124" i="50"/>
  <c r="AB124" i="50"/>
  <c r="AG124" i="50" s="1"/>
  <c r="W124" i="50"/>
  <c r="U124" i="50"/>
  <c r="T124" i="50" s="1"/>
  <c r="P124" i="50"/>
  <c r="N124" i="50"/>
  <c r="Q124" i="50" s="1"/>
  <c r="R123" i="50"/>
  <c r="AK119" i="50"/>
  <c r="AI119" i="50"/>
  <c r="AH119" i="50" s="1"/>
  <c r="AD119" i="50"/>
  <c r="AB119" i="50"/>
  <c r="AC119" i="50" s="1"/>
  <c r="W119" i="50"/>
  <c r="U119" i="50"/>
  <c r="P119" i="50"/>
  <c r="N119" i="50"/>
  <c r="R119" i="50" s="1"/>
  <c r="AK117" i="50"/>
  <c r="AI117" i="50"/>
  <c r="AM117" i="50" s="1"/>
  <c r="AH117" i="50"/>
  <c r="AD117" i="50"/>
  <c r="AB117" i="50"/>
  <c r="W117" i="50"/>
  <c r="U117" i="50"/>
  <c r="V117" i="50" s="1"/>
  <c r="P117" i="50"/>
  <c r="N117" i="50"/>
  <c r="O117" i="50" s="1"/>
  <c r="AK116" i="50"/>
  <c r="AI116" i="50"/>
  <c r="AJ116" i="50" s="1"/>
  <c r="AD116" i="50"/>
  <c r="AB116" i="50"/>
  <c r="AG116" i="50" s="1"/>
  <c r="W116" i="50"/>
  <c r="U116" i="50"/>
  <c r="T116" i="50" s="1"/>
  <c r="P116" i="50"/>
  <c r="N116" i="50"/>
  <c r="Q116" i="50" s="1"/>
  <c r="AK98" i="50"/>
  <c r="AI98" i="50"/>
  <c r="AD98" i="50"/>
  <c r="AB98" i="50"/>
  <c r="AA98" i="50" s="1"/>
  <c r="W98" i="50"/>
  <c r="U98" i="50"/>
  <c r="Y98" i="50" s="1"/>
  <c r="P98" i="50"/>
  <c r="N98" i="50"/>
  <c r="S98" i="50" s="1"/>
  <c r="AK102" i="50"/>
  <c r="AI102" i="50"/>
  <c r="AD102" i="50"/>
  <c r="AB102" i="50"/>
  <c r="AC102" i="50" s="1"/>
  <c r="W102" i="50"/>
  <c r="U102" i="50"/>
  <c r="V102" i="50" s="1"/>
  <c r="P102" i="50"/>
  <c r="N102" i="50"/>
  <c r="O102" i="50" s="1"/>
  <c r="AN101" i="50"/>
  <c r="AK101" i="50"/>
  <c r="AI101" i="50"/>
  <c r="AH101" i="50" s="1"/>
  <c r="AD101" i="50"/>
  <c r="AB101" i="50"/>
  <c r="AA101" i="50" s="1"/>
  <c r="W101" i="50"/>
  <c r="U101" i="50"/>
  <c r="P101" i="50"/>
  <c r="N101" i="50"/>
  <c r="M101" i="50" s="1"/>
  <c r="AK100" i="50"/>
  <c r="AI100" i="50"/>
  <c r="AD100" i="50"/>
  <c r="AB100" i="50"/>
  <c r="AF100" i="50" s="1"/>
  <c r="W100" i="50"/>
  <c r="U100" i="50"/>
  <c r="P100" i="50"/>
  <c r="N100" i="50"/>
  <c r="O100" i="50" s="1"/>
  <c r="AK99" i="50"/>
  <c r="AI99" i="50"/>
  <c r="AJ99" i="50" s="1"/>
  <c r="AD99" i="50"/>
  <c r="AB99" i="50"/>
  <c r="AC99" i="50" s="1"/>
  <c r="W99" i="50"/>
  <c r="U99" i="50"/>
  <c r="Y99" i="50" s="1"/>
  <c r="P99" i="50"/>
  <c r="N99" i="50"/>
  <c r="M99" i="50" s="1"/>
  <c r="AK97" i="50"/>
  <c r="AI97" i="50"/>
  <c r="AH97" i="50" s="1"/>
  <c r="AD97" i="50"/>
  <c r="AB97" i="50"/>
  <c r="AC97" i="50" s="1"/>
  <c r="W97" i="50"/>
  <c r="U97" i="50"/>
  <c r="P97" i="50"/>
  <c r="N97" i="50"/>
  <c r="R97" i="50" s="1"/>
  <c r="AK96" i="50"/>
  <c r="AI96" i="50"/>
  <c r="AM96" i="50" s="1"/>
  <c r="AD96" i="50"/>
  <c r="AB96" i="50"/>
  <c r="W96" i="50"/>
  <c r="U96" i="50"/>
  <c r="V96" i="50" s="1"/>
  <c r="P96" i="50"/>
  <c r="N96" i="50"/>
  <c r="O96" i="50" s="1"/>
  <c r="AK95" i="50"/>
  <c r="AI95" i="50"/>
  <c r="AJ95" i="50" s="1"/>
  <c r="AD95" i="50"/>
  <c r="AB95" i="50"/>
  <c r="AC95" i="50" s="1"/>
  <c r="W95" i="50"/>
  <c r="U95" i="50"/>
  <c r="T95" i="50" s="1"/>
  <c r="P95" i="50"/>
  <c r="N95" i="50"/>
  <c r="AK94" i="50"/>
  <c r="AI94" i="50"/>
  <c r="AD94" i="50"/>
  <c r="AB94" i="50"/>
  <c r="W94" i="50"/>
  <c r="U94" i="50"/>
  <c r="T94" i="50" s="1"/>
  <c r="P94" i="50"/>
  <c r="N94" i="50"/>
  <c r="AK93" i="50"/>
  <c r="AI93" i="50"/>
  <c r="AD93" i="50"/>
  <c r="AB93" i="50"/>
  <c r="AC93" i="50" s="1"/>
  <c r="W93" i="50"/>
  <c r="U93" i="50"/>
  <c r="V93" i="50" s="1"/>
  <c r="P93" i="50"/>
  <c r="N93" i="50"/>
  <c r="O93" i="50" s="1"/>
  <c r="AK92" i="50"/>
  <c r="AI92" i="50"/>
  <c r="AJ92" i="50" s="1"/>
  <c r="AD92" i="50"/>
  <c r="AB92" i="50"/>
  <c r="AA92" i="50" s="1"/>
  <c r="W92" i="50"/>
  <c r="U92" i="50"/>
  <c r="X92" i="50" s="1"/>
  <c r="P92" i="50"/>
  <c r="N92" i="50"/>
  <c r="M92" i="50" s="1"/>
  <c r="AK91" i="50"/>
  <c r="AI91" i="50"/>
  <c r="AJ91" i="50" s="1"/>
  <c r="AD91" i="50"/>
  <c r="AB91" i="50"/>
  <c r="W91" i="50"/>
  <c r="U91" i="50"/>
  <c r="T91" i="50" s="1"/>
  <c r="P91" i="50"/>
  <c r="N91" i="50"/>
  <c r="R91" i="50" s="1"/>
  <c r="AK90" i="50"/>
  <c r="AI90" i="50"/>
  <c r="AD90" i="50"/>
  <c r="AB90" i="50"/>
  <c r="AC90" i="50" s="1"/>
  <c r="W90" i="50"/>
  <c r="U90" i="50"/>
  <c r="V90" i="50" s="1"/>
  <c r="P90" i="50"/>
  <c r="N90" i="50"/>
  <c r="M90" i="50" s="1"/>
  <c r="AK89" i="50"/>
  <c r="AI89" i="50"/>
  <c r="AH89" i="50" s="1"/>
  <c r="AD89" i="50"/>
  <c r="AB89" i="50"/>
  <c r="AF89" i="50" s="1"/>
  <c r="W89" i="50"/>
  <c r="U89" i="50"/>
  <c r="X89" i="50" s="1"/>
  <c r="P89" i="50"/>
  <c r="N89" i="50"/>
  <c r="M89" i="50" s="1"/>
  <c r="AK88" i="50"/>
  <c r="AI88" i="50"/>
  <c r="AJ88" i="50" s="1"/>
  <c r="AH88" i="50"/>
  <c r="AD88" i="50"/>
  <c r="AB88" i="50"/>
  <c r="AC88" i="50" s="1"/>
  <c r="W88" i="50"/>
  <c r="U88" i="50"/>
  <c r="T88" i="50" s="1"/>
  <c r="P88" i="50"/>
  <c r="N88" i="50"/>
  <c r="O88" i="50" s="1"/>
  <c r="AK87" i="50"/>
  <c r="AI87" i="50"/>
  <c r="AJ87" i="50" s="1"/>
  <c r="AD87" i="50"/>
  <c r="AB87" i="50"/>
  <c r="AE87" i="50" s="1"/>
  <c r="W87" i="50"/>
  <c r="U87" i="50"/>
  <c r="T87" i="50" s="1"/>
  <c r="P87" i="50"/>
  <c r="N87" i="50"/>
  <c r="R87" i="50" s="1"/>
  <c r="AK86" i="50"/>
  <c r="AI86" i="50"/>
  <c r="AM86" i="50" s="1"/>
  <c r="AD86" i="50"/>
  <c r="AB86" i="50"/>
  <c r="W86" i="50"/>
  <c r="U86" i="50"/>
  <c r="V86" i="50" s="1"/>
  <c r="P86" i="50"/>
  <c r="N86" i="50"/>
  <c r="O86" i="50" s="1"/>
  <c r="AK85" i="50"/>
  <c r="AI85" i="50"/>
  <c r="AH85" i="50" s="1"/>
  <c r="AD85" i="50"/>
  <c r="AB85" i="50"/>
  <c r="AE85" i="50" s="1"/>
  <c r="W85" i="50"/>
  <c r="U85" i="50"/>
  <c r="P85" i="50"/>
  <c r="N85" i="50"/>
  <c r="O85" i="50" s="1"/>
  <c r="AK84" i="50"/>
  <c r="AI84" i="50"/>
  <c r="AJ84" i="50" s="1"/>
  <c r="AD84" i="50"/>
  <c r="AB84" i="50"/>
  <c r="AA84" i="50" s="1"/>
  <c r="W84" i="50"/>
  <c r="U84" i="50"/>
  <c r="T84" i="50" s="1"/>
  <c r="P84" i="50"/>
  <c r="N84" i="50"/>
  <c r="S84" i="50" s="1"/>
  <c r="AK83" i="50"/>
  <c r="AI83" i="50"/>
  <c r="AN83" i="50" s="1"/>
  <c r="AD83" i="50"/>
  <c r="AB83" i="50"/>
  <c r="AA83" i="50" s="1"/>
  <c r="W83" i="50"/>
  <c r="U83" i="50"/>
  <c r="Z83" i="50" s="1"/>
  <c r="P83" i="50"/>
  <c r="N83" i="50"/>
  <c r="Q83" i="50" s="1"/>
  <c r="AK82" i="50"/>
  <c r="AI82" i="50"/>
  <c r="AD82" i="50"/>
  <c r="AB82" i="50"/>
  <c r="AC82" i="50" s="1"/>
  <c r="W82" i="50"/>
  <c r="U82" i="50"/>
  <c r="V82" i="50" s="1"/>
  <c r="P82" i="50"/>
  <c r="N82" i="50"/>
  <c r="M82" i="50" s="1"/>
  <c r="AK81" i="50"/>
  <c r="AI81" i="50"/>
  <c r="AH81" i="50" s="1"/>
  <c r="AD81" i="50"/>
  <c r="AB81" i="50"/>
  <c r="AA81" i="50" s="1"/>
  <c r="W81" i="50"/>
  <c r="U81" i="50"/>
  <c r="Z81" i="50" s="1"/>
  <c r="P81" i="50"/>
  <c r="N81" i="50"/>
  <c r="Q81" i="50" s="1"/>
  <c r="AK80" i="50"/>
  <c r="AI80" i="50"/>
  <c r="AH80" i="50" s="1"/>
  <c r="AD80" i="50"/>
  <c r="AB80" i="50"/>
  <c r="AG80" i="50" s="1"/>
  <c r="W80" i="50"/>
  <c r="U80" i="50"/>
  <c r="X80" i="50" s="1"/>
  <c r="P80" i="50"/>
  <c r="N80" i="50"/>
  <c r="O80" i="50" s="1"/>
  <c r="AK79" i="50"/>
  <c r="AI79" i="50"/>
  <c r="AJ79" i="50" s="1"/>
  <c r="AD79" i="50"/>
  <c r="AB79" i="50"/>
  <c r="AC79" i="50" s="1"/>
  <c r="W79" i="50"/>
  <c r="U79" i="50"/>
  <c r="V79" i="50" s="1"/>
  <c r="P79" i="50"/>
  <c r="N79" i="50"/>
  <c r="O79" i="50" s="1"/>
  <c r="AK78" i="50"/>
  <c r="AI78" i="50"/>
  <c r="AJ78" i="50" s="1"/>
  <c r="AD78" i="50"/>
  <c r="AB78" i="50"/>
  <c r="AE78" i="50" s="1"/>
  <c r="W78" i="50"/>
  <c r="U78" i="50"/>
  <c r="P78" i="50"/>
  <c r="N78" i="50"/>
  <c r="S78" i="50" s="1"/>
  <c r="AK77" i="50"/>
  <c r="AI77" i="50"/>
  <c r="AN77" i="50" s="1"/>
  <c r="AD77" i="50"/>
  <c r="AC77" i="50"/>
  <c r="AB77" i="50"/>
  <c r="W77" i="50"/>
  <c r="U77" i="50"/>
  <c r="Z77" i="50" s="1"/>
  <c r="P77" i="50"/>
  <c r="N77" i="50"/>
  <c r="Q77" i="50" s="1"/>
  <c r="AK76" i="50"/>
  <c r="AI76" i="50"/>
  <c r="AL76" i="50" s="1"/>
  <c r="AD76" i="50"/>
  <c r="AB76" i="50"/>
  <c r="AC76" i="50" s="1"/>
  <c r="W76" i="50"/>
  <c r="U76" i="50"/>
  <c r="V76" i="50" s="1"/>
  <c r="P76" i="50"/>
  <c r="N76" i="50"/>
  <c r="Q76" i="50" s="1"/>
  <c r="AN75" i="50"/>
  <c r="AK75" i="50"/>
  <c r="AJ75" i="50"/>
  <c r="AI75" i="50"/>
  <c r="AL75" i="50" s="1"/>
  <c r="AD75" i="50"/>
  <c r="AB75" i="50"/>
  <c r="W75" i="50"/>
  <c r="U75" i="50"/>
  <c r="Z75" i="50" s="1"/>
  <c r="P75" i="50"/>
  <c r="N75" i="50"/>
  <c r="AK74" i="50"/>
  <c r="AI74" i="50"/>
  <c r="AJ74" i="50" s="1"/>
  <c r="AD74" i="50"/>
  <c r="AB74" i="50"/>
  <c r="AG74" i="50" s="1"/>
  <c r="W74" i="50"/>
  <c r="U74" i="50"/>
  <c r="X74" i="50" s="1"/>
  <c r="P74" i="50"/>
  <c r="N74" i="50"/>
  <c r="O74" i="50" s="1"/>
  <c r="AK73" i="50"/>
  <c r="AI73" i="50"/>
  <c r="AJ73" i="50" s="1"/>
  <c r="AD73" i="50"/>
  <c r="AB73" i="50"/>
  <c r="AC73" i="50" s="1"/>
  <c r="W73" i="50"/>
  <c r="U73" i="50"/>
  <c r="T73" i="50" s="1"/>
  <c r="P73" i="50"/>
  <c r="N73" i="50"/>
  <c r="Q73" i="50" s="1"/>
  <c r="AK72" i="50"/>
  <c r="AI72" i="50"/>
  <c r="AD72" i="50"/>
  <c r="AB72" i="50"/>
  <c r="AG72" i="50" s="1"/>
  <c r="W72" i="50"/>
  <c r="U72" i="50"/>
  <c r="P72" i="50"/>
  <c r="N72" i="50"/>
  <c r="M72" i="50" s="1"/>
  <c r="AK71" i="50"/>
  <c r="AI71" i="50"/>
  <c r="AH71" i="50" s="1"/>
  <c r="AD71" i="50"/>
  <c r="AB71" i="50"/>
  <c r="AE71" i="50" s="1"/>
  <c r="W71" i="50"/>
  <c r="U71" i="50"/>
  <c r="V71" i="50" s="1"/>
  <c r="P71" i="50"/>
  <c r="N71" i="50"/>
  <c r="O71" i="50" s="1"/>
  <c r="AK70" i="50"/>
  <c r="AI70" i="50"/>
  <c r="AJ70" i="50" s="1"/>
  <c r="AD70" i="50"/>
  <c r="AB70" i="50"/>
  <c r="AA70" i="50" s="1"/>
  <c r="W70" i="50"/>
  <c r="U70" i="50"/>
  <c r="P70" i="50"/>
  <c r="N70" i="50"/>
  <c r="S70" i="50" s="1"/>
  <c r="AK69" i="50"/>
  <c r="AI69" i="50"/>
  <c r="AN69" i="50" s="1"/>
  <c r="AD69" i="50"/>
  <c r="AB69" i="50"/>
  <c r="AC69" i="50" s="1"/>
  <c r="W69" i="50"/>
  <c r="U69" i="50"/>
  <c r="Z69" i="50" s="1"/>
  <c r="P69" i="50"/>
  <c r="N69" i="50"/>
  <c r="Q69" i="50" s="1"/>
  <c r="AK68" i="50"/>
  <c r="AI68" i="50"/>
  <c r="AL68" i="50" s="1"/>
  <c r="AD68" i="50"/>
  <c r="AB68" i="50"/>
  <c r="AC68" i="50" s="1"/>
  <c r="W68" i="50"/>
  <c r="U68" i="50"/>
  <c r="V68" i="50" s="1"/>
  <c r="P68" i="50"/>
  <c r="N68" i="50"/>
  <c r="M68" i="50" s="1"/>
  <c r="AK67" i="50"/>
  <c r="AI67" i="50"/>
  <c r="AM67" i="50" s="1"/>
  <c r="AH67" i="50"/>
  <c r="AD67" i="50"/>
  <c r="AB67" i="50"/>
  <c r="W67" i="50"/>
  <c r="U67" i="50"/>
  <c r="Z67" i="50" s="1"/>
  <c r="P67" i="50"/>
  <c r="N67" i="50"/>
  <c r="AK66" i="50"/>
  <c r="AI66" i="50"/>
  <c r="AJ66" i="50" s="1"/>
  <c r="AD66" i="50"/>
  <c r="AB66" i="50"/>
  <c r="AA66" i="50" s="1"/>
  <c r="W66" i="50"/>
  <c r="U66" i="50"/>
  <c r="X66" i="50" s="1"/>
  <c r="P66" i="50"/>
  <c r="N66" i="50"/>
  <c r="O66" i="50" s="1"/>
  <c r="AK65" i="50"/>
  <c r="AI65" i="50"/>
  <c r="AJ65" i="50" s="1"/>
  <c r="AD65" i="50"/>
  <c r="AB65" i="50"/>
  <c r="AC65" i="50" s="1"/>
  <c r="W65" i="50"/>
  <c r="U65" i="50"/>
  <c r="V65" i="50" s="1"/>
  <c r="P65" i="50"/>
  <c r="N65" i="50"/>
  <c r="AK64" i="50"/>
  <c r="AI64" i="50"/>
  <c r="AL64" i="50" s="1"/>
  <c r="AD64" i="50"/>
  <c r="AB64" i="50"/>
  <c r="AC64" i="50" s="1"/>
  <c r="W64" i="50"/>
  <c r="U64" i="50"/>
  <c r="T64" i="50" s="1"/>
  <c r="P64" i="50"/>
  <c r="N64" i="50"/>
  <c r="S64" i="50" s="1"/>
  <c r="AK63" i="50"/>
  <c r="AI63" i="50"/>
  <c r="AH63" i="50" s="1"/>
  <c r="AD63" i="50"/>
  <c r="AB63" i="50"/>
  <c r="AE63" i="50" s="1"/>
  <c r="W63" i="50"/>
  <c r="U63" i="50"/>
  <c r="V63" i="50" s="1"/>
  <c r="P63" i="50"/>
  <c r="N63" i="50"/>
  <c r="O63" i="50" s="1"/>
  <c r="R118" i="50"/>
  <c r="AK62" i="50"/>
  <c r="AI62" i="50"/>
  <c r="AJ62" i="50" s="1"/>
  <c r="AD62" i="50"/>
  <c r="AB62" i="50"/>
  <c r="AC62" i="50" s="1"/>
  <c r="AA62" i="50"/>
  <c r="W62" i="50"/>
  <c r="U62" i="50"/>
  <c r="T62" i="50" s="1"/>
  <c r="P62" i="50"/>
  <c r="N62" i="50"/>
  <c r="Q62" i="50" s="1"/>
  <c r="AK61" i="50"/>
  <c r="AI61" i="50"/>
  <c r="AL61" i="50" s="1"/>
  <c r="AD61" i="50"/>
  <c r="AB61" i="50"/>
  <c r="W61" i="50"/>
  <c r="U61" i="50"/>
  <c r="V61" i="50" s="1"/>
  <c r="P61" i="50"/>
  <c r="N61" i="50"/>
  <c r="S61" i="50" s="1"/>
  <c r="AK60" i="50"/>
  <c r="AI60" i="50"/>
  <c r="AH60" i="50" s="1"/>
  <c r="AD60" i="50"/>
  <c r="AB60" i="50"/>
  <c r="AE60" i="50" s="1"/>
  <c r="W60" i="50"/>
  <c r="U60" i="50"/>
  <c r="V60" i="50" s="1"/>
  <c r="P60" i="50"/>
  <c r="N60" i="50"/>
  <c r="O60" i="50" s="1"/>
  <c r="AK59" i="50"/>
  <c r="AI59" i="50"/>
  <c r="AJ59" i="50" s="1"/>
  <c r="AF59" i="50"/>
  <c r="AD59" i="50"/>
  <c r="AB59" i="50"/>
  <c r="AE59" i="50" s="1"/>
  <c r="W59" i="50"/>
  <c r="U59" i="50"/>
  <c r="X59" i="50" s="1"/>
  <c r="P59" i="50"/>
  <c r="N59" i="50"/>
  <c r="M59" i="50" s="1"/>
  <c r="AK58" i="50"/>
  <c r="AI58" i="50"/>
  <c r="AJ58" i="50" s="1"/>
  <c r="AD58" i="50"/>
  <c r="AB58" i="50"/>
  <c r="AA58" i="50" s="1"/>
  <c r="W58" i="50"/>
  <c r="U58" i="50"/>
  <c r="Z58" i="50" s="1"/>
  <c r="P58" i="50"/>
  <c r="N58" i="50"/>
  <c r="Q58" i="50" s="1"/>
  <c r="AK57" i="50"/>
  <c r="AI57" i="50"/>
  <c r="AL57" i="50" s="1"/>
  <c r="AD57" i="50"/>
  <c r="AB57" i="50"/>
  <c r="AC57" i="50" s="1"/>
  <c r="W57" i="50"/>
  <c r="U57" i="50"/>
  <c r="V57" i="50" s="1"/>
  <c r="P57" i="50"/>
  <c r="N57" i="50"/>
  <c r="Q57" i="50" s="1"/>
  <c r="AK56" i="50"/>
  <c r="AI56" i="50"/>
  <c r="AH56" i="50" s="1"/>
  <c r="AD56" i="50"/>
  <c r="AB56" i="50"/>
  <c r="AE56" i="50" s="1"/>
  <c r="W56" i="50"/>
  <c r="U56" i="50"/>
  <c r="T56" i="50" s="1"/>
  <c r="P56" i="50"/>
  <c r="N56" i="50"/>
  <c r="M56" i="50" s="1"/>
  <c r="AK55" i="50"/>
  <c r="AI55" i="50"/>
  <c r="AJ55" i="50" s="1"/>
  <c r="AD55" i="50"/>
  <c r="AB55" i="50"/>
  <c r="AA55" i="50" s="1"/>
  <c r="W55" i="50"/>
  <c r="U55" i="50"/>
  <c r="X55" i="50" s="1"/>
  <c r="P55" i="50"/>
  <c r="N55" i="50"/>
  <c r="O55" i="50" s="1"/>
  <c r="AK54" i="50"/>
  <c r="AI54" i="50"/>
  <c r="AJ54" i="50" s="1"/>
  <c r="AD54" i="50"/>
  <c r="AB54" i="50"/>
  <c r="AC54" i="50" s="1"/>
  <c r="W54" i="50"/>
  <c r="U54" i="50"/>
  <c r="T54" i="50" s="1"/>
  <c r="P54" i="50"/>
  <c r="N54" i="50"/>
  <c r="AK53" i="50"/>
  <c r="AI53" i="50"/>
  <c r="AJ53" i="50" s="1"/>
  <c r="AD53" i="50"/>
  <c r="AB53" i="50"/>
  <c r="AA53" i="50" s="1"/>
  <c r="W53" i="50"/>
  <c r="U53" i="50"/>
  <c r="T53" i="50" s="1"/>
  <c r="P53" i="50"/>
  <c r="N53" i="50"/>
  <c r="M53" i="50" s="1"/>
  <c r="AK52" i="50"/>
  <c r="AI52" i="50"/>
  <c r="AH52" i="50" s="1"/>
  <c r="AD52" i="50"/>
  <c r="AB52" i="50"/>
  <c r="AE52" i="50" s="1"/>
  <c r="W52" i="50"/>
  <c r="U52" i="50"/>
  <c r="V52" i="50" s="1"/>
  <c r="P52" i="50"/>
  <c r="N52" i="50"/>
  <c r="O52" i="50" s="1"/>
  <c r="AK51" i="50"/>
  <c r="AI51" i="50"/>
  <c r="AJ51" i="50" s="1"/>
  <c r="AD51" i="50"/>
  <c r="AB51" i="50"/>
  <c r="AA51" i="50" s="1"/>
  <c r="W51" i="50"/>
  <c r="U51" i="50"/>
  <c r="P51" i="50"/>
  <c r="N51" i="50"/>
  <c r="O51" i="50" s="1"/>
  <c r="AK50" i="50"/>
  <c r="AI50" i="50"/>
  <c r="AH50" i="50" s="1"/>
  <c r="AD50" i="50"/>
  <c r="AB50" i="50"/>
  <c r="AA50" i="50" s="1"/>
  <c r="W50" i="50"/>
  <c r="U50" i="50"/>
  <c r="T50" i="50" s="1"/>
  <c r="P50" i="50"/>
  <c r="N50" i="50"/>
  <c r="Q50" i="50" s="1"/>
  <c r="AK49" i="50"/>
  <c r="AI49" i="50"/>
  <c r="AL49" i="50" s="1"/>
  <c r="AD49" i="50"/>
  <c r="AB49" i="50"/>
  <c r="AC49" i="50" s="1"/>
  <c r="W49" i="50"/>
  <c r="U49" i="50"/>
  <c r="V49" i="50" s="1"/>
  <c r="P49" i="50"/>
  <c r="N49" i="50"/>
  <c r="M49" i="50" s="1"/>
  <c r="AK48" i="50"/>
  <c r="AI48" i="50"/>
  <c r="AH48" i="50" s="1"/>
  <c r="AD48" i="50"/>
  <c r="AB48" i="50"/>
  <c r="AA48" i="50" s="1"/>
  <c r="W48" i="50"/>
  <c r="U48" i="50"/>
  <c r="Z48" i="50" s="1"/>
  <c r="P48" i="50"/>
  <c r="N48" i="50"/>
  <c r="R48" i="50" s="1"/>
  <c r="AK47" i="50"/>
  <c r="AI47" i="50"/>
  <c r="AM47" i="50" s="1"/>
  <c r="AD47" i="50"/>
  <c r="AB47" i="50"/>
  <c r="AE47" i="50" s="1"/>
  <c r="W47" i="50"/>
  <c r="U47" i="50"/>
  <c r="T47" i="50" s="1"/>
  <c r="P47" i="50"/>
  <c r="N47" i="50"/>
  <c r="O47" i="50" s="1"/>
  <c r="AK46" i="50"/>
  <c r="AI46" i="50"/>
  <c r="AJ46" i="50" s="1"/>
  <c r="AD46" i="50"/>
  <c r="AB46" i="50"/>
  <c r="AE46" i="50" s="1"/>
  <c r="W46" i="50"/>
  <c r="U46" i="50"/>
  <c r="T46" i="50" s="1"/>
  <c r="P46" i="50"/>
  <c r="N46" i="50"/>
  <c r="S46" i="50" s="1"/>
  <c r="AK45" i="50"/>
  <c r="AI45" i="50"/>
  <c r="AN45" i="50" s="1"/>
  <c r="AD45" i="50"/>
  <c r="AB45" i="50"/>
  <c r="AG45" i="50" s="1"/>
  <c r="X45" i="50"/>
  <c r="W45" i="50"/>
  <c r="U45" i="50"/>
  <c r="Y45" i="50" s="1"/>
  <c r="P45" i="50"/>
  <c r="N45" i="50"/>
  <c r="Q45" i="50" s="1"/>
  <c r="AK44" i="50"/>
  <c r="AI44" i="50"/>
  <c r="AL44" i="50" s="1"/>
  <c r="AD44" i="50"/>
  <c r="AB44" i="50"/>
  <c r="AA44" i="50" s="1"/>
  <c r="W44" i="50"/>
  <c r="U44" i="50"/>
  <c r="V44" i="50" s="1"/>
  <c r="P44" i="50"/>
  <c r="N44" i="50"/>
  <c r="O44" i="50" s="1"/>
  <c r="AK43" i="50"/>
  <c r="AI43" i="50"/>
  <c r="AJ43" i="50" s="1"/>
  <c r="AD43" i="50"/>
  <c r="AB43" i="50"/>
  <c r="AA43" i="50" s="1"/>
  <c r="W43" i="50"/>
  <c r="U43" i="50"/>
  <c r="Z43" i="50" s="1"/>
  <c r="P43" i="50"/>
  <c r="N43" i="50"/>
  <c r="S43" i="50" s="1"/>
  <c r="AK42" i="50"/>
  <c r="AI42" i="50"/>
  <c r="AN42" i="50" s="1"/>
  <c r="AD42" i="50"/>
  <c r="AB42" i="50"/>
  <c r="AF42" i="50" s="1"/>
  <c r="W42" i="50"/>
  <c r="U42" i="50"/>
  <c r="X42" i="50" s="1"/>
  <c r="P42" i="50"/>
  <c r="N42" i="50"/>
  <c r="M42" i="50" s="1"/>
  <c r="AK41" i="50"/>
  <c r="AI41" i="50"/>
  <c r="AH41" i="50" s="1"/>
  <c r="AD41" i="50"/>
  <c r="AB41" i="50"/>
  <c r="AC41" i="50" s="1"/>
  <c r="W41" i="50"/>
  <c r="U41" i="50"/>
  <c r="V41" i="50" s="1"/>
  <c r="P41" i="50"/>
  <c r="N41" i="50"/>
  <c r="M41" i="50" s="1"/>
  <c r="AK40" i="50"/>
  <c r="AI40" i="50"/>
  <c r="AH40" i="50" s="1"/>
  <c r="AD40" i="50"/>
  <c r="AB40" i="50"/>
  <c r="AG40" i="50" s="1"/>
  <c r="W40" i="50"/>
  <c r="U40" i="50"/>
  <c r="Z40" i="50" s="1"/>
  <c r="P40" i="50"/>
  <c r="N40" i="50"/>
  <c r="R40" i="50" s="1"/>
  <c r="AK39" i="50"/>
  <c r="AI39" i="50"/>
  <c r="AM39" i="50" s="1"/>
  <c r="AD39" i="50"/>
  <c r="AB39" i="50"/>
  <c r="AE39" i="50" s="1"/>
  <c r="W39" i="50"/>
  <c r="U39" i="50"/>
  <c r="T39" i="50" s="1"/>
  <c r="P39" i="50"/>
  <c r="N39" i="50"/>
  <c r="O39" i="50" s="1"/>
  <c r="AK38" i="50"/>
  <c r="AI38" i="50"/>
  <c r="AJ38" i="50" s="1"/>
  <c r="AD38" i="50"/>
  <c r="AB38" i="50"/>
  <c r="AE38" i="50" s="1"/>
  <c r="W38" i="50"/>
  <c r="U38" i="50"/>
  <c r="T38" i="50" s="1"/>
  <c r="P38" i="50"/>
  <c r="N38" i="50"/>
  <c r="S38" i="50" s="1"/>
  <c r="AK37" i="50"/>
  <c r="AI37" i="50"/>
  <c r="AN37" i="50" s="1"/>
  <c r="AD37" i="50"/>
  <c r="AB37" i="50"/>
  <c r="AG37" i="50" s="1"/>
  <c r="W37" i="50"/>
  <c r="U37" i="50"/>
  <c r="Y37" i="50" s="1"/>
  <c r="P37" i="50"/>
  <c r="N37" i="50"/>
  <c r="Q37" i="50" s="1"/>
  <c r="AK36" i="50"/>
  <c r="AI36" i="50"/>
  <c r="AL36" i="50" s="1"/>
  <c r="AD36" i="50"/>
  <c r="AB36" i="50"/>
  <c r="AA36" i="50" s="1"/>
  <c r="W36" i="50"/>
  <c r="U36" i="50"/>
  <c r="V36" i="50" s="1"/>
  <c r="P36" i="50"/>
  <c r="N36" i="50"/>
  <c r="S36" i="50" s="1"/>
  <c r="AK35" i="50"/>
  <c r="AI35" i="50"/>
  <c r="AN35" i="50" s="1"/>
  <c r="AD35" i="50"/>
  <c r="AB35" i="50"/>
  <c r="AA35" i="50" s="1"/>
  <c r="W35" i="50"/>
  <c r="U35" i="50"/>
  <c r="Z35" i="50" s="1"/>
  <c r="P35" i="50"/>
  <c r="N35" i="50"/>
  <c r="S35" i="50" s="1"/>
  <c r="AK34" i="50"/>
  <c r="AI34" i="50"/>
  <c r="AN34" i="50" s="1"/>
  <c r="AD34" i="50"/>
  <c r="AB34" i="50"/>
  <c r="AF34" i="50" s="1"/>
  <c r="W34" i="50"/>
  <c r="U34" i="50"/>
  <c r="X34" i="50" s="1"/>
  <c r="P34" i="50"/>
  <c r="N34" i="50"/>
  <c r="M34" i="50" s="1"/>
  <c r="AK33" i="50"/>
  <c r="AI33" i="50"/>
  <c r="AH33" i="50" s="1"/>
  <c r="AD33" i="50"/>
  <c r="AB33" i="50"/>
  <c r="AC33" i="50" s="1"/>
  <c r="W33" i="50"/>
  <c r="U33" i="50"/>
  <c r="V33" i="50" s="1"/>
  <c r="P33" i="50"/>
  <c r="N33" i="50"/>
  <c r="M33" i="50" s="1"/>
  <c r="AK32" i="50"/>
  <c r="AI32" i="50"/>
  <c r="AH32" i="50" s="1"/>
  <c r="AD32" i="50"/>
  <c r="AB32" i="50"/>
  <c r="AG32" i="50" s="1"/>
  <c r="W32" i="50"/>
  <c r="U32" i="50"/>
  <c r="Z32" i="50" s="1"/>
  <c r="P32" i="50"/>
  <c r="N32" i="50"/>
  <c r="R32" i="50" s="1"/>
  <c r="AK31" i="50"/>
  <c r="AI31" i="50"/>
  <c r="AM31" i="50" s="1"/>
  <c r="AD31" i="50"/>
  <c r="AB31" i="50"/>
  <c r="AE31" i="50" s="1"/>
  <c r="W31" i="50"/>
  <c r="U31" i="50"/>
  <c r="Z31" i="50" s="1"/>
  <c r="P31" i="50"/>
  <c r="N31" i="50"/>
  <c r="O31" i="50" s="1"/>
  <c r="R30" i="50"/>
  <c r="L18" i="50"/>
  <c r="L17" i="50"/>
  <c r="L15" i="50"/>
  <c r="L14" i="50"/>
  <c r="L13" i="50"/>
  <c r="R96" i="48"/>
  <c r="AK95" i="48"/>
  <c r="AI95" i="48"/>
  <c r="AN95" i="48" s="1"/>
  <c r="AD95" i="48"/>
  <c r="AB95" i="48"/>
  <c r="AG95" i="48" s="1"/>
  <c r="Z95" i="48"/>
  <c r="W95" i="48"/>
  <c r="U95" i="48"/>
  <c r="Y95" i="48" s="1"/>
  <c r="P95" i="48"/>
  <c r="N95" i="48"/>
  <c r="Q95" i="48" s="1"/>
  <c r="AN94" i="48"/>
  <c r="AM94" i="48"/>
  <c r="AK94" i="48"/>
  <c r="AI94" i="48"/>
  <c r="AL94" i="48" s="1"/>
  <c r="AD94" i="48"/>
  <c r="AB94" i="48"/>
  <c r="AC94" i="48" s="1"/>
  <c r="W94" i="48"/>
  <c r="U94" i="48"/>
  <c r="Z94" i="48" s="1"/>
  <c r="T94" i="48"/>
  <c r="P94" i="48"/>
  <c r="N94" i="48"/>
  <c r="M94" i="48" s="1"/>
  <c r="AK93" i="48"/>
  <c r="AI93" i="48"/>
  <c r="AH93" i="48" s="1"/>
  <c r="AD93" i="48"/>
  <c r="AB93" i="48"/>
  <c r="AA93" i="48" s="1"/>
  <c r="W93" i="48"/>
  <c r="U93" i="48"/>
  <c r="Z93" i="48" s="1"/>
  <c r="P93" i="48"/>
  <c r="N93" i="48"/>
  <c r="S93" i="48" s="1"/>
  <c r="R92" i="48"/>
  <c r="AK91" i="48"/>
  <c r="AI91" i="48"/>
  <c r="AN91" i="48" s="1"/>
  <c r="AD91" i="48"/>
  <c r="AB91" i="48"/>
  <c r="AF91" i="48" s="1"/>
  <c r="W91" i="48"/>
  <c r="U91" i="48"/>
  <c r="X91" i="48" s="1"/>
  <c r="P91" i="48"/>
  <c r="N91" i="48"/>
  <c r="O91" i="48" s="1"/>
  <c r="AK97" i="48"/>
  <c r="AI97" i="48"/>
  <c r="AN97" i="48" s="1"/>
  <c r="AD97" i="48"/>
  <c r="AB97" i="48"/>
  <c r="AF97" i="48" s="1"/>
  <c r="W97" i="48"/>
  <c r="U97" i="48"/>
  <c r="X97" i="48" s="1"/>
  <c r="P97" i="48"/>
  <c r="N97" i="48"/>
  <c r="O97" i="48" s="1"/>
  <c r="R90" i="48"/>
  <c r="AK89" i="48"/>
  <c r="AI89" i="48"/>
  <c r="AN89" i="48" s="1"/>
  <c r="AD89" i="48"/>
  <c r="AB89" i="48"/>
  <c r="AG89" i="48" s="1"/>
  <c r="W89" i="48"/>
  <c r="U89" i="48"/>
  <c r="Y89" i="48" s="1"/>
  <c r="P89" i="48"/>
  <c r="N89" i="48"/>
  <c r="Q89" i="48" s="1"/>
  <c r="AK88" i="48"/>
  <c r="AI88" i="48"/>
  <c r="AL88" i="48" s="1"/>
  <c r="AD88" i="48"/>
  <c r="AB88" i="48"/>
  <c r="AC88" i="48" s="1"/>
  <c r="W88" i="48"/>
  <c r="U88" i="48"/>
  <c r="V88" i="48" s="1"/>
  <c r="P88" i="48"/>
  <c r="N88" i="48"/>
  <c r="S88" i="48" s="1"/>
  <c r="AK87" i="48"/>
  <c r="AI87" i="48"/>
  <c r="AN87" i="48" s="1"/>
  <c r="AD87" i="48"/>
  <c r="AB87" i="48"/>
  <c r="AA87" i="48" s="1"/>
  <c r="W87" i="48"/>
  <c r="U87" i="48"/>
  <c r="Z87" i="48" s="1"/>
  <c r="P87" i="48"/>
  <c r="N87" i="48"/>
  <c r="S87" i="48" s="1"/>
  <c r="R86" i="48"/>
  <c r="R84" i="48"/>
  <c r="AK83" i="48"/>
  <c r="AI83" i="48"/>
  <c r="AN83" i="48" s="1"/>
  <c r="AD83" i="48"/>
  <c r="AB83" i="48"/>
  <c r="AG83" i="48" s="1"/>
  <c r="W83" i="48"/>
  <c r="U83" i="48"/>
  <c r="Y83" i="48" s="1"/>
  <c r="P83" i="48"/>
  <c r="N83" i="48"/>
  <c r="Q83" i="48" s="1"/>
  <c r="AK82" i="48"/>
  <c r="AI82" i="48"/>
  <c r="AL82" i="48" s="1"/>
  <c r="AD82" i="48"/>
  <c r="AB82" i="48"/>
  <c r="AC82" i="48" s="1"/>
  <c r="W82" i="48"/>
  <c r="U82" i="48"/>
  <c r="Y82" i="48" s="1"/>
  <c r="P82" i="48"/>
  <c r="N82" i="48"/>
  <c r="M82" i="48" s="1"/>
  <c r="AK81" i="48"/>
  <c r="AI81" i="48"/>
  <c r="AH81" i="48" s="1"/>
  <c r="AD81" i="48"/>
  <c r="AB81" i="48"/>
  <c r="AE81" i="48" s="1"/>
  <c r="W81" i="48"/>
  <c r="U81" i="48"/>
  <c r="Z81" i="48" s="1"/>
  <c r="P81" i="48"/>
  <c r="N81" i="48"/>
  <c r="S81" i="48" s="1"/>
  <c r="R80" i="48"/>
  <c r="R78" i="48"/>
  <c r="AK77" i="48"/>
  <c r="AI77" i="48"/>
  <c r="AN77" i="48" s="1"/>
  <c r="AD77" i="48"/>
  <c r="AB77" i="48"/>
  <c r="AG77" i="48" s="1"/>
  <c r="W77" i="48"/>
  <c r="U77" i="48"/>
  <c r="Y77" i="48" s="1"/>
  <c r="P77" i="48"/>
  <c r="N77" i="48"/>
  <c r="O77" i="48" s="1"/>
  <c r="AK76" i="48"/>
  <c r="AI76" i="48"/>
  <c r="AJ76" i="48" s="1"/>
  <c r="AD76" i="48"/>
  <c r="AB76" i="48"/>
  <c r="AC76" i="48" s="1"/>
  <c r="W76" i="48"/>
  <c r="U76" i="48"/>
  <c r="V76" i="48" s="1"/>
  <c r="P76" i="48"/>
  <c r="N76" i="48"/>
  <c r="M76" i="48" s="1"/>
  <c r="AK75" i="48"/>
  <c r="AI75" i="48"/>
  <c r="AH75" i="48" s="1"/>
  <c r="AD75" i="48"/>
  <c r="AB75" i="48"/>
  <c r="AA75" i="48" s="1"/>
  <c r="W75" i="48"/>
  <c r="U75" i="48"/>
  <c r="Z75" i="48" s="1"/>
  <c r="P75" i="48"/>
  <c r="N75" i="48"/>
  <c r="S75" i="48" s="1"/>
  <c r="R74" i="48"/>
  <c r="R72" i="48"/>
  <c r="AK71" i="48"/>
  <c r="AI71" i="48"/>
  <c r="AN71" i="48" s="1"/>
  <c r="AD71" i="48"/>
  <c r="AB71" i="48"/>
  <c r="AF71" i="48" s="1"/>
  <c r="W71" i="48"/>
  <c r="U71" i="48"/>
  <c r="X71" i="48" s="1"/>
  <c r="P71" i="48"/>
  <c r="N71" i="48"/>
  <c r="Q71" i="48" s="1"/>
  <c r="AK70" i="48"/>
  <c r="AI70" i="48"/>
  <c r="AL70" i="48" s="1"/>
  <c r="AD70" i="48"/>
  <c r="AB70" i="48"/>
  <c r="AC70" i="48" s="1"/>
  <c r="W70" i="48"/>
  <c r="U70" i="48"/>
  <c r="V70" i="48" s="1"/>
  <c r="P70" i="48"/>
  <c r="N70" i="48"/>
  <c r="M70" i="48" s="1"/>
  <c r="AK69" i="48"/>
  <c r="AI69" i="48"/>
  <c r="AH69" i="48" s="1"/>
  <c r="AD69" i="48"/>
  <c r="AB69" i="48"/>
  <c r="AA69" i="48" s="1"/>
  <c r="W69" i="48"/>
  <c r="U69" i="48"/>
  <c r="Z69" i="48" s="1"/>
  <c r="P69" i="48"/>
  <c r="N69" i="48"/>
  <c r="R69" i="48" s="1"/>
  <c r="R68" i="48"/>
  <c r="R64" i="48"/>
  <c r="AK63" i="48"/>
  <c r="AI63" i="48"/>
  <c r="AN63" i="48" s="1"/>
  <c r="AD63" i="48"/>
  <c r="AB63" i="48"/>
  <c r="AG63" i="48" s="1"/>
  <c r="W63" i="48"/>
  <c r="U63" i="48"/>
  <c r="Y63" i="48" s="1"/>
  <c r="P63" i="48"/>
  <c r="N63" i="48"/>
  <c r="Q63" i="48" s="1"/>
  <c r="AK62" i="48"/>
  <c r="AI62" i="48"/>
  <c r="AL62" i="48" s="1"/>
  <c r="AD62" i="48"/>
  <c r="AB62" i="48"/>
  <c r="AC62" i="48" s="1"/>
  <c r="W62" i="48"/>
  <c r="U62" i="48"/>
  <c r="V62" i="48" s="1"/>
  <c r="P62" i="48"/>
  <c r="N62" i="48"/>
  <c r="M62" i="48" s="1"/>
  <c r="AK61" i="48"/>
  <c r="AI61" i="48"/>
  <c r="AH61" i="48" s="1"/>
  <c r="AD61" i="48"/>
  <c r="AB61" i="48"/>
  <c r="AA61" i="48" s="1"/>
  <c r="W61" i="48"/>
  <c r="U61" i="48"/>
  <c r="Z61" i="48" s="1"/>
  <c r="P61" i="48"/>
  <c r="N61" i="48"/>
  <c r="S61" i="48" s="1"/>
  <c r="R60" i="48"/>
  <c r="R58" i="48"/>
  <c r="AK57" i="48"/>
  <c r="AI57" i="48"/>
  <c r="AN57" i="48" s="1"/>
  <c r="AD57" i="48"/>
  <c r="AB57" i="48"/>
  <c r="AF57" i="48" s="1"/>
  <c r="W57" i="48"/>
  <c r="U57" i="48"/>
  <c r="Y57" i="48" s="1"/>
  <c r="P57" i="48"/>
  <c r="N57" i="48"/>
  <c r="O57" i="48" s="1"/>
  <c r="AK56" i="48"/>
  <c r="AI56" i="48"/>
  <c r="AN56" i="48" s="1"/>
  <c r="AD56" i="48"/>
  <c r="AB56" i="48"/>
  <c r="AC56" i="48" s="1"/>
  <c r="W56" i="48"/>
  <c r="U56" i="48"/>
  <c r="Z56" i="48" s="1"/>
  <c r="P56" i="48"/>
  <c r="N56" i="48"/>
  <c r="M56" i="48" s="1"/>
  <c r="AK55" i="48"/>
  <c r="AI55" i="48"/>
  <c r="AH55" i="48" s="1"/>
  <c r="AD55" i="48"/>
  <c r="AB55" i="48"/>
  <c r="AA55" i="48" s="1"/>
  <c r="W55" i="48"/>
  <c r="U55" i="48"/>
  <c r="Z55" i="48" s="1"/>
  <c r="P55" i="48"/>
  <c r="N55" i="48"/>
  <c r="S55" i="48" s="1"/>
  <c r="R54" i="48"/>
  <c r="R52" i="48"/>
  <c r="AK51" i="48"/>
  <c r="AI51" i="48"/>
  <c r="AN51" i="48" s="1"/>
  <c r="AD51" i="48"/>
  <c r="AB51" i="48"/>
  <c r="AG51" i="48" s="1"/>
  <c r="W51" i="48"/>
  <c r="U51" i="48"/>
  <c r="Y51" i="48" s="1"/>
  <c r="P51" i="48"/>
  <c r="N51" i="48"/>
  <c r="Q51" i="48" s="1"/>
  <c r="AK50" i="48"/>
  <c r="AI50" i="48"/>
  <c r="AL50" i="48" s="1"/>
  <c r="AD50" i="48"/>
  <c r="AB50" i="48"/>
  <c r="AE50" i="48" s="1"/>
  <c r="W50" i="48"/>
  <c r="U50" i="48"/>
  <c r="V50" i="48" s="1"/>
  <c r="P50" i="48"/>
  <c r="N50" i="48"/>
  <c r="O50" i="48" s="1"/>
  <c r="AK49" i="48"/>
  <c r="AI49" i="48"/>
  <c r="AJ49" i="48" s="1"/>
  <c r="AD49" i="48"/>
  <c r="AB49" i="48"/>
  <c r="AG49" i="48" s="1"/>
  <c r="W49" i="48"/>
  <c r="U49" i="48"/>
  <c r="Z49" i="48" s="1"/>
  <c r="P49" i="48"/>
  <c r="N49" i="48"/>
  <c r="S49" i="48" s="1"/>
  <c r="R48" i="48"/>
  <c r="R46" i="48"/>
  <c r="AK45" i="48"/>
  <c r="AI45" i="48"/>
  <c r="AN45" i="48" s="1"/>
  <c r="AD45" i="48"/>
  <c r="AB45" i="48"/>
  <c r="AG45" i="48" s="1"/>
  <c r="W45" i="48"/>
  <c r="U45" i="48"/>
  <c r="Y45" i="48" s="1"/>
  <c r="P45" i="48"/>
  <c r="N45" i="48"/>
  <c r="Q45" i="48" s="1"/>
  <c r="AK44" i="48"/>
  <c r="AI44" i="48"/>
  <c r="AL44" i="48" s="1"/>
  <c r="AD44" i="48"/>
  <c r="AB44" i="48"/>
  <c r="AG44" i="48" s="1"/>
  <c r="W44" i="48"/>
  <c r="U44" i="48"/>
  <c r="V44" i="48" s="1"/>
  <c r="P44" i="48"/>
  <c r="N44" i="48"/>
  <c r="O44" i="48" s="1"/>
  <c r="AK43" i="48"/>
  <c r="AI43" i="48"/>
  <c r="AJ43" i="48" s="1"/>
  <c r="AD43" i="48"/>
  <c r="AB43" i="48"/>
  <c r="AA43" i="48" s="1"/>
  <c r="W43" i="48"/>
  <c r="U43" i="48"/>
  <c r="V43" i="48" s="1"/>
  <c r="P43" i="48"/>
  <c r="N43" i="48"/>
  <c r="S43" i="48" s="1"/>
  <c r="R42" i="48"/>
  <c r="R40" i="48"/>
  <c r="AK39" i="48"/>
  <c r="AI39" i="48"/>
  <c r="AN39" i="48" s="1"/>
  <c r="AD39" i="48"/>
  <c r="AB39" i="48"/>
  <c r="AG39" i="48" s="1"/>
  <c r="W39" i="48"/>
  <c r="U39" i="48"/>
  <c r="Y39" i="48" s="1"/>
  <c r="P39" i="48"/>
  <c r="N39" i="48"/>
  <c r="Q39" i="48" s="1"/>
  <c r="AK38" i="48"/>
  <c r="AI38" i="48"/>
  <c r="AM38" i="48" s="1"/>
  <c r="AD38" i="48"/>
  <c r="AB38" i="48"/>
  <c r="AE38" i="48" s="1"/>
  <c r="W38" i="48"/>
  <c r="U38" i="48"/>
  <c r="V38" i="48" s="1"/>
  <c r="P38" i="48"/>
  <c r="N38" i="48"/>
  <c r="O38" i="48" s="1"/>
  <c r="AK37" i="48"/>
  <c r="AI37" i="48"/>
  <c r="AJ37" i="48" s="1"/>
  <c r="AD37" i="48"/>
  <c r="AB37" i="48"/>
  <c r="AF37" i="48" s="1"/>
  <c r="W37" i="48"/>
  <c r="U37" i="48"/>
  <c r="T37" i="48" s="1"/>
  <c r="P37" i="48"/>
  <c r="N37" i="48"/>
  <c r="S37" i="48" s="1"/>
  <c r="R36" i="48"/>
  <c r="AK101" i="49"/>
  <c r="AI101" i="49"/>
  <c r="AH101" i="49"/>
  <c r="AD101" i="49"/>
  <c r="AB101" i="49"/>
  <c r="AG101" i="49" s="1"/>
  <c r="AA101" i="49"/>
  <c r="Z101" i="49"/>
  <c r="W101" i="49"/>
  <c r="U101" i="49"/>
  <c r="Y101" i="49" s="1"/>
  <c r="S101" i="49"/>
  <c r="R101" i="49"/>
  <c r="P101" i="49"/>
  <c r="N101" i="49"/>
  <c r="Q101" i="49" s="1"/>
  <c r="M101" i="49"/>
  <c r="L101" i="49"/>
  <c r="AN100" i="49"/>
  <c r="AM100" i="49"/>
  <c r="AK100" i="49"/>
  <c r="AI100" i="49"/>
  <c r="AL100" i="49" s="1"/>
  <c r="AH100" i="49"/>
  <c r="AF100" i="49"/>
  <c r="AE100" i="49"/>
  <c r="AD100" i="49"/>
  <c r="AB100" i="49"/>
  <c r="AC100" i="49" s="1"/>
  <c r="Z100" i="49"/>
  <c r="Y100" i="49"/>
  <c r="X100" i="49"/>
  <c r="W100" i="49"/>
  <c r="V100" i="49"/>
  <c r="U100" i="49"/>
  <c r="T100" i="49"/>
  <c r="R100" i="49"/>
  <c r="Q100" i="49"/>
  <c r="P100" i="49"/>
  <c r="O100" i="49"/>
  <c r="N100" i="49"/>
  <c r="M100" i="49" s="1"/>
  <c r="AM99" i="49"/>
  <c r="AL99" i="49"/>
  <c r="AK99" i="49"/>
  <c r="AJ99" i="49"/>
  <c r="AI99" i="49"/>
  <c r="AH99" i="49" s="1"/>
  <c r="AD99" i="49"/>
  <c r="AB99" i="49"/>
  <c r="Y99" i="49"/>
  <c r="W99" i="49"/>
  <c r="U99" i="49"/>
  <c r="T99" i="49"/>
  <c r="Q99" i="49"/>
  <c r="P99" i="49"/>
  <c r="N99" i="49"/>
  <c r="S99" i="49" s="1"/>
  <c r="M99" i="49"/>
  <c r="AL98" i="49"/>
  <c r="AK98" i="49"/>
  <c r="AI98" i="49"/>
  <c r="AN98" i="49" s="1"/>
  <c r="AH98" i="49"/>
  <c r="AG98" i="49"/>
  <c r="AD98" i="49"/>
  <c r="AB98" i="49"/>
  <c r="AF98" i="49" s="1"/>
  <c r="AA98" i="49"/>
  <c r="Z98" i="49"/>
  <c r="Y98" i="49"/>
  <c r="W98" i="49"/>
  <c r="V98" i="49"/>
  <c r="U98" i="49"/>
  <c r="X98" i="49" s="1"/>
  <c r="T98" i="49"/>
  <c r="R98" i="49"/>
  <c r="Q98" i="49"/>
  <c r="P98" i="49"/>
  <c r="N98" i="49"/>
  <c r="AL97" i="49"/>
  <c r="AK97" i="49"/>
  <c r="AI97" i="49"/>
  <c r="AG97" i="49"/>
  <c r="AF97" i="49"/>
  <c r="AE97" i="49"/>
  <c r="AD97" i="49"/>
  <c r="AB97" i="49"/>
  <c r="AC97" i="49" s="1"/>
  <c r="AA97" i="49"/>
  <c r="Y97" i="49"/>
  <c r="X97" i="49"/>
  <c r="W97" i="49"/>
  <c r="V97" i="49"/>
  <c r="U97" i="49"/>
  <c r="Z97" i="49" s="1"/>
  <c r="T97" i="49"/>
  <c r="P97" i="49"/>
  <c r="N97" i="49"/>
  <c r="AN96" i="49"/>
  <c r="AK96" i="49"/>
  <c r="AJ96" i="49"/>
  <c r="AI96" i="49"/>
  <c r="AF96" i="49"/>
  <c r="AD96" i="49"/>
  <c r="AB96" i="49"/>
  <c r="AA96" i="49"/>
  <c r="X96" i="49"/>
  <c r="W96" i="49"/>
  <c r="U96" i="49"/>
  <c r="Z96" i="49" s="1"/>
  <c r="T96" i="49"/>
  <c r="S96" i="49"/>
  <c r="P96" i="49"/>
  <c r="N96" i="49"/>
  <c r="R96" i="49" s="1"/>
  <c r="AN95" i="49"/>
  <c r="AK95" i="49"/>
  <c r="AI95" i="49"/>
  <c r="AM95" i="49" s="1"/>
  <c r="AG95" i="49"/>
  <c r="AF95" i="49"/>
  <c r="AD95" i="49"/>
  <c r="AC95" i="49"/>
  <c r="AB95" i="49"/>
  <c r="AE95" i="49" s="1"/>
  <c r="AA95" i="49"/>
  <c r="Y95" i="49"/>
  <c r="X95" i="49"/>
  <c r="W95" i="49"/>
  <c r="U95" i="49"/>
  <c r="S95" i="49"/>
  <c r="R95" i="49"/>
  <c r="Q95" i="49"/>
  <c r="P95" i="49"/>
  <c r="N95" i="49"/>
  <c r="O95" i="49" s="1"/>
  <c r="M95" i="49"/>
  <c r="AN94" i="49"/>
  <c r="AM94" i="49"/>
  <c r="AL94" i="49"/>
  <c r="AK94" i="49"/>
  <c r="AI94" i="49"/>
  <c r="AJ94" i="49" s="1"/>
  <c r="AH94" i="49"/>
  <c r="AG94" i="49"/>
  <c r="AF94" i="49"/>
  <c r="AE94" i="49"/>
  <c r="AD94" i="49"/>
  <c r="AC94" i="49"/>
  <c r="AB94" i="49"/>
  <c r="AA94" i="49"/>
  <c r="Z94" i="49"/>
  <c r="W94" i="49"/>
  <c r="V94" i="49"/>
  <c r="U94" i="49"/>
  <c r="R94" i="49"/>
  <c r="P94" i="49"/>
  <c r="N94" i="49"/>
  <c r="M94" i="49"/>
  <c r="AM93" i="49"/>
  <c r="AK93" i="49"/>
  <c r="AI93" i="49"/>
  <c r="AE93" i="49"/>
  <c r="AD93" i="49"/>
  <c r="AB93" i="49"/>
  <c r="AG93" i="49" s="1"/>
  <c r="AA93" i="49"/>
  <c r="Z93" i="49"/>
  <c r="W93" i="49"/>
  <c r="U93" i="49"/>
  <c r="Y93" i="49" s="1"/>
  <c r="S93" i="49"/>
  <c r="R93" i="49"/>
  <c r="P93" i="49"/>
  <c r="O93" i="49"/>
  <c r="N93" i="49"/>
  <c r="Q93" i="49" s="1"/>
  <c r="M93" i="49"/>
  <c r="AM92" i="49"/>
  <c r="AL92" i="49"/>
  <c r="AK92" i="49"/>
  <c r="AI92" i="49"/>
  <c r="AG92" i="49"/>
  <c r="AF92" i="49"/>
  <c r="AE92" i="49"/>
  <c r="AD92" i="49"/>
  <c r="AB92" i="49"/>
  <c r="AC92" i="49" s="1"/>
  <c r="AA92" i="49"/>
  <c r="Z92" i="49"/>
  <c r="Y92" i="49"/>
  <c r="X92" i="49"/>
  <c r="W92" i="49"/>
  <c r="V92" i="49"/>
  <c r="U92" i="49"/>
  <c r="T92" i="49"/>
  <c r="S92" i="49"/>
  <c r="P92" i="49"/>
  <c r="N92" i="49"/>
  <c r="AK91" i="49"/>
  <c r="AI91" i="49"/>
  <c r="AH91" i="49" s="1"/>
  <c r="AE91" i="49"/>
  <c r="AD91" i="49"/>
  <c r="AB91" i="49"/>
  <c r="AG91" i="49" s="1"/>
  <c r="AA91" i="49"/>
  <c r="Z91" i="49"/>
  <c r="W91" i="49"/>
  <c r="U91" i="49"/>
  <c r="Y91" i="49" s="1"/>
  <c r="T91" i="49"/>
  <c r="S91" i="49"/>
  <c r="R91" i="49"/>
  <c r="P91" i="49"/>
  <c r="O91" i="49"/>
  <c r="N91" i="49"/>
  <c r="Q91" i="49" s="1"/>
  <c r="M91" i="49"/>
  <c r="AN90" i="49"/>
  <c r="AM90" i="49"/>
  <c r="AK90" i="49"/>
  <c r="AJ90" i="49"/>
  <c r="AI90" i="49"/>
  <c r="AL90" i="49" s="1"/>
  <c r="AH90" i="49"/>
  <c r="AD90" i="49"/>
  <c r="AB90" i="49"/>
  <c r="Z90" i="49"/>
  <c r="Y90" i="49"/>
  <c r="X90" i="49"/>
  <c r="W90" i="49"/>
  <c r="U90" i="49"/>
  <c r="V90" i="49" s="1"/>
  <c r="T90" i="49"/>
  <c r="S90" i="49"/>
  <c r="R90" i="49"/>
  <c r="Q90" i="49"/>
  <c r="P90" i="49"/>
  <c r="O90" i="49"/>
  <c r="N90" i="49"/>
  <c r="M90" i="49"/>
  <c r="AN89" i="49"/>
  <c r="AM89" i="49"/>
  <c r="AL89" i="49"/>
  <c r="AK89" i="49"/>
  <c r="AJ89" i="49"/>
  <c r="AI89" i="49"/>
  <c r="AH89" i="49"/>
  <c r="AG89" i="49"/>
  <c r="AD89" i="49"/>
  <c r="AC89" i="49"/>
  <c r="AB89" i="49"/>
  <c r="W89" i="49"/>
  <c r="U89" i="49"/>
  <c r="T89" i="49" s="1"/>
  <c r="Q89" i="49"/>
  <c r="P89" i="49"/>
  <c r="N89" i="49"/>
  <c r="S89" i="49" s="1"/>
  <c r="M89" i="49"/>
  <c r="AL88" i="49"/>
  <c r="AK88" i="49"/>
  <c r="AI88" i="49"/>
  <c r="AN88" i="49" s="1"/>
  <c r="AH88" i="49"/>
  <c r="AG88" i="49"/>
  <c r="AD88" i="49"/>
  <c r="AB88" i="49"/>
  <c r="AF88" i="49" s="1"/>
  <c r="AA88" i="49"/>
  <c r="Z88" i="49"/>
  <c r="Y88" i="49"/>
  <c r="W88" i="49"/>
  <c r="V88" i="49"/>
  <c r="U88" i="49"/>
  <c r="X88" i="49" s="1"/>
  <c r="T88" i="49"/>
  <c r="R88" i="49"/>
  <c r="P88" i="49"/>
  <c r="N88" i="49"/>
  <c r="AK87" i="49"/>
  <c r="AI87" i="49"/>
  <c r="AG87" i="49"/>
  <c r="AF87" i="49"/>
  <c r="AE87" i="49"/>
  <c r="AD87" i="49"/>
  <c r="AB87" i="49"/>
  <c r="AC87" i="49" s="1"/>
  <c r="AA87" i="49"/>
  <c r="Z87" i="49"/>
  <c r="Y87" i="49"/>
  <c r="X87" i="49"/>
  <c r="W87" i="49"/>
  <c r="V87" i="49"/>
  <c r="U87" i="49"/>
  <c r="T87" i="49"/>
  <c r="S87" i="49"/>
  <c r="P87" i="49"/>
  <c r="O87" i="49"/>
  <c r="N87" i="49"/>
  <c r="AN86" i="49"/>
  <c r="AK86" i="49"/>
  <c r="AJ86" i="49"/>
  <c r="AI86" i="49"/>
  <c r="AD86" i="49"/>
  <c r="AB86" i="49"/>
  <c r="X86" i="49"/>
  <c r="W86" i="49"/>
  <c r="U86" i="49"/>
  <c r="Z86" i="49" s="1"/>
  <c r="T86" i="49"/>
  <c r="S86" i="49"/>
  <c r="P86" i="49"/>
  <c r="N86" i="49"/>
  <c r="R86" i="49" s="1"/>
  <c r="M86" i="49"/>
  <c r="AN85" i="49"/>
  <c r="AK85" i="49"/>
  <c r="AI85" i="49"/>
  <c r="AM85" i="49" s="1"/>
  <c r="AH85" i="49"/>
  <c r="AG85" i="49"/>
  <c r="AF85" i="49"/>
  <c r="AD85" i="49"/>
  <c r="AC85" i="49"/>
  <c r="AB85" i="49"/>
  <c r="AE85" i="49" s="1"/>
  <c r="AA85" i="49"/>
  <c r="W85" i="49"/>
  <c r="U85" i="49"/>
  <c r="S85" i="49"/>
  <c r="R85" i="49"/>
  <c r="Q85" i="49"/>
  <c r="P85" i="49"/>
  <c r="N85" i="49"/>
  <c r="O85" i="49" s="1"/>
  <c r="M85" i="49"/>
  <c r="AN84" i="49"/>
  <c r="AM84" i="49"/>
  <c r="AL84" i="49"/>
  <c r="AK84" i="49"/>
  <c r="AI84" i="49"/>
  <c r="AJ84" i="49" s="1"/>
  <c r="AH84" i="49"/>
  <c r="AG84" i="49"/>
  <c r="AF84" i="49"/>
  <c r="AE84" i="49"/>
  <c r="AD84" i="49"/>
  <c r="AC84" i="49"/>
  <c r="AB84" i="49"/>
  <c r="AA84" i="49"/>
  <c r="W84" i="49"/>
  <c r="U84" i="49"/>
  <c r="R84" i="49"/>
  <c r="P84" i="49"/>
  <c r="N84" i="49"/>
  <c r="M84" i="49"/>
  <c r="AK82" i="49"/>
  <c r="AI82" i="49"/>
  <c r="AH82" i="49"/>
  <c r="AG82" i="49"/>
  <c r="AD82" i="49"/>
  <c r="AB82" i="49"/>
  <c r="AF82" i="49" s="1"/>
  <c r="AA82" i="49"/>
  <c r="Z82" i="49"/>
  <c r="Y82" i="49"/>
  <c r="W82" i="49"/>
  <c r="V82" i="49"/>
  <c r="U82" i="49"/>
  <c r="X82" i="49" s="1"/>
  <c r="T82" i="49"/>
  <c r="P82" i="49"/>
  <c r="N82" i="49"/>
  <c r="L82" i="49"/>
  <c r="AN80" i="49"/>
  <c r="AM80" i="49"/>
  <c r="AL80" i="49"/>
  <c r="AK80" i="49"/>
  <c r="AI80" i="49"/>
  <c r="AG80" i="49"/>
  <c r="AF80" i="49"/>
  <c r="AE80" i="49"/>
  <c r="AD80" i="49"/>
  <c r="AB80" i="49"/>
  <c r="AC80" i="49" s="1"/>
  <c r="AA80" i="49"/>
  <c r="Z80" i="49"/>
  <c r="Y80" i="49"/>
  <c r="X80" i="49"/>
  <c r="W80" i="49"/>
  <c r="V80" i="49"/>
  <c r="U80" i="49"/>
  <c r="T80" i="49"/>
  <c r="P80" i="49"/>
  <c r="N80" i="49"/>
  <c r="L80" i="49"/>
  <c r="AN79" i="49"/>
  <c r="AK79" i="49"/>
  <c r="AI79" i="49"/>
  <c r="AD79" i="49"/>
  <c r="AB79" i="49"/>
  <c r="AA79" i="49"/>
  <c r="X79" i="49"/>
  <c r="W79" i="49"/>
  <c r="U79" i="49"/>
  <c r="T79" i="49" s="1"/>
  <c r="P79" i="49"/>
  <c r="N79" i="49"/>
  <c r="L79" i="49"/>
  <c r="AN78" i="49"/>
  <c r="AK78" i="49"/>
  <c r="AI78" i="49"/>
  <c r="AH78" i="49"/>
  <c r="AG78" i="49"/>
  <c r="AF78" i="49"/>
  <c r="AD78" i="49"/>
  <c r="AC78" i="49"/>
  <c r="AB78" i="49"/>
  <c r="AE78" i="49" s="1"/>
  <c r="AA78" i="49"/>
  <c r="Y78" i="49"/>
  <c r="X78" i="49"/>
  <c r="W78" i="49"/>
  <c r="U78" i="49"/>
  <c r="S78" i="49"/>
  <c r="R78" i="49"/>
  <c r="Q78" i="49"/>
  <c r="P78" i="49"/>
  <c r="N78" i="49"/>
  <c r="O78" i="49" s="1"/>
  <c r="M78" i="49"/>
  <c r="L78" i="49"/>
  <c r="AN77" i="49"/>
  <c r="AM77" i="49"/>
  <c r="AL77" i="49"/>
  <c r="AK77" i="49"/>
  <c r="AI77" i="49"/>
  <c r="AJ77" i="49" s="1"/>
  <c r="AH77" i="49"/>
  <c r="AG77" i="49"/>
  <c r="AF77" i="49"/>
  <c r="AE77" i="49"/>
  <c r="AD77" i="49"/>
  <c r="AC77" i="49"/>
  <c r="AB77" i="49"/>
  <c r="AA77" i="49"/>
  <c r="Z77" i="49"/>
  <c r="X77" i="49"/>
  <c r="W77" i="49"/>
  <c r="V77" i="49"/>
  <c r="U77" i="49"/>
  <c r="P77" i="49"/>
  <c r="N77" i="49"/>
  <c r="M77" i="49"/>
  <c r="L77" i="49"/>
  <c r="AM76" i="49"/>
  <c r="AK76" i="49"/>
  <c r="AJ76" i="49"/>
  <c r="AI76" i="49"/>
  <c r="AH76" i="49" s="1"/>
  <c r="AE76" i="49"/>
  <c r="AD76" i="49"/>
  <c r="AC76" i="49"/>
  <c r="AB76" i="49"/>
  <c r="Z76" i="49"/>
  <c r="W76" i="49"/>
  <c r="U76" i="49"/>
  <c r="T76" i="49"/>
  <c r="S76" i="49"/>
  <c r="R76" i="49"/>
  <c r="P76" i="49"/>
  <c r="O76" i="49"/>
  <c r="N76" i="49"/>
  <c r="Q76" i="49" s="1"/>
  <c r="M76" i="49"/>
  <c r="L76" i="49"/>
  <c r="AN75" i="49"/>
  <c r="AM75" i="49"/>
  <c r="AK75" i="49"/>
  <c r="AJ75" i="49"/>
  <c r="AI75" i="49"/>
  <c r="AL75" i="49" s="1"/>
  <c r="AH75" i="49"/>
  <c r="AD75" i="49"/>
  <c r="AB75" i="49"/>
  <c r="Z75" i="49"/>
  <c r="Y75" i="49"/>
  <c r="X75" i="49"/>
  <c r="W75" i="49"/>
  <c r="U75" i="49"/>
  <c r="V75" i="49" s="1"/>
  <c r="T75" i="49"/>
  <c r="S75" i="49"/>
  <c r="R75" i="49"/>
  <c r="Q75" i="49"/>
  <c r="P75" i="49"/>
  <c r="O75" i="49"/>
  <c r="N75" i="49"/>
  <c r="M75" i="49"/>
  <c r="L75" i="49"/>
  <c r="AN74" i="49"/>
  <c r="AM74" i="49"/>
  <c r="AL74" i="49"/>
  <c r="AK74" i="49"/>
  <c r="AJ74" i="49"/>
  <c r="AI74" i="49"/>
  <c r="AH74" i="49"/>
  <c r="AG74" i="49"/>
  <c r="AE74" i="49"/>
  <c r="AD74" i="49"/>
  <c r="AC74" i="49"/>
  <c r="AB74" i="49"/>
  <c r="W74" i="49"/>
  <c r="U74" i="49"/>
  <c r="T74" i="49"/>
  <c r="Q74" i="49"/>
  <c r="P74" i="49"/>
  <c r="N74" i="49"/>
  <c r="M74" i="49" s="1"/>
  <c r="L74" i="49"/>
  <c r="AL73" i="49"/>
  <c r="AK73" i="49"/>
  <c r="AJ73" i="49"/>
  <c r="AI73" i="49"/>
  <c r="AG73" i="49"/>
  <c r="AD73" i="49"/>
  <c r="AB73" i="49"/>
  <c r="AA73" i="49"/>
  <c r="Z73" i="49"/>
  <c r="Y73" i="49"/>
  <c r="W73" i="49"/>
  <c r="V73" i="49"/>
  <c r="U73" i="49"/>
  <c r="X73" i="49" s="1"/>
  <c r="T73" i="49"/>
  <c r="R73" i="49"/>
  <c r="Q73" i="49"/>
  <c r="P73" i="49"/>
  <c r="N73" i="49"/>
  <c r="L73" i="49"/>
  <c r="AK72" i="49"/>
  <c r="AI72" i="49"/>
  <c r="AG72" i="49"/>
  <c r="AF72" i="49"/>
  <c r="AE72" i="49"/>
  <c r="AD72" i="49"/>
  <c r="AB72" i="49"/>
  <c r="AC72" i="49" s="1"/>
  <c r="AA72" i="49"/>
  <c r="Z72" i="49"/>
  <c r="Y72" i="49"/>
  <c r="X72" i="49"/>
  <c r="W72" i="49"/>
  <c r="V72" i="49"/>
  <c r="U72" i="49"/>
  <c r="T72" i="49"/>
  <c r="Q72" i="49"/>
  <c r="P72" i="49"/>
  <c r="O72" i="49"/>
  <c r="N72" i="49"/>
  <c r="L72" i="49"/>
  <c r="AK71" i="49"/>
  <c r="AI71" i="49"/>
  <c r="AG71" i="49"/>
  <c r="AF71" i="49"/>
  <c r="AD71" i="49"/>
  <c r="AC71" i="49"/>
  <c r="AB71" i="49"/>
  <c r="AE71" i="49" s="1"/>
  <c r="Y71" i="49"/>
  <c r="X71" i="49"/>
  <c r="W71" i="49"/>
  <c r="V71" i="49"/>
  <c r="U71" i="49"/>
  <c r="Z71" i="49" s="1"/>
  <c r="T71" i="49"/>
  <c r="P71" i="49"/>
  <c r="N71" i="49"/>
  <c r="M71" i="49"/>
  <c r="L71" i="49"/>
  <c r="AN70" i="49"/>
  <c r="AL70" i="49"/>
  <c r="AK70" i="49"/>
  <c r="AI70" i="49"/>
  <c r="AH70" i="49"/>
  <c r="AG70" i="49"/>
  <c r="AF70" i="49"/>
  <c r="AD70" i="49"/>
  <c r="AC70" i="49"/>
  <c r="AB70" i="49"/>
  <c r="AE70" i="49" s="1"/>
  <c r="AA70" i="49"/>
  <c r="Y70" i="49"/>
  <c r="X70" i="49"/>
  <c r="W70" i="49"/>
  <c r="V70" i="49"/>
  <c r="U70" i="49"/>
  <c r="T70" i="49" s="1"/>
  <c r="P70" i="49"/>
  <c r="N70" i="49"/>
  <c r="M70" i="49"/>
  <c r="L70" i="49"/>
  <c r="AK69" i="49"/>
  <c r="AI69" i="49"/>
  <c r="AJ69" i="49" s="1"/>
  <c r="AH69" i="49"/>
  <c r="AG69" i="49"/>
  <c r="AF69" i="49"/>
  <c r="AE69" i="49"/>
  <c r="AD69" i="49"/>
  <c r="AC69" i="49"/>
  <c r="AB69" i="49"/>
  <c r="AA69" i="49"/>
  <c r="Z69" i="49"/>
  <c r="X69" i="49"/>
  <c r="W69" i="49"/>
  <c r="U69" i="49"/>
  <c r="P69" i="49"/>
  <c r="O69" i="49"/>
  <c r="N69" i="49"/>
  <c r="L69" i="49"/>
  <c r="AK68" i="49"/>
  <c r="AI68" i="49"/>
  <c r="AF68" i="49"/>
  <c r="AE68" i="49"/>
  <c r="AD68" i="49"/>
  <c r="AC68" i="49"/>
  <c r="AB68" i="49"/>
  <c r="AG68" i="49" s="1"/>
  <c r="AA68" i="49"/>
  <c r="Z68" i="49"/>
  <c r="X68" i="49"/>
  <c r="W68" i="49"/>
  <c r="U68" i="49"/>
  <c r="T68" i="49"/>
  <c r="S68" i="49"/>
  <c r="R68" i="49"/>
  <c r="P68" i="49"/>
  <c r="O68" i="49"/>
  <c r="N68" i="49"/>
  <c r="Q68" i="49" s="1"/>
  <c r="M68" i="49"/>
  <c r="L68" i="49"/>
  <c r="AN67" i="49"/>
  <c r="AM67" i="49"/>
  <c r="AK67" i="49"/>
  <c r="AJ67" i="49"/>
  <c r="AI67" i="49"/>
  <c r="AL67" i="49" s="1"/>
  <c r="AH67" i="49"/>
  <c r="AD67" i="49"/>
  <c r="AB67" i="49"/>
  <c r="AA67" i="49" s="1"/>
  <c r="Z67" i="49"/>
  <c r="Y67" i="49"/>
  <c r="W67" i="49"/>
  <c r="U67" i="49"/>
  <c r="V67" i="49" s="1"/>
  <c r="S67" i="49"/>
  <c r="R67" i="49"/>
  <c r="Q67" i="49"/>
  <c r="P67" i="49"/>
  <c r="O67" i="49"/>
  <c r="N67" i="49"/>
  <c r="M67" i="49"/>
  <c r="L67" i="49"/>
  <c r="AN66" i="49"/>
  <c r="AM66" i="49"/>
  <c r="AL66" i="49"/>
  <c r="AK66" i="49"/>
  <c r="AJ66" i="49"/>
  <c r="AI66" i="49"/>
  <c r="AH66" i="49"/>
  <c r="AE66" i="49"/>
  <c r="AD66" i="49"/>
  <c r="AC66" i="49"/>
  <c r="AB66" i="49"/>
  <c r="AA66" i="49" s="1"/>
  <c r="W66" i="49"/>
  <c r="U66" i="49"/>
  <c r="T66" i="49" s="1"/>
  <c r="P66" i="49"/>
  <c r="N66" i="49"/>
  <c r="R66" i="49" s="1"/>
  <c r="M66" i="49"/>
  <c r="L66" i="49"/>
  <c r="AK65" i="49"/>
  <c r="AI65" i="49"/>
  <c r="AM65" i="49" s="1"/>
  <c r="AH65" i="49"/>
  <c r="AG65" i="49"/>
  <c r="AF65" i="49"/>
  <c r="AE65" i="49"/>
  <c r="AD65" i="49"/>
  <c r="AC65" i="49"/>
  <c r="AB65" i="49"/>
  <c r="AA65" i="49"/>
  <c r="Z65" i="49"/>
  <c r="Y65" i="49"/>
  <c r="X65" i="49"/>
  <c r="W65" i="49"/>
  <c r="V65" i="49"/>
  <c r="U65" i="49"/>
  <c r="T65" i="49" s="1"/>
  <c r="S65" i="49"/>
  <c r="R65" i="49"/>
  <c r="Q65" i="49"/>
  <c r="P65" i="49"/>
  <c r="N65" i="49"/>
  <c r="O65" i="49" s="1"/>
  <c r="L65" i="49"/>
  <c r="AN64" i="49"/>
  <c r="AM64" i="49"/>
  <c r="AL64" i="49"/>
  <c r="AK64" i="49"/>
  <c r="AI64" i="49"/>
  <c r="AJ64" i="49" s="1"/>
  <c r="AF64" i="49"/>
  <c r="AE64" i="49"/>
  <c r="AD64" i="49"/>
  <c r="AC64" i="49"/>
  <c r="AB64" i="49"/>
  <c r="AG64" i="49" s="1"/>
  <c r="AA64" i="49"/>
  <c r="X64" i="49"/>
  <c r="W64" i="49"/>
  <c r="V64" i="49"/>
  <c r="U64" i="49"/>
  <c r="T64" i="49" s="1"/>
  <c r="P64" i="49"/>
  <c r="O64" i="49"/>
  <c r="N64" i="49"/>
  <c r="L64" i="49"/>
  <c r="AK63" i="49"/>
  <c r="AJ63" i="49"/>
  <c r="AI63" i="49"/>
  <c r="AD63" i="49"/>
  <c r="AB63" i="49"/>
  <c r="AA63" i="49" s="1"/>
  <c r="W63" i="49"/>
  <c r="U63" i="49"/>
  <c r="Y63" i="49" s="1"/>
  <c r="T63" i="49"/>
  <c r="S63" i="49"/>
  <c r="R63" i="49"/>
  <c r="Q63" i="49"/>
  <c r="P63" i="49"/>
  <c r="O63" i="49"/>
  <c r="N63" i="49"/>
  <c r="M63" i="49"/>
  <c r="L63" i="49"/>
  <c r="AN62" i="49"/>
  <c r="AM62" i="49"/>
  <c r="AL62" i="49"/>
  <c r="AK62" i="49"/>
  <c r="AJ62" i="49"/>
  <c r="AI62" i="49"/>
  <c r="AH62" i="49"/>
  <c r="AG62" i="49"/>
  <c r="AF62" i="49"/>
  <c r="AE62" i="49"/>
  <c r="AD62" i="49"/>
  <c r="AC62" i="49"/>
  <c r="AB62" i="49"/>
  <c r="AA62" i="49" s="1"/>
  <c r="Z62" i="49"/>
  <c r="Y62" i="49"/>
  <c r="X62" i="49"/>
  <c r="W62" i="49"/>
  <c r="U62" i="49"/>
  <c r="V62" i="49" s="1"/>
  <c r="R62" i="49"/>
  <c r="Q62" i="49"/>
  <c r="P62" i="49"/>
  <c r="O62" i="49"/>
  <c r="N62" i="49"/>
  <c r="S62" i="49" s="1"/>
  <c r="M62" i="49"/>
  <c r="L62" i="49"/>
  <c r="AM61" i="49"/>
  <c r="AL61" i="49"/>
  <c r="AK61" i="49"/>
  <c r="AJ61" i="49"/>
  <c r="AI61" i="49"/>
  <c r="AN61" i="49" s="1"/>
  <c r="AH61" i="49"/>
  <c r="AE61" i="49"/>
  <c r="AD61" i="49"/>
  <c r="AC61" i="49"/>
  <c r="AB61" i="49"/>
  <c r="AA61" i="49" s="1"/>
  <c r="W61" i="49"/>
  <c r="V61" i="49"/>
  <c r="U61" i="49"/>
  <c r="P61" i="49"/>
  <c r="O61" i="49"/>
  <c r="N61" i="49"/>
  <c r="M61" i="49" s="1"/>
  <c r="AK59" i="49"/>
  <c r="AI59" i="49"/>
  <c r="AH59" i="49" s="1"/>
  <c r="AG59" i="49"/>
  <c r="AF59" i="49"/>
  <c r="AE59" i="49"/>
  <c r="AD59" i="49"/>
  <c r="AC59" i="49"/>
  <c r="AB59" i="49"/>
  <c r="AA59" i="49"/>
  <c r="Z59" i="49"/>
  <c r="Y59" i="49"/>
  <c r="X59" i="49"/>
  <c r="W59" i="49"/>
  <c r="V59" i="49"/>
  <c r="U59" i="49"/>
  <c r="T59" i="49" s="1"/>
  <c r="S59" i="49"/>
  <c r="R59" i="49"/>
  <c r="Q59" i="49"/>
  <c r="P59" i="49"/>
  <c r="N59" i="49"/>
  <c r="O59" i="49" s="1"/>
  <c r="L59" i="49"/>
  <c r="AN58" i="49"/>
  <c r="AM58" i="49"/>
  <c r="AL58" i="49"/>
  <c r="AK58" i="49"/>
  <c r="AI58" i="49"/>
  <c r="AJ58" i="49" s="1"/>
  <c r="AF58" i="49"/>
  <c r="AE58" i="49"/>
  <c r="AD58" i="49"/>
  <c r="AC58" i="49"/>
  <c r="AB58" i="49"/>
  <c r="AG58" i="49" s="1"/>
  <c r="AA58" i="49"/>
  <c r="X58" i="49"/>
  <c r="W58" i="49"/>
  <c r="V58" i="49"/>
  <c r="U58" i="49"/>
  <c r="T58" i="49" s="1"/>
  <c r="P58" i="49"/>
  <c r="N58" i="49"/>
  <c r="L58" i="49"/>
  <c r="AK57" i="49"/>
  <c r="AI57" i="49"/>
  <c r="AN57" i="49" s="1"/>
  <c r="AD57" i="49"/>
  <c r="AB57" i="49"/>
  <c r="AA57" i="49" s="1"/>
  <c r="W57" i="49"/>
  <c r="U57" i="49"/>
  <c r="T57" i="49" s="1"/>
  <c r="S57" i="49"/>
  <c r="R57" i="49"/>
  <c r="Q57" i="49"/>
  <c r="P57" i="49"/>
  <c r="O57" i="49"/>
  <c r="N57" i="49"/>
  <c r="M57" i="49"/>
  <c r="L57" i="49"/>
  <c r="AN56" i="49"/>
  <c r="AM56" i="49"/>
  <c r="AL56" i="49"/>
  <c r="AK56" i="49"/>
  <c r="AJ56" i="49"/>
  <c r="AI56" i="49"/>
  <c r="AH56" i="49"/>
  <c r="AG56" i="49"/>
  <c r="AF56" i="49"/>
  <c r="AE56" i="49"/>
  <c r="AD56" i="49"/>
  <c r="AC56" i="49"/>
  <c r="AB56" i="49"/>
  <c r="AA56" i="49" s="1"/>
  <c r="W56" i="49"/>
  <c r="U56" i="49"/>
  <c r="Y56" i="49" s="1"/>
  <c r="R56" i="49"/>
  <c r="Q56" i="49"/>
  <c r="P56" i="49"/>
  <c r="O56" i="49"/>
  <c r="N56" i="49"/>
  <c r="S56" i="49" s="1"/>
  <c r="M56" i="49"/>
  <c r="L56" i="49"/>
  <c r="AM55" i="49"/>
  <c r="AL55" i="49"/>
  <c r="AK55" i="49"/>
  <c r="AJ55" i="49"/>
  <c r="AI55" i="49"/>
  <c r="AN55" i="49" s="1"/>
  <c r="AH55" i="49"/>
  <c r="AD55" i="49"/>
  <c r="AB55" i="49"/>
  <c r="AE55" i="49" s="1"/>
  <c r="W55" i="49"/>
  <c r="U55" i="49"/>
  <c r="T55" i="49" s="1"/>
  <c r="P55" i="49"/>
  <c r="O55" i="49"/>
  <c r="N55" i="49"/>
  <c r="L55" i="49"/>
  <c r="AK54" i="49"/>
  <c r="AI54" i="49"/>
  <c r="AJ54" i="49" s="1"/>
  <c r="AH54" i="49"/>
  <c r="AD54" i="49"/>
  <c r="AB54" i="49"/>
  <c r="AA54" i="49" s="1"/>
  <c r="Z54" i="49"/>
  <c r="Y54" i="49"/>
  <c r="X54" i="49"/>
  <c r="W54" i="49"/>
  <c r="V54" i="49"/>
  <c r="U54" i="49"/>
  <c r="T54" i="49"/>
  <c r="S54" i="49"/>
  <c r="R54" i="49"/>
  <c r="Q54" i="49"/>
  <c r="P54" i="49"/>
  <c r="O54" i="49"/>
  <c r="N54" i="49"/>
  <c r="M54" i="49" s="1"/>
  <c r="L54" i="49"/>
  <c r="AN53" i="49"/>
  <c r="AM53" i="49"/>
  <c r="AL53" i="49"/>
  <c r="AK53" i="49"/>
  <c r="AJ53" i="49"/>
  <c r="AI53" i="49"/>
  <c r="AH53" i="49" s="1"/>
  <c r="AE53" i="49"/>
  <c r="AD53" i="49"/>
  <c r="AB53" i="49"/>
  <c r="Y53" i="49"/>
  <c r="X53" i="49"/>
  <c r="W53" i="49"/>
  <c r="V53" i="49"/>
  <c r="U53" i="49"/>
  <c r="Z53" i="49" s="1"/>
  <c r="T53" i="49"/>
  <c r="P53" i="49"/>
  <c r="N53" i="49"/>
  <c r="L53" i="49"/>
  <c r="AK52" i="49"/>
  <c r="AJ52" i="49"/>
  <c r="AI52" i="49"/>
  <c r="AD52" i="49"/>
  <c r="AC52" i="49"/>
  <c r="AB52" i="49"/>
  <c r="W52" i="49"/>
  <c r="V52" i="49"/>
  <c r="U52" i="49"/>
  <c r="T52" i="49"/>
  <c r="S52" i="49"/>
  <c r="Q52" i="49"/>
  <c r="P52" i="49"/>
  <c r="N52" i="49"/>
  <c r="M52" i="49"/>
  <c r="L52" i="49"/>
  <c r="AL51" i="49"/>
  <c r="AK51" i="49"/>
  <c r="AI51" i="49"/>
  <c r="AG51" i="49"/>
  <c r="AF51" i="49"/>
  <c r="AE51" i="49"/>
  <c r="AD51" i="49"/>
  <c r="AC51" i="49"/>
  <c r="AB51" i="49"/>
  <c r="AA51" i="49"/>
  <c r="Z51" i="49"/>
  <c r="Y51" i="49"/>
  <c r="X51" i="49"/>
  <c r="W51" i="49"/>
  <c r="V51" i="49"/>
  <c r="U51" i="49"/>
  <c r="T51" i="49" s="1"/>
  <c r="S51" i="49"/>
  <c r="P51" i="49"/>
  <c r="N51" i="49"/>
  <c r="R51" i="49" s="1"/>
  <c r="L51" i="49"/>
  <c r="AN50" i="49"/>
  <c r="AM50" i="49"/>
  <c r="AL50" i="49"/>
  <c r="AK50" i="49"/>
  <c r="AI50" i="49"/>
  <c r="AF50" i="49"/>
  <c r="AE50" i="49"/>
  <c r="AD50" i="49"/>
  <c r="AC50" i="49"/>
  <c r="AB50" i="49"/>
  <c r="AG50" i="49" s="1"/>
  <c r="AA50" i="49"/>
  <c r="W50" i="49"/>
  <c r="U50" i="49"/>
  <c r="X50" i="49" s="1"/>
  <c r="P50" i="49"/>
  <c r="N50" i="49"/>
  <c r="S50" i="49" s="1"/>
  <c r="L50" i="49"/>
  <c r="AK49" i="49"/>
  <c r="AJ49" i="49"/>
  <c r="AI49" i="49"/>
  <c r="AH49" i="49"/>
  <c r="AF49" i="49"/>
  <c r="AD49" i="49"/>
  <c r="AB49" i="49"/>
  <c r="AA49" i="49"/>
  <c r="W49" i="49"/>
  <c r="U49" i="49"/>
  <c r="S49" i="49"/>
  <c r="R49" i="49"/>
  <c r="Q49" i="49"/>
  <c r="P49" i="49"/>
  <c r="O49" i="49"/>
  <c r="N49" i="49"/>
  <c r="M49" i="49"/>
  <c r="L49" i="49"/>
  <c r="AN48" i="49"/>
  <c r="AM48" i="49"/>
  <c r="AL48" i="49"/>
  <c r="AK48" i="49"/>
  <c r="AJ48" i="49"/>
  <c r="AI48" i="49"/>
  <c r="AH48" i="49"/>
  <c r="AG48" i="49"/>
  <c r="AF48" i="49"/>
  <c r="AE48" i="49"/>
  <c r="AD48" i="49"/>
  <c r="AC48" i="49"/>
  <c r="AB48" i="49"/>
  <c r="AA48" i="49" s="1"/>
  <c r="Z48" i="49"/>
  <c r="Y48" i="49"/>
  <c r="X48" i="49"/>
  <c r="W48" i="49"/>
  <c r="U48" i="49"/>
  <c r="P48" i="49"/>
  <c r="N48" i="49"/>
  <c r="S48" i="49" s="1"/>
  <c r="L48" i="49"/>
  <c r="AK47" i="49"/>
  <c r="AI47" i="49"/>
  <c r="AN47" i="49" s="1"/>
  <c r="AH47" i="49"/>
  <c r="AG47" i="49"/>
  <c r="AD47" i="49"/>
  <c r="AC47" i="49"/>
  <c r="AB47" i="49"/>
  <c r="AF47" i="49" s="1"/>
  <c r="Z47" i="49"/>
  <c r="Y47" i="49"/>
  <c r="W47" i="49"/>
  <c r="U47" i="49"/>
  <c r="X47" i="49" s="1"/>
  <c r="T47" i="49"/>
  <c r="S47" i="49"/>
  <c r="R47" i="49"/>
  <c r="Q47" i="49"/>
  <c r="P47" i="49"/>
  <c r="O47" i="49"/>
  <c r="N47" i="49"/>
  <c r="M47" i="49"/>
  <c r="L47" i="49"/>
  <c r="AN46" i="49"/>
  <c r="AM46" i="49"/>
  <c r="AL46" i="49"/>
  <c r="AK46" i="49"/>
  <c r="AJ46" i="49"/>
  <c r="AI46" i="49"/>
  <c r="AH46" i="49"/>
  <c r="AD46" i="49"/>
  <c r="AB46" i="49"/>
  <c r="AC46" i="49" s="1"/>
  <c r="Z46" i="49"/>
  <c r="Y46" i="49"/>
  <c r="X46" i="49"/>
  <c r="W46" i="49"/>
  <c r="V46" i="49"/>
  <c r="U46" i="49"/>
  <c r="T46" i="49"/>
  <c r="S46" i="49"/>
  <c r="Q46" i="49"/>
  <c r="P46" i="49"/>
  <c r="O46" i="49"/>
  <c r="N46" i="49"/>
  <c r="M46" i="49" s="1"/>
  <c r="L46" i="49"/>
  <c r="AN45" i="49"/>
  <c r="AM45" i="49"/>
  <c r="AK45" i="49"/>
  <c r="AJ45" i="49"/>
  <c r="AI45" i="49"/>
  <c r="AH45" i="49" s="1"/>
  <c r="AF45" i="49"/>
  <c r="AE45" i="49"/>
  <c r="AD45" i="49"/>
  <c r="AB45" i="49"/>
  <c r="AC45" i="49" s="1"/>
  <c r="AA45" i="49"/>
  <c r="W45" i="49"/>
  <c r="V45" i="49"/>
  <c r="U45" i="49"/>
  <c r="Z45" i="49" s="1"/>
  <c r="P45" i="49"/>
  <c r="N45" i="49"/>
  <c r="R45" i="49" s="1"/>
  <c r="M45" i="49"/>
  <c r="L45" i="49"/>
  <c r="AL44" i="49"/>
  <c r="AK44" i="49"/>
  <c r="AJ44" i="49"/>
  <c r="AI44" i="49"/>
  <c r="AM44" i="49" s="1"/>
  <c r="AH44" i="49"/>
  <c r="AG44" i="49"/>
  <c r="AD44" i="49"/>
  <c r="AB44" i="49"/>
  <c r="AE44" i="49" s="1"/>
  <c r="Y44" i="49"/>
  <c r="X44" i="49"/>
  <c r="W44" i="49"/>
  <c r="U44" i="49"/>
  <c r="V44" i="49" s="1"/>
  <c r="T44" i="49"/>
  <c r="Q44" i="49"/>
  <c r="P44" i="49"/>
  <c r="N44" i="49"/>
  <c r="O44" i="49" s="1"/>
  <c r="L44" i="49"/>
  <c r="AK43" i="49"/>
  <c r="AI43" i="49"/>
  <c r="AJ43" i="49" s="1"/>
  <c r="AG43" i="49"/>
  <c r="AF43" i="49"/>
  <c r="AE43" i="49"/>
  <c r="AD43" i="49"/>
  <c r="AC43" i="49"/>
  <c r="AB43" i="49"/>
  <c r="AA43" i="49"/>
  <c r="Z43" i="49"/>
  <c r="X43" i="49"/>
  <c r="W43" i="49"/>
  <c r="V43" i="49"/>
  <c r="U43" i="49"/>
  <c r="T43" i="49" s="1"/>
  <c r="S43" i="49"/>
  <c r="R43" i="49"/>
  <c r="P43" i="49"/>
  <c r="N43" i="49"/>
  <c r="O43" i="49" s="1"/>
  <c r="L43" i="49"/>
  <c r="AN42" i="49"/>
  <c r="AM42" i="49"/>
  <c r="AK42" i="49"/>
  <c r="AI42" i="49"/>
  <c r="AJ42" i="49" s="1"/>
  <c r="AF42" i="49"/>
  <c r="AE42" i="49"/>
  <c r="AD42" i="49"/>
  <c r="AC42" i="49"/>
  <c r="AB42" i="49"/>
  <c r="AG42" i="49" s="1"/>
  <c r="AA42" i="49"/>
  <c r="W42" i="49"/>
  <c r="U42" i="49"/>
  <c r="Y42" i="49" s="1"/>
  <c r="P42" i="49"/>
  <c r="N42" i="49"/>
  <c r="S42" i="49" s="1"/>
  <c r="M42" i="49"/>
  <c r="L42" i="49"/>
  <c r="AK41" i="49"/>
  <c r="AI41" i="49"/>
  <c r="AN41" i="49" s="1"/>
  <c r="AH41" i="49"/>
  <c r="AG41" i="49"/>
  <c r="AE41" i="49"/>
  <c r="AD41" i="49"/>
  <c r="AC41" i="49"/>
  <c r="AB41" i="49"/>
  <c r="AF41" i="49" s="1"/>
  <c r="AA41" i="49"/>
  <c r="Z41" i="49"/>
  <c r="Y41" i="49"/>
  <c r="W41" i="49"/>
  <c r="V41" i="49"/>
  <c r="U41" i="49"/>
  <c r="X41" i="49" s="1"/>
  <c r="S41" i="49"/>
  <c r="R41" i="49"/>
  <c r="P41" i="49"/>
  <c r="N41" i="49"/>
  <c r="O41" i="49" s="1"/>
  <c r="L41" i="49"/>
  <c r="AN40" i="49"/>
  <c r="AM40" i="49"/>
  <c r="AK40" i="49"/>
  <c r="AI40" i="49"/>
  <c r="AJ40" i="49" s="1"/>
  <c r="AF40" i="49"/>
  <c r="AE40" i="49"/>
  <c r="AD40" i="49"/>
  <c r="AB40" i="49"/>
  <c r="AC40" i="49" s="1"/>
  <c r="AA40" i="49"/>
  <c r="Z40" i="49"/>
  <c r="Y40" i="49"/>
  <c r="X40" i="49"/>
  <c r="W40" i="49"/>
  <c r="V40" i="49"/>
  <c r="U40" i="49"/>
  <c r="T40" i="49"/>
  <c r="S40" i="49"/>
  <c r="P40" i="49"/>
  <c r="O40" i="49"/>
  <c r="N40" i="49"/>
  <c r="M40" i="49" s="1"/>
  <c r="L40" i="49"/>
  <c r="AN39" i="49"/>
  <c r="AK39" i="49"/>
  <c r="AJ39" i="49"/>
  <c r="AI39" i="49"/>
  <c r="AH39" i="49" s="1"/>
  <c r="AD39" i="49"/>
  <c r="AB39" i="49"/>
  <c r="AG39" i="49" s="1"/>
  <c r="W39" i="49"/>
  <c r="U39" i="49"/>
  <c r="Z39" i="49" s="1"/>
  <c r="T39" i="49"/>
  <c r="S39" i="49"/>
  <c r="Q39" i="49"/>
  <c r="P39" i="49"/>
  <c r="O39" i="49"/>
  <c r="N39" i="49"/>
  <c r="R39" i="49" s="1"/>
  <c r="M39" i="49"/>
  <c r="L39" i="49"/>
  <c r="AN38" i="49"/>
  <c r="AL38" i="49"/>
  <c r="AK38" i="49"/>
  <c r="AJ38" i="49"/>
  <c r="AI38" i="49"/>
  <c r="AM38" i="49" s="1"/>
  <c r="AH38" i="49"/>
  <c r="AG38" i="49"/>
  <c r="AF38" i="49"/>
  <c r="AD38" i="49"/>
  <c r="AC38" i="49"/>
  <c r="AB38" i="49"/>
  <c r="AE38" i="49" s="1"/>
  <c r="Z38" i="49"/>
  <c r="Y38" i="49"/>
  <c r="W38" i="49"/>
  <c r="U38" i="49"/>
  <c r="V38" i="49" s="1"/>
  <c r="R38" i="49"/>
  <c r="Q38" i="49"/>
  <c r="P38" i="49"/>
  <c r="N38" i="49"/>
  <c r="O38" i="49" s="1"/>
  <c r="M38" i="49"/>
  <c r="L38" i="49"/>
  <c r="AM37" i="49"/>
  <c r="AL37" i="49"/>
  <c r="AK37" i="49"/>
  <c r="AI37" i="49"/>
  <c r="AJ37" i="49" s="1"/>
  <c r="AH37" i="49"/>
  <c r="AG37" i="49"/>
  <c r="AF37" i="49"/>
  <c r="AE37" i="49"/>
  <c r="AD37" i="49"/>
  <c r="AC37" i="49"/>
  <c r="AB37" i="49"/>
  <c r="AA37" i="49"/>
  <c r="Z37" i="49"/>
  <c r="W37" i="49"/>
  <c r="V37" i="49"/>
  <c r="U37" i="49"/>
  <c r="T37" i="49" s="1"/>
  <c r="P37" i="49"/>
  <c r="N37" i="49"/>
  <c r="S37" i="49" s="1"/>
  <c r="L37" i="49"/>
  <c r="AK36" i="49"/>
  <c r="AI36" i="49"/>
  <c r="AJ36" i="49" s="1"/>
  <c r="AD36" i="49"/>
  <c r="AB36" i="49"/>
  <c r="AG36" i="49" s="1"/>
  <c r="AA36" i="49"/>
  <c r="Z36" i="49"/>
  <c r="X36" i="49"/>
  <c r="W36" i="49"/>
  <c r="V36" i="49"/>
  <c r="U36" i="49"/>
  <c r="Y36" i="49" s="1"/>
  <c r="T36" i="49"/>
  <c r="S36" i="49"/>
  <c r="R36" i="49"/>
  <c r="P36" i="49"/>
  <c r="O36" i="49"/>
  <c r="N36" i="49"/>
  <c r="Q36" i="49" s="1"/>
  <c r="L36" i="49"/>
  <c r="AN35" i="49"/>
  <c r="AM35" i="49"/>
  <c r="AK35" i="49"/>
  <c r="AJ35" i="49"/>
  <c r="AI35" i="49"/>
  <c r="AL35" i="49" s="1"/>
  <c r="AG35" i="49"/>
  <c r="AF35" i="49"/>
  <c r="AD35" i="49"/>
  <c r="AB35" i="49"/>
  <c r="AC35" i="49" s="1"/>
  <c r="Y35" i="49"/>
  <c r="X35" i="49"/>
  <c r="W35" i="49"/>
  <c r="U35" i="49"/>
  <c r="V35" i="49" s="1"/>
  <c r="T35" i="49"/>
  <c r="S35" i="49"/>
  <c r="R35" i="49"/>
  <c r="Q35" i="49"/>
  <c r="P35" i="49"/>
  <c r="O35" i="49"/>
  <c r="N35" i="49"/>
  <c r="M35" i="49"/>
  <c r="L35" i="49"/>
  <c r="AN34" i="49"/>
  <c r="AM34" i="49"/>
  <c r="AL34" i="49"/>
  <c r="AK34" i="49"/>
  <c r="AJ34" i="49"/>
  <c r="AI34" i="49"/>
  <c r="AH34" i="49"/>
  <c r="AG34" i="49"/>
  <c r="AD34" i="49"/>
  <c r="AC34" i="49"/>
  <c r="AB34" i="49"/>
  <c r="AA34" i="49" s="1"/>
  <c r="W34" i="49"/>
  <c r="U34" i="49"/>
  <c r="V34" i="49" s="1"/>
  <c r="P34" i="49"/>
  <c r="N34" i="49"/>
  <c r="S34" i="49" s="1"/>
  <c r="M34" i="49"/>
  <c r="L34" i="49"/>
  <c r="AK33" i="49"/>
  <c r="AI33" i="49"/>
  <c r="AN33" i="49" s="1"/>
  <c r="AH33" i="49"/>
  <c r="AG33" i="49"/>
  <c r="AE33" i="49"/>
  <c r="AD33" i="49"/>
  <c r="AC33" i="49"/>
  <c r="AB33" i="49"/>
  <c r="AF33" i="49" s="1"/>
  <c r="AA33" i="49"/>
  <c r="Z33" i="49"/>
  <c r="Y33" i="49"/>
  <c r="W33" i="49"/>
  <c r="V33" i="49"/>
  <c r="U33" i="49"/>
  <c r="X33" i="49" s="1"/>
  <c r="S33" i="49"/>
  <c r="R33" i="49"/>
  <c r="P33" i="49"/>
  <c r="N33" i="49"/>
  <c r="O33" i="49" s="1"/>
  <c r="L33" i="49"/>
  <c r="AN32" i="49"/>
  <c r="AM32" i="49"/>
  <c r="AK32" i="49"/>
  <c r="AI32" i="49"/>
  <c r="AJ32" i="49" s="1"/>
  <c r="AF32" i="49"/>
  <c r="AE32" i="49"/>
  <c r="AD32" i="49"/>
  <c r="AB32" i="49"/>
  <c r="AC32" i="49" s="1"/>
  <c r="AA32" i="49"/>
  <c r="Z32" i="49"/>
  <c r="Y32" i="49"/>
  <c r="X32" i="49"/>
  <c r="W32" i="49"/>
  <c r="V32" i="49"/>
  <c r="U32" i="49"/>
  <c r="T32" i="49"/>
  <c r="S32" i="49"/>
  <c r="P32" i="49"/>
  <c r="O32" i="49"/>
  <c r="N32" i="49"/>
  <c r="M32" i="49" s="1"/>
  <c r="L32" i="49"/>
  <c r="AN31" i="49"/>
  <c r="AK31" i="49"/>
  <c r="AJ31" i="49"/>
  <c r="AI31" i="49"/>
  <c r="AH31" i="49" s="1"/>
  <c r="AD31" i="49"/>
  <c r="AB31" i="49"/>
  <c r="AC31" i="49" s="1"/>
  <c r="W31" i="49"/>
  <c r="U31" i="49"/>
  <c r="Z31" i="49" s="1"/>
  <c r="T31" i="49"/>
  <c r="S31" i="49"/>
  <c r="Q31" i="49"/>
  <c r="P31" i="49"/>
  <c r="O31" i="49"/>
  <c r="N31" i="49"/>
  <c r="R31" i="49" s="1"/>
  <c r="M31" i="49"/>
  <c r="L31" i="49"/>
  <c r="AN30" i="49"/>
  <c r="AL30" i="49"/>
  <c r="AK30" i="49"/>
  <c r="AJ30" i="49"/>
  <c r="AI30" i="49"/>
  <c r="AM30" i="49" s="1"/>
  <c r="AH30" i="49"/>
  <c r="AG30" i="49"/>
  <c r="AF30" i="49"/>
  <c r="AD30" i="49"/>
  <c r="AC30" i="49"/>
  <c r="AB30" i="49"/>
  <c r="AE30" i="49" s="1"/>
  <c r="Z30" i="49"/>
  <c r="Y30" i="49"/>
  <c r="W30" i="49"/>
  <c r="U30" i="49"/>
  <c r="V30" i="49" s="1"/>
  <c r="R30" i="49"/>
  <c r="Q30" i="49"/>
  <c r="P30" i="49"/>
  <c r="N30" i="49"/>
  <c r="O30" i="49" s="1"/>
  <c r="M30" i="49"/>
  <c r="L30" i="49"/>
  <c r="B27" i="49"/>
  <c r="C27" i="49" s="1"/>
  <c r="L27" i="49" s="1"/>
  <c r="B26" i="49"/>
  <c r="C26" i="49" s="1"/>
  <c r="L26" i="49" s="1"/>
  <c r="L18" i="49"/>
  <c r="L17" i="49"/>
  <c r="C16" i="49"/>
  <c r="L16" i="49" s="1"/>
  <c r="L15" i="49"/>
  <c r="L14" i="49"/>
  <c r="L13" i="49"/>
  <c r="L12" i="49"/>
  <c r="C11" i="49"/>
  <c r="L11" i="49" s="1"/>
  <c r="C10" i="49"/>
  <c r="L10" i="49" s="1"/>
  <c r="L1" i="49"/>
  <c r="L102" i="49" s="1"/>
  <c r="R152" i="48"/>
  <c r="AK151" i="48"/>
  <c r="AI151" i="48"/>
  <c r="AH151" i="48" s="1"/>
  <c r="AD151" i="48"/>
  <c r="AB151" i="48"/>
  <c r="AF151" i="48" s="1"/>
  <c r="W151" i="48"/>
  <c r="U151" i="48"/>
  <c r="X151" i="48" s="1"/>
  <c r="P151" i="48"/>
  <c r="N151" i="48"/>
  <c r="S151" i="48" s="1"/>
  <c r="AK150" i="48"/>
  <c r="AI150" i="48"/>
  <c r="AJ150" i="48" s="1"/>
  <c r="AD150" i="48"/>
  <c r="AB150" i="48"/>
  <c r="AC150" i="48" s="1"/>
  <c r="W150" i="48"/>
  <c r="U150" i="48"/>
  <c r="Y150" i="48" s="1"/>
  <c r="P150" i="48"/>
  <c r="N150" i="48"/>
  <c r="M150" i="48" s="1"/>
  <c r="AK149" i="48"/>
  <c r="AI149" i="48"/>
  <c r="AH149" i="48" s="1"/>
  <c r="AD149" i="48"/>
  <c r="AB149" i="48"/>
  <c r="W149" i="48"/>
  <c r="U149" i="48"/>
  <c r="T149" i="48" s="1"/>
  <c r="P149" i="48"/>
  <c r="N149" i="48"/>
  <c r="R149" i="48" s="1"/>
  <c r="AK148" i="48"/>
  <c r="AI148" i="48"/>
  <c r="AM148" i="48" s="1"/>
  <c r="AD148" i="48"/>
  <c r="AB148" i="48"/>
  <c r="AE148" i="48" s="1"/>
  <c r="W148" i="48"/>
  <c r="U148" i="48"/>
  <c r="Z148" i="48" s="1"/>
  <c r="P148" i="48"/>
  <c r="N148" i="48"/>
  <c r="O148" i="48" s="1"/>
  <c r="AK147" i="48"/>
  <c r="AI147" i="48"/>
  <c r="AJ147" i="48" s="1"/>
  <c r="AD147" i="48"/>
  <c r="AB147" i="48"/>
  <c r="AF147" i="48" s="1"/>
  <c r="W147" i="48"/>
  <c r="U147" i="48"/>
  <c r="T147" i="48" s="1"/>
  <c r="P147" i="48"/>
  <c r="N147" i="48"/>
  <c r="O147" i="48" s="1"/>
  <c r="AK146" i="48"/>
  <c r="AI146" i="48"/>
  <c r="AJ146" i="48" s="1"/>
  <c r="AD146" i="48"/>
  <c r="AB146" i="48"/>
  <c r="AA146" i="48" s="1"/>
  <c r="W146" i="48"/>
  <c r="U146" i="48"/>
  <c r="Y146" i="48" s="1"/>
  <c r="P146" i="48"/>
  <c r="N146" i="48"/>
  <c r="Q146" i="48" s="1"/>
  <c r="AK145" i="48"/>
  <c r="AI145" i="48"/>
  <c r="AL145" i="48" s="1"/>
  <c r="AD145" i="48"/>
  <c r="AB145" i="48"/>
  <c r="AC145" i="48" s="1"/>
  <c r="W145" i="48"/>
  <c r="U145" i="48"/>
  <c r="V145" i="48" s="1"/>
  <c r="P145" i="48"/>
  <c r="N145" i="48"/>
  <c r="S145" i="48" s="1"/>
  <c r="AK144" i="48"/>
  <c r="AI144" i="48"/>
  <c r="AH144" i="48" s="1"/>
  <c r="AD144" i="48"/>
  <c r="AB144" i="48"/>
  <c r="AA144" i="48" s="1"/>
  <c r="W144" i="48"/>
  <c r="U144" i="48"/>
  <c r="V144" i="48" s="1"/>
  <c r="P144" i="48"/>
  <c r="N144" i="48"/>
  <c r="M144" i="48" s="1"/>
  <c r="R143" i="48"/>
  <c r="AK139" i="48"/>
  <c r="AI139" i="48"/>
  <c r="AJ139" i="48" s="1"/>
  <c r="AD139" i="48"/>
  <c r="AB139" i="48"/>
  <c r="W139" i="48"/>
  <c r="U139" i="48"/>
  <c r="Y139" i="48" s="1"/>
  <c r="P139" i="48"/>
  <c r="N139" i="48"/>
  <c r="Q139" i="48" s="1"/>
  <c r="L139" i="48"/>
  <c r="AK138" i="48"/>
  <c r="AI138" i="48"/>
  <c r="AH138" i="48" s="1"/>
  <c r="AD138" i="48"/>
  <c r="AB138" i="48"/>
  <c r="AF138" i="48" s="1"/>
  <c r="W138" i="48"/>
  <c r="U138" i="48"/>
  <c r="V138" i="48" s="1"/>
  <c r="P138" i="48"/>
  <c r="N138" i="48"/>
  <c r="S138" i="48" s="1"/>
  <c r="L138" i="48"/>
  <c r="AK137" i="48"/>
  <c r="AI137" i="48"/>
  <c r="AN137" i="48" s="1"/>
  <c r="AD137" i="48"/>
  <c r="AB137" i="48"/>
  <c r="AA137" i="48" s="1"/>
  <c r="W137" i="48"/>
  <c r="U137" i="48"/>
  <c r="V137" i="48" s="1"/>
  <c r="P137" i="48"/>
  <c r="N137" i="48"/>
  <c r="L137" i="48"/>
  <c r="AK136" i="48"/>
  <c r="AI136" i="48"/>
  <c r="AH136" i="48" s="1"/>
  <c r="AD136" i="48"/>
  <c r="AB136" i="48"/>
  <c r="AF136" i="48" s="1"/>
  <c r="W136" i="48"/>
  <c r="U136" i="48"/>
  <c r="T136" i="48" s="1"/>
  <c r="P136" i="48"/>
  <c r="N136" i="48"/>
  <c r="R136" i="48" s="1"/>
  <c r="L136" i="48"/>
  <c r="AK135" i="48"/>
  <c r="AI135" i="48"/>
  <c r="AM135" i="48" s="1"/>
  <c r="AD135" i="48"/>
  <c r="AB135" i="48"/>
  <c r="AC135" i="48" s="1"/>
  <c r="W135" i="48"/>
  <c r="U135" i="48"/>
  <c r="Z135" i="48" s="1"/>
  <c r="P135" i="48"/>
  <c r="N135" i="48"/>
  <c r="M135" i="48" s="1"/>
  <c r="L135" i="48"/>
  <c r="AK134" i="48"/>
  <c r="AI134" i="48"/>
  <c r="AH134" i="48" s="1"/>
  <c r="AD134" i="48"/>
  <c r="AB134" i="48"/>
  <c r="AC134" i="48" s="1"/>
  <c r="W134" i="48"/>
  <c r="U134" i="48"/>
  <c r="P134" i="48"/>
  <c r="N134" i="48"/>
  <c r="R134" i="48" s="1"/>
  <c r="L134" i="48"/>
  <c r="AK133" i="48"/>
  <c r="AI133" i="48"/>
  <c r="AH133" i="48" s="1"/>
  <c r="AD133" i="48"/>
  <c r="AB133" i="48"/>
  <c r="AE133" i="48" s="1"/>
  <c r="W133" i="48"/>
  <c r="U133" i="48"/>
  <c r="T133" i="48" s="1"/>
  <c r="P133" i="48"/>
  <c r="N133" i="48"/>
  <c r="O133" i="48" s="1"/>
  <c r="L133" i="48"/>
  <c r="AK132" i="48"/>
  <c r="AI132" i="48"/>
  <c r="AJ132" i="48" s="1"/>
  <c r="AD132" i="48"/>
  <c r="AB132" i="48"/>
  <c r="AA132" i="48" s="1"/>
  <c r="W132" i="48"/>
  <c r="U132" i="48"/>
  <c r="T132" i="48" s="1"/>
  <c r="P132" i="48"/>
  <c r="N132" i="48"/>
  <c r="L132" i="48"/>
  <c r="AK131" i="48"/>
  <c r="AI131" i="48"/>
  <c r="AJ131" i="48" s="1"/>
  <c r="AD131" i="48"/>
  <c r="AB131" i="48"/>
  <c r="W131" i="48"/>
  <c r="U131" i="48"/>
  <c r="Y131" i="48" s="1"/>
  <c r="P131" i="48"/>
  <c r="N131" i="48"/>
  <c r="L131" i="48"/>
  <c r="AK130" i="48"/>
  <c r="AI130" i="48"/>
  <c r="AL130" i="48" s="1"/>
  <c r="AD130" i="48"/>
  <c r="AB130" i="48"/>
  <c r="AE130" i="48" s="1"/>
  <c r="W130" i="48"/>
  <c r="U130" i="48"/>
  <c r="V130" i="48" s="1"/>
  <c r="P130" i="48"/>
  <c r="N130" i="48"/>
  <c r="L130" i="48"/>
  <c r="AK129" i="48"/>
  <c r="AI129" i="48"/>
  <c r="AD129" i="48"/>
  <c r="AB129" i="48"/>
  <c r="W129" i="48"/>
  <c r="U129" i="48"/>
  <c r="P129" i="48"/>
  <c r="N129" i="48"/>
  <c r="M129" i="48" s="1"/>
  <c r="L129" i="48"/>
  <c r="AK128" i="48"/>
  <c r="AI128" i="48"/>
  <c r="AH128" i="48" s="1"/>
  <c r="AD128" i="48"/>
  <c r="AB128" i="48"/>
  <c r="AF128" i="48" s="1"/>
  <c r="W128" i="48"/>
  <c r="U128" i="48"/>
  <c r="X128" i="48" s="1"/>
  <c r="P128" i="48"/>
  <c r="N128" i="48"/>
  <c r="M128" i="48" s="1"/>
  <c r="L128" i="48"/>
  <c r="AK127" i="48"/>
  <c r="AI127" i="48"/>
  <c r="AH127" i="48" s="1"/>
  <c r="AD127" i="48"/>
  <c r="AB127" i="48"/>
  <c r="W127" i="48"/>
  <c r="U127" i="48"/>
  <c r="Z127" i="48" s="1"/>
  <c r="P127" i="48"/>
  <c r="N127" i="48"/>
  <c r="O127" i="48" s="1"/>
  <c r="L127" i="48"/>
  <c r="AK126" i="48"/>
  <c r="AI126" i="48"/>
  <c r="AD126" i="48"/>
  <c r="AB126" i="48"/>
  <c r="AC126" i="48" s="1"/>
  <c r="W126" i="48"/>
  <c r="U126" i="48"/>
  <c r="T126" i="48" s="1"/>
  <c r="P126" i="48"/>
  <c r="N126" i="48"/>
  <c r="S126" i="48" s="1"/>
  <c r="L126" i="48"/>
  <c r="AK125" i="48"/>
  <c r="AI125" i="48"/>
  <c r="AH125" i="48" s="1"/>
  <c r="AD125" i="48"/>
  <c r="AB125" i="48"/>
  <c r="W125" i="48"/>
  <c r="U125" i="48"/>
  <c r="T125" i="48" s="1"/>
  <c r="P125" i="48"/>
  <c r="N125" i="48"/>
  <c r="L125" i="48"/>
  <c r="AK124" i="48"/>
  <c r="AI124" i="48"/>
  <c r="AD124" i="48"/>
  <c r="AB124" i="48"/>
  <c r="AA124" i="48" s="1"/>
  <c r="W124" i="48"/>
  <c r="U124" i="48"/>
  <c r="Y124" i="48" s="1"/>
  <c r="P124" i="48"/>
  <c r="N124" i="48"/>
  <c r="M124" i="48" s="1"/>
  <c r="L124" i="48"/>
  <c r="AK123" i="48"/>
  <c r="AI123" i="48"/>
  <c r="AM123" i="48" s="1"/>
  <c r="AD123" i="48"/>
  <c r="AB123" i="48"/>
  <c r="AA123" i="48" s="1"/>
  <c r="W123" i="48"/>
  <c r="U123" i="48"/>
  <c r="Y123" i="48" s="1"/>
  <c r="P123" i="48"/>
  <c r="N123" i="48"/>
  <c r="S123" i="48" s="1"/>
  <c r="L123" i="48"/>
  <c r="AK122" i="48"/>
  <c r="AI122" i="48"/>
  <c r="AH122" i="48" s="1"/>
  <c r="AD122" i="48"/>
  <c r="AB122" i="48"/>
  <c r="AA122" i="48" s="1"/>
  <c r="W122" i="48"/>
  <c r="U122" i="48"/>
  <c r="Z122" i="48" s="1"/>
  <c r="P122" i="48"/>
  <c r="N122" i="48"/>
  <c r="M122" i="48" s="1"/>
  <c r="L122" i="48"/>
  <c r="AK121" i="48"/>
  <c r="AI121" i="48"/>
  <c r="AH121" i="48" s="1"/>
  <c r="AD121" i="48"/>
  <c r="AB121" i="48"/>
  <c r="W121" i="48"/>
  <c r="U121" i="48"/>
  <c r="Y121" i="48" s="1"/>
  <c r="P121" i="48"/>
  <c r="N121" i="48"/>
  <c r="L121" i="48"/>
  <c r="AK120" i="48"/>
  <c r="AI120" i="48"/>
  <c r="AD120" i="48"/>
  <c r="AB120" i="48"/>
  <c r="W120" i="48"/>
  <c r="U120" i="48"/>
  <c r="P120" i="48"/>
  <c r="N120" i="48"/>
  <c r="L120" i="48"/>
  <c r="AK119" i="48"/>
  <c r="AI119" i="48"/>
  <c r="AH119" i="48" s="1"/>
  <c r="AD119" i="48"/>
  <c r="AB119" i="48"/>
  <c r="W119" i="48"/>
  <c r="U119" i="48"/>
  <c r="V119" i="48" s="1"/>
  <c r="P119" i="48"/>
  <c r="N119" i="48"/>
  <c r="R119" i="48" s="1"/>
  <c r="L119" i="48"/>
  <c r="AK118" i="48"/>
  <c r="AI118" i="48"/>
  <c r="AD118" i="48"/>
  <c r="AB118" i="48"/>
  <c r="AF118" i="48" s="1"/>
  <c r="W118" i="48"/>
  <c r="U118" i="48"/>
  <c r="T118" i="48" s="1"/>
  <c r="P118" i="48"/>
  <c r="N118" i="48"/>
  <c r="L118" i="48"/>
  <c r="AK117" i="48"/>
  <c r="AI117" i="48"/>
  <c r="AM117" i="48" s="1"/>
  <c r="AD117" i="48"/>
  <c r="AB117" i="48"/>
  <c r="W117" i="48"/>
  <c r="U117" i="48"/>
  <c r="V117" i="48" s="1"/>
  <c r="P117" i="48"/>
  <c r="N117" i="48"/>
  <c r="O117" i="48" s="1"/>
  <c r="L117" i="48"/>
  <c r="AK116" i="48"/>
  <c r="AI116" i="48"/>
  <c r="AD116" i="48"/>
  <c r="AB116" i="48"/>
  <c r="AA116" i="48" s="1"/>
  <c r="W116" i="48"/>
  <c r="U116" i="48"/>
  <c r="T116" i="48" s="1"/>
  <c r="P116" i="48"/>
  <c r="N116" i="48"/>
  <c r="M116" i="48" s="1"/>
  <c r="L116" i="48"/>
  <c r="AK115" i="48"/>
  <c r="AI115" i="48"/>
  <c r="AL115" i="48" s="1"/>
  <c r="AD115" i="48"/>
  <c r="AB115" i="48"/>
  <c r="AG115" i="48" s="1"/>
  <c r="W115" i="48"/>
  <c r="U115" i="48"/>
  <c r="P115" i="48"/>
  <c r="N115" i="48"/>
  <c r="Q115" i="48" s="1"/>
  <c r="L115" i="48"/>
  <c r="AK114" i="48"/>
  <c r="AI114" i="48"/>
  <c r="AN114" i="48" s="1"/>
  <c r="AD114" i="48"/>
  <c r="AB114" i="48"/>
  <c r="W114" i="48"/>
  <c r="U114" i="48"/>
  <c r="X114" i="48" s="1"/>
  <c r="P114" i="48"/>
  <c r="N114" i="48"/>
  <c r="O114" i="48" s="1"/>
  <c r="L114" i="48"/>
  <c r="AK113" i="48"/>
  <c r="AI113" i="48"/>
  <c r="AJ113" i="48" s="1"/>
  <c r="AD113" i="48"/>
  <c r="AB113" i="48"/>
  <c r="AA113" i="48" s="1"/>
  <c r="W113" i="48"/>
  <c r="U113" i="48"/>
  <c r="Y113" i="48" s="1"/>
  <c r="P113" i="48"/>
  <c r="N113" i="48"/>
  <c r="Q113" i="48" s="1"/>
  <c r="L113" i="48"/>
  <c r="AK112" i="48"/>
  <c r="AI112" i="48"/>
  <c r="AJ112" i="48" s="1"/>
  <c r="AD112" i="48"/>
  <c r="AB112" i="48"/>
  <c r="AA112" i="48" s="1"/>
  <c r="W112" i="48"/>
  <c r="U112" i="48"/>
  <c r="Z112" i="48" s="1"/>
  <c r="P112" i="48"/>
  <c r="N112" i="48"/>
  <c r="L112" i="48"/>
  <c r="AK111" i="48"/>
  <c r="AI111" i="48"/>
  <c r="AD111" i="48"/>
  <c r="AB111" i="48"/>
  <c r="AC111" i="48" s="1"/>
  <c r="W111" i="48"/>
  <c r="U111" i="48"/>
  <c r="V111" i="48" s="1"/>
  <c r="P111" i="48"/>
  <c r="N111" i="48"/>
  <c r="O111" i="48" s="1"/>
  <c r="L111" i="48"/>
  <c r="AK110" i="48"/>
  <c r="AI110" i="48"/>
  <c r="AH110" i="48" s="1"/>
  <c r="AD110" i="48"/>
  <c r="AB110" i="48"/>
  <c r="AF110" i="48" s="1"/>
  <c r="W110" i="48"/>
  <c r="U110" i="48"/>
  <c r="Z110" i="48" s="1"/>
  <c r="P110" i="48"/>
  <c r="N110" i="48"/>
  <c r="M110" i="48" s="1"/>
  <c r="L110" i="48"/>
  <c r="AK109" i="48"/>
  <c r="AI109" i="48"/>
  <c r="AN109" i="48" s="1"/>
  <c r="AD109" i="48"/>
  <c r="AB109" i="48"/>
  <c r="AG109" i="48" s="1"/>
  <c r="W109" i="48"/>
  <c r="U109" i="48"/>
  <c r="Z109" i="48" s="1"/>
  <c r="P109" i="48"/>
  <c r="N109" i="48"/>
  <c r="Q109" i="48" s="1"/>
  <c r="L109" i="48"/>
  <c r="AK108" i="48"/>
  <c r="AI108" i="48"/>
  <c r="AL108" i="48" s="1"/>
  <c r="AD108" i="48"/>
  <c r="AB108" i="48"/>
  <c r="W108" i="48"/>
  <c r="U108" i="48"/>
  <c r="P108" i="48"/>
  <c r="N108" i="48"/>
  <c r="Q108" i="48" s="1"/>
  <c r="L108" i="48"/>
  <c r="AK107" i="48"/>
  <c r="AI107" i="48"/>
  <c r="AL107" i="48" s="1"/>
  <c r="AD107" i="48"/>
  <c r="AB107" i="48"/>
  <c r="AC107" i="48" s="1"/>
  <c r="W107" i="48"/>
  <c r="U107" i="48"/>
  <c r="T107" i="48" s="1"/>
  <c r="P107" i="48"/>
  <c r="N107" i="48"/>
  <c r="O107" i="48" s="1"/>
  <c r="L107" i="48"/>
  <c r="AK106" i="48"/>
  <c r="AI106" i="48"/>
  <c r="AH106" i="48" s="1"/>
  <c r="AD106" i="48"/>
  <c r="AB106" i="48"/>
  <c r="AG106" i="48" s="1"/>
  <c r="W106" i="48"/>
  <c r="U106" i="48"/>
  <c r="X106" i="48" s="1"/>
  <c r="P106" i="48"/>
  <c r="N106" i="48"/>
  <c r="L106" i="48"/>
  <c r="AK105" i="48"/>
  <c r="AI105" i="48"/>
  <c r="AM105" i="48" s="1"/>
  <c r="AD105" i="48"/>
  <c r="AB105" i="48"/>
  <c r="AA105" i="48" s="1"/>
  <c r="W105" i="48"/>
  <c r="U105" i="48"/>
  <c r="Z105" i="48" s="1"/>
  <c r="P105" i="48"/>
  <c r="N105" i="48"/>
  <c r="O105" i="48" s="1"/>
  <c r="L105" i="48"/>
  <c r="AK104" i="48"/>
  <c r="AI104" i="48"/>
  <c r="AJ104" i="48" s="1"/>
  <c r="AD104" i="48"/>
  <c r="AB104" i="48"/>
  <c r="W104" i="48"/>
  <c r="U104" i="48"/>
  <c r="Z104" i="48" s="1"/>
  <c r="P104" i="48"/>
  <c r="N104" i="48"/>
  <c r="S104" i="48" s="1"/>
  <c r="L104" i="48"/>
  <c r="AK103" i="48"/>
  <c r="AI103" i="48"/>
  <c r="AN103" i="48" s="1"/>
  <c r="AD103" i="48"/>
  <c r="AB103" i="48"/>
  <c r="AE103" i="48" s="1"/>
  <c r="W103" i="48"/>
  <c r="U103" i="48"/>
  <c r="V103" i="48" s="1"/>
  <c r="P103" i="48"/>
  <c r="N103" i="48"/>
  <c r="M103" i="48" s="1"/>
  <c r="L103" i="48"/>
  <c r="AK102" i="48"/>
  <c r="AI102" i="48"/>
  <c r="AL102" i="48" s="1"/>
  <c r="AD102" i="48"/>
  <c r="AB102" i="48"/>
  <c r="AE102" i="48" s="1"/>
  <c r="W102" i="48"/>
  <c r="U102" i="48"/>
  <c r="Z102" i="48" s="1"/>
  <c r="P102" i="48"/>
  <c r="N102" i="48"/>
  <c r="L102" i="48"/>
  <c r="AK101" i="48"/>
  <c r="AI101" i="48"/>
  <c r="AH101" i="48" s="1"/>
  <c r="AD101" i="48"/>
  <c r="AB101" i="48"/>
  <c r="AC101" i="48" s="1"/>
  <c r="W101" i="48"/>
  <c r="U101" i="48"/>
  <c r="Z101" i="48" s="1"/>
  <c r="P101" i="48"/>
  <c r="N101" i="48"/>
  <c r="Q101" i="48" s="1"/>
  <c r="AK100" i="48"/>
  <c r="AI100" i="48"/>
  <c r="AL100" i="48" s="1"/>
  <c r="AD100" i="48"/>
  <c r="AB100" i="48"/>
  <c r="AA100" i="48" s="1"/>
  <c r="W100" i="48"/>
  <c r="U100" i="48"/>
  <c r="V100" i="48" s="1"/>
  <c r="P100" i="48"/>
  <c r="N100" i="48"/>
  <c r="M100" i="48" s="1"/>
  <c r="AK98" i="48"/>
  <c r="AI98" i="48"/>
  <c r="AH98" i="48" s="1"/>
  <c r="AD98" i="48"/>
  <c r="AB98" i="48"/>
  <c r="W98" i="48"/>
  <c r="U98" i="48"/>
  <c r="X98" i="48" s="1"/>
  <c r="P98" i="48"/>
  <c r="N98" i="48"/>
  <c r="R99" i="48"/>
  <c r="AK85" i="48"/>
  <c r="AI85" i="48"/>
  <c r="AD85" i="48"/>
  <c r="AB85" i="48"/>
  <c r="AC85" i="48" s="1"/>
  <c r="W85" i="48"/>
  <c r="U85" i="48"/>
  <c r="T85" i="48" s="1"/>
  <c r="P85" i="48"/>
  <c r="N85" i="48"/>
  <c r="O85" i="48" s="1"/>
  <c r="AK79" i="48"/>
  <c r="AI79" i="48"/>
  <c r="AJ79" i="48" s="1"/>
  <c r="AD79" i="48"/>
  <c r="AB79" i="48"/>
  <c r="AA79" i="48" s="1"/>
  <c r="W79" i="48"/>
  <c r="U79" i="48"/>
  <c r="V79" i="48" s="1"/>
  <c r="P79" i="48"/>
  <c r="N79" i="48"/>
  <c r="S79" i="48" s="1"/>
  <c r="AK73" i="48"/>
  <c r="AI73" i="48"/>
  <c r="AD73" i="48"/>
  <c r="AB73" i="48"/>
  <c r="AG73" i="48" s="1"/>
  <c r="W73" i="48"/>
  <c r="U73" i="48"/>
  <c r="Y73" i="48" s="1"/>
  <c r="P73" i="48"/>
  <c r="N73" i="48"/>
  <c r="Q73" i="48" s="1"/>
  <c r="AK67" i="48"/>
  <c r="AI67" i="48"/>
  <c r="AN67" i="48" s="1"/>
  <c r="AD67" i="48"/>
  <c r="AB67" i="48"/>
  <c r="AF67" i="48" s="1"/>
  <c r="W67" i="48"/>
  <c r="U67" i="48"/>
  <c r="X67" i="48" s="1"/>
  <c r="P67" i="48"/>
  <c r="N67" i="48"/>
  <c r="O67" i="48" s="1"/>
  <c r="AK66" i="48"/>
  <c r="AI66" i="48"/>
  <c r="AJ66" i="48" s="1"/>
  <c r="AD66" i="48"/>
  <c r="AB66" i="48"/>
  <c r="AC66" i="48" s="1"/>
  <c r="W66" i="48"/>
  <c r="U66" i="48"/>
  <c r="V66" i="48" s="1"/>
  <c r="P66" i="48"/>
  <c r="N66" i="48"/>
  <c r="M66" i="48" s="1"/>
  <c r="AK65" i="48"/>
  <c r="AI65" i="48"/>
  <c r="AH65" i="48" s="1"/>
  <c r="AD65" i="48"/>
  <c r="AB65" i="48"/>
  <c r="AG65" i="48" s="1"/>
  <c r="W65" i="48"/>
  <c r="U65" i="48"/>
  <c r="T65" i="48" s="1"/>
  <c r="P65" i="48"/>
  <c r="N65" i="48"/>
  <c r="R65" i="48" s="1"/>
  <c r="AK59" i="48"/>
  <c r="AI59" i="48"/>
  <c r="AH59" i="48" s="1"/>
  <c r="AD59" i="48"/>
  <c r="AB59" i="48"/>
  <c r="AG59" i="48" s="1"/>
  <c r="W59" i="48"/>
  <c r="U59" i="48"/>
  <c r="Y59" i="48" s="1"/>
  <c r="P59" i="48"/>
  <c r="N59" i="48"/>
  <c r="Q59" i="48" s="1"/>
  <c r="AK53" i="48"/>
  <c r="AI53" i="48"/>
  <c r="AN53" i="48" s="1"/>
  <c r="AD53" i="48"/>
  <c r="AB53" i="48"/>
  <c r="AF53" i="48" s="1"/>
  <c r="W53" i="48"/>
  <c r="U53" i="48"/>
  <c r="X53" i="48" s="1"/>
  <c r="P53" i="48"/>
  <c r="N53" i="48"/>
  <c r="O53" i="48" s="1"/>
  <c r="AK47" i="48"/>
  <c r="AI47" i="48"/>
  <c r="AD47" i="48"/>
  <c r="AB47" i="48"/>
  <c r="AE47" i="48" s="1"/>
  <c r="W47" i="48"/>
  <c r="U47" i="48"/>
  <c r="P47" i="48"/>
  <c r="N47" i="48"/>
  <c r="S47" i="48" s="1"/>
  <c r="AK41" i="48"/>
  <c r="AI41" i="48"/>
  <c r="AL41" i="48" s="1"/>
  <c r="AD41" i="48"/>
  <c r="AB41" i="48"/>
  <c r="AC41" i="48" s="1"/>
  <c r="W41" i="48"/>
  <c r="U41" i="48"/>
  <c r="V41" i="48" s="1"/>
  <c r="P41" i="48"/>
  <c r="N41" i="48"/>
  <c r="O41" i="48" s="1"/>
  <c r="AK35" i="48"/>
  <c r="AI35" i="48"/>
  <c r="AD35" i="48"/>
  <c r="AB35" i="48"/>
  <c r="AC35" i="48" s="1"/>
  <c r="W35" i="48"/>
  <c r="U35" i="48"/>
  <c r="Y35" i="48" s="1"/>
  <c r="P35" i="48"/>
  <c r="N35" i="48"/>
  <c r="M35" i="48" s="1"/>
  <c r="AK32" i="48"/>
  <c r="AI32" i="48"/>
  <c r="AH32" i="48" s="1"/>
  <c r="AD32" i="48"/>
  <c r="AB32" i="48"/>
  <c r="W32" i="48"/>
  <c r="U32" i="48"/>
  <c r="Z32" i="48" s="1"/>
  <c r="P32" i="48"/>
  <c r="N32" i="48"/>
  <c r="AK31" i="48"/>
  <c r="AI31" i="48"/>
  <c r="AD31" i="48"/>
  <c r="AB31" i="48"/>
  <c r="AE31" i="48" s="1"/>
  <c r="W31" i="48"/>
  <c r="U31" i="48"/>
  <c r="P31" i="48"/>
  <c r="N31" i="48"/>
  <c r="S31" i="48" s="1"/>
  <c r="AK30" i="48"/>
  <c r="AI30" i="48"/>
  <c r="AH30" i="48" s="1"/>
  <c r="AD30" i="48"/>
  <c r="AB30" i="48"/>
  <c r="AF30" i="48" s="1"/>
  <c r="W30" i="48"/>
  <c r="U30" i="48"/>
  <c r="T30" i="48" s="1"/>
  <c r="P30" i="48"/>
  <c r="N30" i="48"/>
  <c r="S30" i="48" s="1"/>
  <c r="R34" i="48"/>
  <c r="L18" i="48"/>
  <c r="L17" i="48"/>
  <c r="L15" i="48"/>
  <c r="L14" i="48"/>
  <c r="L13" i="48"/>
  <c r="AK81" i="47"/>
  <c r="AI81" i="47"/>
  <c r="AN81" i="47" s="1"/>
  <c r="AD81" i="47"/>
  <c r="AB81" i="47"/>
  <c r="AE81" i="47" s="1"/>
  <c r="AA81" i="47"/>
  <c r="W81" i="47"/>
  <c r="U81" i="47"/>
  <c r="X81" i="47" s="1"/>
  <c r="P81" i="47"/>
  <c r="N81" i="47"/>
  <c r="O81" i="47" s="1"/>
  <c r="M81" i="47"/>
  <c r="AK75" i="47"/>
  <c r="AI75" i="47"/>
  <c r="AN75" i="47" s="1"/>
  <c r="AD75" i="47"/>
  <c r="AB75" i="47"/>
  <c r="AF75" i="47" s="1"/>
  <c r="AA75" i="47"/>
  <c r="W75" i="47"/>
  <c r="U75" i="47"/>
  <c r="X75" i="47" s="1"/>
  <c r="P75" i="47"/>
  <c r="N75" i="47"/>
  <c r="O75" i="47" s="1"/>
  <c r="AK74" i="47"/>
  <c r="AI74" i="47"/>
  <c r="AN74" i="47" s="1"/>
  <c r="AD74" i="47"/>
  <c r="AB74" i="47"/>
  <c r="AG74" i="47" s="1"/>
  <c r="AA74" i="47"/>
  <c r="Z74" i="47"/>
  <c r="W74" i="47"/>
  <c r="U74" i="47"/>
  <c r="T74" i="47" s="1"/>
  <c r="P74" i="47"/>
  <c r="N74" i="47"/>
  <c r="O74" i="47" s="1"/>
  <c r="AK66" i="47"/>
  <c r="AI66" i="47"/>
  <c r="AN66" i="47" s="1"/>
  <c r="AD66" i="47"/>
  <c r="AB66" i="47"/>
  <c r="AF66" i="47" s="1"/>
  <c r="Y66" i="47"/>
  <c r="W66" i="47"/>
  <c r="U66" i="47"/>
  <c r="X66" i="47" s="1"/>
  <c r="P66" i="47"/>
  <c r="N66" i="47"/>
  <c r="O66" i="47" s="1"/>
  <c r="AK64" i="47"/>
  <c r="AI64" i="47"/>
  <c r="AN64" i="47" s="1"/>
  <c r="AD64" i="47"/>
  <c r="AB64" i="47"/>
  <c r="AF64" i="47" s="1"/>
  <c r="W64" i="47"/>
  <c r="U64" i="47"/>
  <c r="X64" i="47" s="1"/>
  <c r="P64" i="47"/>
  <c r="N64" i="47"/>
  <c r="S64" i="47" s="1"/>
  <c r="Y33" i="47"/>
  <c r="AK60" i="47"/>
  <c r="AI60" i="47"/>
  <c r="AN60" i="47" s="1"/>
  <c r="AD60" i="47"/>
  <c r="AB60" i="47"/>
  <c r="AF60" i="47" s="1"/>
  <c r="W60" i="47"/>
  <c r="U60" i="47"/>
  <c r="X60" i="47" s="1"/>
  <c r="P60" i="47"/>
  <c r="N60" i="47"/>
  <c r="O60" i="47" s="1"/>
  <c r="AK62" i="47"/>
  <c r="AI62" i="47"/>
  <c r="AN62" i="47" s="1"/>
  <c r="AD62" i="47"/>
  <c r="AB62" i="47"/>
  <c r="AF62" i="47" s="1"/>
  <c r="W62" i="47"/>
  <c r="U62" i="47"/>
  <c r="X62" i="47" s="1"/>
  <c r="P62" i="47"/>
  <c r="N62" i="47"/>
  <c r="R62" i="47" s="1"/>
  <c r="AK79" i="47"/>
  <c r="AI79" i="47"/>
  <c r="AN79" i="47" s="1"/>
  <c r="AD79" i="47"/>
  <c r="AB79" i="47"/>
  <c r="AF79" i="47" s="1"/>
  <c r="W79" i="47"/>
  <c r="U79" i="47"/>
  <c r="X79" i="47" s="1"/>
  <c r="P79" i="47"/>
  <c r="N79" i="47"/>
  <c r="O79" i="47" s="1"/>
  <c r="AK78" i="47"/>
  <c r="AI78" i="47"/>
  <c r="AJ78" i="47" s="1"/>
  <c r="AD78" i="47"/>
  <c r="AB78" i="47"/>
  <c r="AC78" i="47" s="1"/>
  <c r="W78" i="47"/>
  <c r="U78" i="47"/>
  <c r="X78" i="47" s="1"/>
  <c r="P78" i="47"/>
  <c r="N78" i="47"/>
  <c r="M78" i="47" s="1"/>
  <c r="AK77" i="47"/>
  <c r="AI77" i="47"/>
  <c r="AH77" i="47" s="1"/>
  <c r="AD77" i="47"/>
  <c r="AB77" i="47"/>
  <c r="AG77" i="47" s="1"/>
  <c r="W77" i="47"/>
  <c r="U77" i="47"/>
  <c r="Z77" i="47" s="1"/>
  <c r="P77" i="47"/>
  <c r="N77" i="47"/>
  <c r="R77" i="47" s="1"/>
  <c r="AK76" i="47"/>
  <c r="AI76" i="47"/>
  <c r="AM76" i="47" s="1"/>
  <c r="AD76" i="47"/>
  <c r="AB76" i="47"/>
  <c r="AE76" i="47" s="1"/>
  <c r="W76" i="47"/>
  <c r="U76" i="47"/>
  <c r="V76" i="47" s="1"/>
  <c r="P76" i="47"/>
  <c r="N76" i="47"/>
  <c r="O76" i="47" s="1"/>
  <c r="AK73" i="47"/>
  <c r="AI73" i="47"/>
  <c r="AJ73" i="47" s="1"/>
  <c r="AD73" i="47"/>
  <c r="AB73" i="47"/>
  <c r="AC73" i="47" s="1"/>
  <c r="W73" i="47"/>
  <c r="U73" i="47"/>
  <c r="T73" i="47" s="1"/>
  <c r="P73" i="47"/>
  <c r="N73" i="47"/>
  <c r="S73" i="47" s="1"/>
  <c r="AK72" i="47"/>
  <c r="AI72" i="47"/>
  <c r="AN72" i="47" s="1"/>
  <c r="AD72" i="47"/>
  <c r="AB72" i="47"/>
  <c r="AG72" i="47" s="1"/>
  <c r="W72" i="47"/>
  <c r="U72" i="47"/>
  <c r="Y72" i="47" s="1"/>
  <c r="P72" i="47"/>
  <c r="N72" i="47"/>
  <c r="Q72" i="47" s="1"/>
  <c r="AK71" i="47"/>
  <c r="AI71" i="47"/>
  <c r="AL71" i="47" s="1"/>
  <c r="AD71" i="47"/>
  <c r="AB71" i="47"/>
  <c r="AG71" i="47" s="1"/>
  <c r="W71" i="47"/>
  <c r="U71" i="47"/>
  <c r="V71" i="47" s="1"/>
  <c r="P71" i="47"/>
  <c r="N71" i="47"/>
  <c r="O71" i="47" s="1"/>
  <c r="AK86" i="47"/>
  <c r="AI86" i="47"/>
  <c r="AM86" i="47" s="1"/>
  <c r="AD86" i="47"/>
  <c r="AB86" i="47"/>
  <c r="AE86" i="47" s="1"/>
  <c r="W86" i="47"/>
  <c r="U86" i="47"/>
  <c r="V86" i="47" s="1"/>
  <c r="P86" i="47"/>
  <c r="N86" i="47"/>
  <c r="O86" i="47" s="1"/>
  <c r="AK85" i="47"/>
  <c r="AI85" i="47"/>
  <c r="AN85" i="47" s="1"/>
  <c r="AD85" i="47"/>
  <c r="AB85" i="47"/>
  <c r="AG85" i="47" s="1"/>
  <c r="W85" i="47"/>
  <c r="U85" i="47"/>
  <c r="X85" i="47" s="1"/>
  <c r="P85" i="47"/>
  <c r="N85" i="47"/>
  <c r="Q85" i="47" s="1"/>
  <c r="AK84" i="47"/>
  <c r="AI84" i="47"/>
  <c r="AL84" i="47" s="1"/>
  <c r="AD84" i="47"/>
  <c r="AB84" i="47"/>
  <c r="AC84" i="47" s="1"/>
  <c r="W84" i="47"/>
  <c r="U84" i="47"/>
  <c r="Z84" i="47" s="1"/>
  <c r="P84" i="47"/>
  <c r="N84" i="47"/>
  <c r="M84" i="47" s="1"/>
  <c r="AK83" i="47"/>
  <c r="AI83" i="47"/>
  <c r="AH83" i="47" s="1"/>
  <c r="AD83" i="47"/>
  <c r="AB83" i="47"/>
  <c r="AG83" i="47" s="1"/>
  <c r="W83" i="47"/>
  <c r="U83" i="47"/>
  <c r="Z83" i="47" s="1"/>
  <c r="P83" i="47"/>
  <c r="N83" i="47"/>
  <c r="S83" i="47" s="1"/>
  <c r="AK82" i="47"/>
  <c r="AI82" i="47"/>
  <c r="AN82" i="47" s="1"/>
  <c r="AD82" i="47"/>
  <c r="AB82" i="47"/>
  <c r="AE82" i="47" s="1"/>
  <c r="W82" i="47"/>
  <c r="U82" i="47"/>
  <c r="X82" i="47" s="1"/>
  <c r="P82" i="47"/>
  <c r="N82" i="47"/>
  <c r="O82" i="47" s="1"/>
  <c r="AK80" i="47"/>
  <c r="AI80" i="47"/>
  <c r="AJ80" i="47" s="1"/>
  <c r="AD80" i="47"/>
  <c r="AB80" i="47"/>
  <c r="AA80" i="47" s="1"/>
  <c r="W80" i="47"/>
  <c r="U80" i="47"/>
  <c r="T80" i="47" s="1"/>
  <c r="P80" i="47"/>
  <c r="N80" i="47"/>
  <c r="O80" i="47" s="1"/>
  <c r="AK70" i="47"/>
  <c r="AI70" i="47"/>
  <c r="AH70" i="47" s="1"/>
  <c r="AD70" i="47"/>
  <c r="AB70" i="47"/>
  <c r="AG70" i="47" s="1"/>
  <c r="W70" i="47"/>
  <c r="U70" i="47"/>
  <c r="Z70" i="47" s="1"/>
  <c r="P70" i="47"/>
  <c r="N70" i="47"/>
  <c r="Q70" i="47" s="1"/>
  <c r="AK69" i="47"/>
  <c r="AI69" i="47"/>
  <c r="AL69" i="47" s="1"/>
  <c r="AD69" i="47"/>
  <c r="AB69" i="47"/>
  <c r="AE69" i="47" s="1"/>
  <c r="W69" i="47"/>
  <c r="U69" i="47"/>
  <c r="V69" i="47" s="1"/>
  <c r="P69" i="47"/>
  <c r="N69" i="47"/>
  <c r="O69" i="47" s="1"/>
  <c r="AK68" i="47"/>
  <c r="AI68" i="47"/>
  <c r="AH68" i="47" s="1"/>
  <c r="AD68" i="47"/>
  <c r="AB68" i="47"/>
  <c r="AA68" i="47" s="1"/>
  <c r="W68" i="47"/>
  <c r="U68" i="47"/>
  <c r="Z68" i="47" s="1"/>
  <c r="P68" i="47"/>
  <c r="N68" i="47"/>
  <c r="S68" i="47" s="1"/>
  <c r="AK67" i="47"/>
  <c r="AI67" i="47"/>
  <c r="AN67" i="47" s="1"/>
  <c r="AD67" i="47"/>
  <c r="AB67" i="47"/>
  <c r="AG67" i="47" s="1"/>
  <c r="W67" i="47"/>
  <c r="U67" i="47"/>
  <c r="X67" i="47" s="1"/>
  <c r="P67" i="47"/>
  <c r="N67" i="47"/>
  <c r="Q67" i="47" s="1"/>
  <c r="AK65" i="47"/>
  <c r="AI65" i="47"/>
  <c r="AL65" i="47" s="1"/>
  <c r="AD65" i="47"/>
  <c r="AB65" i="47"/>
  <c r="AC65" i="47" s="1"/>
  <c r="W65" i="47"/>
  <c r="U65" i="47"/>
  <c r="Z65" i="47" s="1"/>
  <c r="P65" i="47"/>
  <c r="N65" i="47"/>
  <c r="M65" i="47" s="1"/>
  <c r="AK63" i="47"/>
  <c r="AI63" i="47"/>
  <c r="AH63" i="47" s="1"/>
  <c r="AD63" i="47"/>
  <c r="AB63" i="47"/>
  <c r="AG63" i="47" s="1"/>
  <c r="W63" i="47"/>
  <c r="U63" i="47"/>
  <c r="Z63" i="47" s="1"/>
  <c r="P63" i="47"/>
  <c r="N63" i="47"/>
  <c r="S63" i="47" s="1"/>
  <c r="AK61" i="47"/>
  <c r="AI61" i="47"/>
  <c r="AN61" i="47" s="1"/>
  <c r="AD61" i="47"/>
  <c r="AB61" i="47"/>
  <c r="AE61" i="47" s="1"/>
  <c r="W61" i="47"/>
  <c r="U61" i="47"/>
  <c r="X61" i="47" s="1"/>
  <c r="P61" i="47"/>
  <c r="N61" i="47"/>
  <c r="O61" i="47" s="1"/>
  <c r="AK59" i="47"/>
  <c r="AI59" i="47"/>
  <c r="AJ59" i="47" s="1"/>
  <c r="AD59" i="47"/>
  <c r="AB59" i="47"/>
  <c r="AA59" i="47" s="1"/>
  <c r="W59" i="47"/>
  <c r="U59" i="47"/>
  <c r="T59" i="47" s="1"/>
  <c r="P59" i="47"/>
  <c r="N59" i="47"/>
  <c r="O59" i="47" s="1"/>
  <c r="AK95" i="47"/>
  <c r="AI95" i="47"/>
  <c r="AN95" i="47" s="1"/>
  <c r="AD95" i="47"/>
  <c r="AB95" i="47"/>
  <c r="AF95" i="47" s="1"/>
  <c r="W95" i="47"/>
  <c r="U95" i="47"/>
  <c r="X95" i="47" s="1"/>
  <c r="P95" i="47"/>
  <c r="N95" i="47"/>
  <c r="O95" i="47" s="1"/>
  <c r="AK94" i="47"/>
  <c r="AI94" i="47"/>
  <c r="AJ94" i="47" s="1"/>
  <c r="AD94" i="47"/>
  <c r="AB94" i="47"/>
  <c r="AC94" i="47" s="1"/>
  <c r="W94" i="47"/>
  <c r="U94" i="47"/>
  <c r="V94" i="47" s="1"/>
  <c r="P94" i="47"/>
  <c r="N94" i="47"/>
  <c r="R94" i="47" s="1"/>
  <c r="AK93" i="47"/>
  <c r="AI93" i="47"/>
  <c r="AH93" i="47" s="1"/>
  <c r="AD93" i="47"/>
  <c r="AB93" i="47"/>
  <c r="AG93" i="47" s="1"/>
  <c r="W93" i="47"/>
  <c r="U93" i="47"/>
  <c r="Z93" i="47" s="1"/>
  <c r="P93" i="47"/>
  <c r="N93" i="47"/>
  <c r="R93" i="47" s="1"/>
  <c r="AK92" i="47"/>
  <c r="AI92" i="47"/>
  <c r="AM92" i="47" s="1"/>
  <c r="AD92" i="47"/>
  <c r="AB92" i="47"/>
  <c r="AE92" i="47" s="1"/>
  <c r="W92" i="47"/>
  <c r="U92" i="47"/>
  <c r="X92" i="47" s="1"/>
  <c r="P92" i="47"/>
  <c r="N92" i="47"/>
  <c r="O92" i="47" s="1"/>
  <c r="AK91" i="47"/>
  <c r="AI91" i="47"/>
  <c r="AJ91" i="47" s="1"/>
  <c r="AD91" i="47"/>
  <c r="AB91" i="47"/>
  <c r="AC91" i="47" s="1"/>
  <c r="W91" i="47"/>
  <c r="U91" i="47"/>
  <c r="Z91" i="47" s="1"/>
  <c r="P91" i="47"/>
  <c r="N91" i="47"/>
  <c r="O91" i="47" s="1"/>
  <c r="AK90" i="47"/>
  <c r="AI90" i="47"/>
  <c r="AN90" i="47" s="1"/>
  <c r="AD90" i="47"/>
  <c r="AB90" i="47"/>
  <c r="AG90" i="47" s="1"/>
  <c r="W90" i="47"/>
  <c r="U90" i="47"/>
  <c r="Y90" i="47" s="1"/>
  <c r="P90" i="47"/>
  <c r="N90" i="47"/>
  <c r="Q90" i="47" s="1"/>
  <c r="AK89" i="47"/>
  <c r="AI89" i="47"/>
  <c r="AL89" i="47" s="1"/>
  <c r="AD89" i="47"/>
  <c r="AB89" i="47"/>
  <c r="AE89" i="47" s="1"/>
  <c r="W89" i="47"/>
  <c r="U89" i="47"/>
  <c r="V89" i="47" s="1"/>
  <c r="P89" i="47"/>
  <c r="N89" i="47"/>
  <c r="O89" i="47" s="1"/>
  <c r="AK88" i="47"/>
  <c r="AI88" i="47"/>
  <c r="AJ88" i="47" s="1"/>
  <c r="AD88" i="47"/>
  <c r="AB88" i="47"/>
  <c r="AG88" i="47" s="1"/>
  <c r="W88" i="47"/>
  <c r="U88" i="47"/>
  <c r="Z88" i="47" s="1"/>
  <c r="P88" i="47"/>
  <c r="N88" i="47"/>
  <c r="S88" i="47" s="1"/>
  <c r="AK87" i="47"/>
  <c r="AI87" i="47"/>
  <c r="AN87" i="47" s="1"/>
  <c r="AD87" i="47"/>
  <c r="AB87" i="47"/>
  <c r="AF87" i="47" s="1"/>
  <c r="W87" i="47"/>
  <c r="U87" i="47"/>
  <c r="X87" i="47" s="1"/>
  <c r="P87" i="47"/>
  <c r="N87" i="47"/>
  <c r="O87" i="47" s="1"/>
  <c r="AK58" i="47"/>
  <c r="AI58" i="47"/>
  <c r="AJ58" i="47" s="1"/>
  <c r="AD58" i="47"/>
  <c r="AB58" i="47"/>
  <c r="AC58" i="47" s="1"/>
  <c r="W58" i="47"/>
  <c r="U58" i="47"/>
  <c r="V58" i="47" s="1"/>
  <c r="P58" i="47"/>
  <c r="N58" i="47"/>
  <c r="O58" i="47" s="1"/>
  <c r="AK35" i="47"/>
  <c r="AI35" i="47"/>
  <c r="AJ35" i="47" s="1"/>
  <c r="AD35" i="47"/>
  <c r="AB35" i="47"/>
  <c r="AG35" i="47" s="1"/>
  <c r="W35" i="47"/>
  <c r="U35" i="47"/>
  <c r="T35" i="47" s="1"/>
  <c r="P35" i="47"/>
  <c r="N35" i="47"/>
  <c r="M35" i="47" s="1"/>
  <c r="R152" i="47"/>
  <c r="AK151" i="47"/>
  <c r="AI151" i="47"/>
  <c r="AD151" i="47"/>
  <c r="AB151" i="47"/>
  <c r="AA151" i="47" s="1"/>
  <c r="W151" i="47"/>
  <c r="U151" i="47"/>
  <c r="X151" i="47" s="1"/>
  <c r="P151" i="47"/>
  <c r="N151" i="47"/>
  <c r="O151" i="47" s="1"/>
  <c r="AK150" i="47"/>
  <c r="AI150" i="47"/>
  <c r="AJ150" i="47" s="1"/>
  <c r="AD150" i="47"/>
  <c r="AB150" i="47"/>
  <c r="AC150" i="47" s="1"/>
  <c r="W150" i="47"/>
  <c r="U150" i="47"/>
  <c r="Y150" i="47" s="1"/>
  <c r="P150" i="47"/>
  <c r="N150" i="47"/>
  <c r="M150" i="47" s="1"/>
  <c r="AK149" i="47"/>
  <c r="AI149" i="47"/>
  <c r="AH149" i="47" s="1"/>
  <c r="AD149" i="47"/>
  <c r="AB149" i="47"/>
  <c r="AC149" i="47" s="1"/>
  <c r="W149" i="47"/>
  <c r="U149" i="47"/>
  <c r="P149" i="47"/>
  <c r="N149" i="47"/>
  <c r="M149" i="47" s="1"/>
  <c r="AK148" i="47"/>
  <c r="AI148" i="47"/>
  <c r="AD148" i="47"/>
  <c r="AB148" i="47"/>
  <c r="AE148" i="47" s="1"/>
  <c r="W148" i="47"/>
  <c r="U148" i="47"/>
  <c r="T148" i="47" s="1"/>
  <c r="P148" i="47"/>
  <c r="N148" i="47"/>
  <c r="O148" i="47" s="1"/>
  <c r="AK147" i="47"/>
  <c r="AI147" i="47"/>
  <c r="AJ147" i="47" s="1"/>
  <c r="AD147" i="47"/>
  <c r="AB147" i="47"/>
  <c r="AE147" i="47" s="1"/>
  <c r="W147" i="47"/>
  <c r="U147" i="47"/>
  <c r="T147" i="47" s="1"/>
  <c r="P147" i="47"/>
  <c r="N147" i="47"/>
  <c r="M147" i="47" s="1"/>
  <c r="AK146" i="47"/>
  <c r="AI146" i="47"/>
  <c r="AH146" i="47" s="1"/>
  <c r="AD146" i="47"/>
  <c r="AB146" i="47"/>
  <c r="AC146" i="47" s="1"/>
  <c r="W146" i="47"/>
  <c r="U146" i="47"/>
  <c r="T146" i="47" s="1"/>
  <c r="P146" i="47"/>
  <c r="N146" i="47"/>
  <c r="Q146" i="47" s="1"/>
  <c r="AK145" i="47"/>
  <c r="AI145" i="47"/>
  <c r="AL145" i="47" s="1"/>
  <c r="AD145" i="47"/>
  <c r="AB145" i="47"/>
  <c r="AF145" i="47" s="1"/>
  <c r="W145" i="47"/>
  <c r="U145" i="47"/>
  <c r="V145" i="47" s="1"/>
  <c r="P145" i="47"/>
  <c r="N145" i="47"/>
  <c r="O145" i="47" s="1"/>
  <c r="AK144" i="47"/>
  <c r="AI144" i="47"/>
  <c r="AN144" i="47" s="1"/>
  <c r="AD144" i="47"/>
  <c r="AB144" i="47"/>
  <c r="AA144" i="47" s="1"/>
  <c r="W144" i="47"/>
  <c r="U144" i="47"/>
  <c r="Y144" i="47" s="1"/>
  <c r="P144" i="47"/>
  <c r="N144" i="47"/>
  <c r="O144" i="47" s="1"/>
  <c r="R143" i="47"/>
  <c r="AK139" i="47"/>
  <c r="AI139" i="47"/>
  <c r="AM139" i="47" s="1"/>
  <c r="AD139" i="47"/>
  <c r="AB139" i="47"/>
  <c r="AC139" i="47" s="1"/>
  <c r="W139" i="47"/>
  <c r="U139" i="47"/>
  <c r="T139" i="47" s="1"/>
  <c r="P139" i="47"/>
  <c r="N139" i="47"/>
  <c r="Q139" i="47" s="1"/>
  <c r="L139" i="47"/>
  <c r="AK138" i="47"/>
  <c r="AI138" i="47"/>
  <c r="AL138" i="47" s="1"/>
  <c r="AD138" i="47"/>
  <c r="AB138" i="47"/>
  <c r="AA138" i="47" s="1"/>
  <c r="W138" i="47"/>
  <c r="U138" i="47"/>
  <c r="V138" i="47" s="1"/>
  <c r="P138" i="47"/>
  <c r="N138" i="47"/>
  <c r="S138" i="47" s="1"/>
  <c r="L138" i="47"/>
  <c r="AK137" i="47"/>
  <c r="AI137" i="47"/>
  <c r="AN137" i="47" s="1"/>
  <c r="AD137" i="47"/>
  <c r="AB137" i="47"/>
  <c r="AA137" i="47" s="1"/>
  <c r="W137" i="47"/>
  <c r="U137" i="47"/>
  <c r="Y137" i="47" s="1"/>
  <c r="P137" i="47"/>
  <c r="N137" i="47"/>
  <c r="L137" i="47"/>
  <c r="AK136" i="47"/>
  <c r="AI136" i="47"/>
  <c r="AD136" i="47"/>
  <c r="AB136" i="47"/>
  <c r="AA136" i="47" s="1"/>
  <c r="W136" i="47"/>
  <c r="U136" i="47"/>
  <c r="X136" i="47" s="1"/>
  <c r="P136" i="47"/>
  <c r="N136" i="47"/>
  <c r="M136" i="47" s="1"/>
  <c r="L136" i="47"/>
  <c r="AK135" i="47"/>
  <c r="AI135" i="47"/>
  <c r="AH135" i="47" s="1"/>
  <c r="AD135" i="47"/>
  <c r="AB135" i="47"/>
  <c r="AC135" i="47" s="1"/>
  <c r="W135" i="47"/>
  <c r="U135" i="47"/>
  <c r="Z135" i="47" s="1"/>
  <c r="P135" i="47"/>
  <c r="N135" i="47"/>
  <c r="M135" i="47" s="1"/>
  <c r="L135" i="47"/>
  <c r="AK134" i="47"/>
  <c r="AI134" i="47"/>
  <c r="AH134" i="47" s="1"/>
  <c r="AD134" i="47"/>
  <c r="AB134" i="47"/>
  <c r="AE134" i="47" s="1"/>
  <c r="W134" i="47"/>
  <c r="U134" i="47"/>
  <c r="P134" i="47"/>
  <c r="N134" i="47"/>
  <c r="L134" i="47"/>
  <c r="AK133" i="47"/>
  <c r="AI133" i="47"/>
  <c r="AH133" i="47" s="1"/>
  <c r="AD133" i="47"/>
  <c r="AB133" i="47"/>
  <c r="AF133" i="47" s="1"/>
  <c r="W133" i="47"/>
  <c r="U133" i="47"/>
  <c r="T133" i="47" s="1"/>
  <c r="P133" i="47"/>
  <c r="N133" i="47"/>
  <c r="O133" i="47" s="1"/>
  <c r="L133" i="47"/>
  <c r="AK132" i="47"/>
  <c r="AI132" i="47"/>
  <c r="AJ132" i="47" s="1"/>
  <c r="AD132" i="47"/>
  <c r="AB132" i="47"/>
  <c r="AG132" i="47" s="1"/>
  <c r="W132" i="47"/>
  <c r="U132" i="47"/>
  <c r="T132" i="47" s="1"/>
  <c r="P132" i="47"/>
  <c r="N132" i="47"/>
  <c r="Q132" i="47" s="1"/>
  <c r="L132" i="47"/>
  <c r="AK131" i="47"/>
  <c r="AI131" i="47"/>
  <c r="AL131" i="47" s="1"/>
  <c r="AD131" i="47"/>
  <c r="AB131" i="47"/>
  <c r="AC131" i="47" s="1"/>
  <c r="W131" i="47"/>
  <c r="U131" i="47"/>
  <c r="T131" i="47" s="1"/>
  <c r="P131" i="47"/>
  <c r="N131" i="47"/>
  <c r="M131" i="47" s="1"/>
  <c r="L131" i="47"/>
  <c r="AK130" i="47"/>
  <c r="AI130" i="47"/>
  <c r="AH130" i="47" s="1"/>
  <c r="AD130" i="47"/>
  <c r="AB130" i="47"/>
  <c r="AA130" i="47" s="1"/>
  <c r="W130" i="47"/>
  <c r="U130" i="47"/>
  <c r="V130" i="47" s="1"/>
  <c r="P130" i="47"/>
  <c r="N130" i="47"/>
  <c r="S130" i="47" s="1"/>
  <c r="L130" i="47"/>
  <c r="AK129" i="47"/>
  <c r="AI129" i="47"/>
  <c r="AN129" i="47" s="1"/>
  <c r="AD129" i="47"/>
  <c r="AB129" i="47"/>
  <c r="AA129" i="47" s="1"/>
  <c r="W129" i="47"/>
  <c r="U129" i="47"/>
  <c r="X129" i="47" s="1"/>
  <c r="P129" i="47"/>
  <c r="N129" i="47"/>
  <c r="O129" i="47" s="1"/>
  <c r="L129" i="47"/>
  <c r="AK128" i="47"/>
  <c r="AI128" i="47"/>
  <c r="AJ128" i="47" s="1"/>
  <c r="AD128" i="47"/>
  <c r="AB128" i="47"/>
  <c r="AA128" i="47" s="1"/>
  <c r="W128" i="47"/>
  <c r="U128" i="47"/>
  <c r="T128" i="47" s="1"/>
  <c r="P128" i="47"/>
  <c r="N128" i="47"/>
  <c r="M128" i="47" s="1"/>
  <c r="L128" i="47"/>
  <c r="AK127" i="47"/>
  <c r="AI127" i="47"/>
  <c r="AH127" i="47" s="1"/>
  <c r="AD127" i="47"/>
  <c r="AB127" i="47"/>
  <c r="AC127" i="47" s="1"/>
  <c r="W127" i="47"/>
  <c r="U127" i="47"/>
  <c r="Z127" i="47" s="1"/>
  <c r="P127" i="47"/>
  <c r="N127" i="47"/>
  <c r="M127" i="47" s="1"/>
  <c r="L127" i="47"/>
  <c r="AK126" i="47"/>
  <c r="AI126" i="47"/>
  <c r="AH126" i="47" s="1"/>
  <c r="AD126" i="47"/>
  <c r="AB126" i="47"/>
  <c r="AE126" i="47" s="1"/>
  <c r="W126" i="47"/>
  <c r="U126" i="47"/>
  <c r="V126" i="47" s="1"/>
  <c r="P126" i="47"/>
  <c r="N126" i="47"/>
  <c r="M126" i="47" s="1"/>
  <c r="L126" i="47"/>
  <c r="AK125" i="47"/>
  <c r="AI125" i="47"/>
  <c r="AH125" i="47" s="1"/>
  <c r="AD125" i="47"/>
  <c r="AB125" i="47"/>
  <c r="AC125" i="47" s="1"/>
  <c r="W125" i="47"/>
  <c r="U125" i="47"/>
  <c r="T125" i="47" s="1"/>
  <c r="P125" i="47"/>
  <c r="N125" i="47"/>
  <c r="O125" i="47" s="1"/>
  <c r="L125" i="47"/>
  <c r="AK124" i="47"/>
  <c r="AI124" i="47"/>
  <c r="AJ124" i="47" s="1"/>
  <c r="AD124" i="47"/>
  <c r="AB124" i="47"/>
  <c r="AG124" i="47" s="1"/>
  <c r="W124" i="47"/>
  <c r="U124" i="47"/>
  <c r="X124" i="47" s="1"/>
  <c r="P124" i="47"/>
  <c r="N124" i="47"/>
  <c r="Q124" i="47" s="1"/>
  <c r="L124" i="47"/>
  <c r="AK123" i="47"/>
  <c r="AI123" i="47"/>
  <c r="AL123" i="47" s="1"/>
  <c r="AD123" i="47"/>
  <c r="AB123" i="47"/>
  <c r="AC123" i="47" s="1"/>
  <c r="W123" i="47"/>
  <c r="U123" i="47"/>
  <c r="T123" i="47" s="1"/>
  <c r="P123" i="47"/>
  <c r="N123" i="47"/>
  <c r="S123" i="47" s="1"/>
  <c r="L123" i="47"/>
  <c r="AK122" i="47"/>
  <c r="AI122" i="47"/>
  <c r="AN122" i="47" s="1"/>
  <c r="AD122" i="47"/>
  <c r="AB122" i="47"/>
  <c r="AA122" i="47" s="1"/>
  <c r="W122" i="47"/>
  <c r="U122" i="47"/>
  <c r="V122" i="47" s="1"/>
  <c r="P122" i="47"/>
  <c r="N122" i="47"/>
  <c r="S122" i="47" s="1"/>
  <c r="L122" i="47"/>
  <c r="AK121" i="47"/>
  <c r="AI121" i="47"/>
  <c r="AN121" i="47" s="1"/>
  <c r="AD121" i="47"/>
  <c r="AB121" i="47"/>
  <c r="AE121" i="47" s="1"/>
  <c r="W121" i="47"/>
  <c r="U121" i="47"/>
  <c r="X121" i="47" s="1"/>
  <c r="P121" i="47"/>
  <c r="N121" i="47"/>
  <c r="O121" i="47" s="1"/>
  <c r="L121" i="47"/>
  <c r="AK120" i="47"/>
  <c r="AI120" i="47"/>
  <c r="AM120" i="47" s="1"/>
  <c r="AD120" i="47"/>
  <c r="AB120" i="47"/>
  <c r="W120" i="47"/>
  <c r="U120" i="47"/>
  <c r="V120" i="47" s="1"/>
  <c r="P120" i="47"/>
  <c r="N120" i="47"/>
  <c r="M120" i="47" s="1"/>
  <c r="L120" i="47"/>
  <c r="AK119" i="47"/>
  <c r="AI119" i="47"/>
  <c r="AH119" i="47" s="1"/>
  <c r="AD119" i="47"/>
  <c r="AB119" i="47"/>
  <c r="W119" i="47"/>
  <c r="U119" i="47"/>
  <c r="Z119" i="47" s="1"/>
  <c r="P119" i="47"/>
  <c r="N119" i="47"/>
  <c r="L119" i="47"/>
  <c r="AK118" i="47"/>
  <c r="AI118" i="47"/>
  <c r="AL118" i="47" s="1"/>
  <c r="AD118" i="47"/>
  <c r="AB118" i="47"/>
  <c r="AE118" i="47" s="1"/>
  <c r="W118" i="47"/>
  <c r="U118" i="47"/>
  <c r="Y118" i="47" s="1"/>
  <c r="P118" i="47"/>
  <c r="N118" i="47"/>
  <c r="M118" i="47" s="1"/>
  <c r="L118" i="47"/>
  <c r="AK117" i="47"/>
  <c r="AI117" i="47"/>
  <c r="AD117" i="47"/>
  <c r="AB117" i="47"/>
  <c r="AG117" i="47" s="1"/>
  <c r="W117" i="47"/>
  <c r="U117" i="47"/>
  <c r="T117" i="47" s="1"/>
  <c r="P117" i="47"/>
  <c r="N117" i="47"/>
  <c r="S117" i="47" s="1"/>
  <c r="L117" i="47"/>
  <c r="AK116" i="47"/>
  <c r="AI116" i="47"/>
  <c r="AH116" i="47" s="1"/>
  <c r="AD116" i="47"/>
  <c r="AB116" i="47"/>
  <c r="AG116" i="47" s="1"/>
  <c r="W116" i="47"/>
  <c r="U116" i="47"/>
  <c r="Z116" i="47" s="1"/>
  <c r="P116" i="47"/>
  <c r="N116" i="47"/>
  <c r="Q116" i="47" s="1"/>
  <c r="L116" i="47"/>
  <c r="AK115" i="47"/>
  <c r="AI115" i="47"/>
  <c r="AL115" i="47" s="1"/>
  <c r="AD115" i="47"/>
  <c r="AB115" i="47"/>
  <c r="AC115" i="47" s="1"/>
  <c r="W115" i="47"/>
  <c r="U115" i="47"/>
  <c r="T115" i="47" s="1"/>
  <c r="P115" i="47"/>
  <c r="N115" i="47"/>
  <c r="O115" i="47" s="1"/>
  <c r="L115" i="47"/>
  <c r="AK114" i="47"/>
  <c r="AI114" i="47"/>
  <c r="AJ114" i="47" s="1"/>
  <c r="AD114" i="47"/>
  <c r="AB114" i="47"/>
  <c r="AG114" i="47" s="1"/>
  <c r="W114" i="47"/>
  <c r="U114" i="47"/>
  <c r="X114" i="47" s="1"/>
  <c r="P114" i="47"/>
  <c r="N114" i="47"/>
  <c r="S114" i="47" s="1"/>
  <c r="L114" i="47"/>
  <c r="AK113" i="47"/>
  <c r="AI113" i="47"/>
  <c r="AN113" i="47" s="1"/>
  <c r="AD113" i="47"/>
  <c r="AB113" i="47"/>
  <c r="AG113" i="47" s="1"/>
  <c r="W113" i="47"/>
  <c r="U113" i="47"/>
  <c r="X113" i="47" s="1"/>
  <c r="P113" i="47"/>
  <c r="N113" i="47"/>
  <c r="L113" i="47"/>
  <c r="AK112" i="47"/>
  <c r="AI112" i="47"/>
  <c r="AH112" i="47" s="1"/>
  <c r="AD112" i="47"/>
  <c r="AB112" i="47"/>
  <c r="AC112" i="47" s="1"/>
  <c r="W112" i="47"/>
  <c r="U112" i="47"/>
  <c r="Z112" i="47" s="1"/>
  <c r="P112" i="47"/>
  <c r="N112" i="47"/>
  <c r="L112" i="47"/>
  <c r="AK111" i="47"/>
  <c r="AI111" i="47"/>
  <c r="AM111" i="47" s="1"/>
  <c r="AD111" i="47"/>
  <c r="AB111" i="47"/>
  <c r="AE111" i="47" s="1"/>
  <c r="W111" i="47"/>
  <c r="U111" i="47"/>
  <c r="X111" i="47" s="1"/>
  <c r="P111" i="47"/>
  <c r="N111" i="47"/>
  <c r="O111" i="47" s="1"/>
  <c r="L111" i="47"/>
  <c r="AK110" i="47"/>
  <c r="AI110" i="47"/>
  <c r="AD110" i="47"/>
  <c r="AB110" i="47"/>
  <c r="AE110" i="47" s="1"/>
  <c r="W110" i="47"/>
  <c r="U110" i="47"/>
  <c r="V110" i="47" s="1"/>
  <c r="P110" i="47"/>
  <c r="N110" i="47"/>
  <c r="S110" i="47" s="1"/>
  <c r="L110" i="47"/>
  <c r="AK109" i="47"/>
  <c r="AI109" i="47"/>
  <c r="AN109" i="47" s="1"/>
  <c r="AD109" i="47"/>
  <c r="AB109" i="47"/>
  <c r="AA109" i="47" s="1"/>
  <c r="W109" i="47"/>
  <c r="U109" i="47"/>
  <c r="P109" i="47"/>
  <c r="N109" i="47"/>
  <c r="M109" i="47" s="1"/>
  <c r="L109" i="47"/>
  <c r="AK108" i="47"/>
  <c r="AI108" i="47"/>
  <c r="AH108" i="47" s="1"/>
  <c r="AD108" i="47"/>
  <c r="AB108" i="47"/>
  <c r="AG108" i="47" s="1"/>
  <c r="W108" i="47"/>
  <c r="U108" i="47"/>
  <c r="P108" i="47"/>
  <c r="N108" i="47"/>
  <c r="Q108" i="47" s="1"/>
  <c r="L108" i="47"/>
  <c r="AK107" i="47"/>
  <c r="AI107" i="47"/>
  <c r="AL107" i="47" s="1"/>
  <c r="AD107" i="47"/>
  <c r="AB107" i="47"/>
  <c r="AC107" i="47" s="1"/>
  <c r="W107" i="47"/>
  <c r="U107" i="47"/>
  <c r="T107" i="47" s="1"/>
  <c r="P107" i="47"/>
  <c r="N107" i="47"/>
  <c r="M107" i="47" s="1"/>
  <c r="L107" i="47"/>
  <c r="AK106" i="47"/>
  <c r="AI106" i="47"/>
  <c r="AH106" i="47" s="1"/>
  <c r="AD106" i="47"/>
  <c r="AB106" i="47"/>
  <c r="W106" i="47"/>
  <c r="U106" i="47"/>
  <c r="T106" i="47" s="1"/>
  <c r="P106" i="47"/>
  <c r="N106" i="47"/>
  <c r="S106" i="47" s="1"/>
  <c r="L106" i="47"/>
  <c r="AK105" i="47"/>
  <c r="AI105" i="47"/>
  <c r="AN105" i="47" s="1"/>
  <c r="AD105" i="47"/>
  <c r="AB105" i="47"/>
  <c r="AG105" i="47" s="1"/>
  <c r="W105" i="47"/>
  <c r="U105" i="47"/>
  <c r="X105" i="47" s="1"/>
  <c r="P105" i="47"/>
  <c r="N105" i="47"/>
  <c r="O105" i="47" s="1"/>
  <c r="L105" i="47"/>
  <c r="AK104" i="47"/>
  <c r="AI104" i="47"/>
  <c r="AJ104" i="47" s="1"/>
  <c r="AD104" i="47"/>
  <c r="AB104" i="47"/>
  <c r="AF104" i="47" s="1"/>
  <c r="W104" i="47"/>
  <c r="U104" i="47"/>
  <c r="T104" i="47" s="1"/>
  <c r="P104" i="47"/>
  <c r="N104" i="47"/>
  <c r="Q104" i="47" s="1"/>
  <c r="L104" i="47"/>
  <c r="AK103" i="47"/>
  <c r="AI103" i="47"/>
  <c r="AL103" i="47" s="1"/>
  <c r="AD103" i="47"/>
  <c r="AB103" i="47"/>
  <c r="AA103" i="47" s="1"/>
  <c r="W103" i="47"/>
  <c r="U103" i="47"/>
  <c r="Z103" i="47" s="1"/>
  <c r="P103" i="47"/>
  <c r="N103" i="47"/>
  <c r="S103" i="47" s="1"/>
  <c r="L103" i="47"/>
  <c r="AK102" i="47"/>
  <c r="AI102" i="47"/>
  <c r="AN102" i="47" s="1"/>
  <c r="AD102" i="47"/>
  <c r="AB102" i="47"/>
  <c r="AE102" i="47" s="1"/>
  <c r="W102" i="47"/>
  <c r="U102" i="47"/>
  <c r="V102" i="47" s="1"/>
  <c r="P102" i="47"/>
  <c r="N102" i="47"/>
  <c r="M102" i="47" s="1"/>
  <c r="L102" i="47"/>
  <c r="AK101" i="47"/>
  <c r="AI101" i="47"/>
  <c r="AH101" i="47" s="1"/>
  <c r="AD101" i="47"/>
  <c r="AB101" i="47"/>
  <c r="AA101" i="47" s="1"/>
  <c r="W101" i="47"/>
  <c r="U101" i="47"/>
  <c r="P101" i="47"/>
  <c r="N101" i="47"/>
  <c r="M101" i="47" s="1"/>
  <c r="L101" i="47"/>
  <c r="AK100" i="47"/>
  <c r="AI100" i="47"/>
  <c r="AH100" i="47" s="1"/>
  <c r="AD100" i="47"/>
  <c r="AB100" i="47"/>
  <c r="AG100" i="47" s="1"/>
  <c r="W100" i="47"/>
  <c r="U100" i="47"/>
  <c r="P100" i="47"/>
  <c r="N100" i="47"/>
  <c r="Q100" i="47" s="1"/>
  <c r="L100" i="47"/>
  <c r="AK99" i="47"/>
  <c r="AI99" i="47"/>
  <c r="AL99" i="47" s="1"/>
  <c r="AD99" i="47"/>
  <c r="AB99" i="47"/>
  <c r="W99" i="47"/>
  <c r="U99" i="47"/>
  <c r="Z99" i="47" s="1"/>
  <c r="P99" i="47"/>
  <c r="N99" i="47"/>
  <c r="M99" i="47" s="1"/>
  <c r="AK98" i="47"/>
  <c r="AI98" i="47"/>
  <c r="AH98" i="47" s="1"/>
  <c r="AD98" i="47"/>
  <c r="AB98" i="47"/>
  <c r="AC98" i="47" s="1"/>
  <c r="W98" i="47"/>
  <c r="U98" i="47"/>
  <c r="P98" i="47"/>
  <c r="N98" i="47"/>
  <c r="S98" i="47" s="1"/>
  <c r="AK97" i="47"/>
  <c r="AI97" i="47"/>
  <c r="AN97" i="47" s="1"/>
  <c r="AD97" i="47"/>
  <c r="AB97" i="47"/>
  <c r="AG97" i="47" s="1"/>
  <c r="W97" i="47"/>
  <c r="U97" i="47"/>
  <c r="X97" i="47" s="1"/>
  <c r="P97" i="47"/>
  <c r="N97" i="47"/>
  <c r="Q97" i="47" s="1"/>
  <c r="R96" i="47"/>
  <c r="AK57" i="47"/>
  <c r="AI57" i="47"/>
  <c r="AM57" i="47" s="1"/>
  <c r="AD57" i="47"/>
  <c r="AB57" i="47"/>
  <c r="AA57" i="47" s="1"/>
  <c r="W57" i="47"/>
  <c r="U57" i="47"/>
  <c r="T57" i="47" s="1"/>
  <c r="P57" i="47"/>
  <c r="N57" i="47"/>
  <c r="S57" i="47" s="1"/>
  <c r="AK56" i="47"/>
  <c r="AI56" i="47"/>
  <c r="AN56" i="47" s="1"/>
  <c r="AD56" i="47"/>
  <c r="AB56" i="47"/>
  <c r="AC56" i="47" s="1"/>
  <c r="W56" i="47"/>
  <c r="U56" i="47"/>
  <c r="T56" i="47" s="1"/>
  <c r="P56" i="47"/>
  <c r="N56" i="47"/>
  <c r="Q56" i="47" s="1"/>
  <c r="AK55" i="47"/>
  <c r="AI55" i="47"/>
  <c r="AL55" i="47" s="1"/>
  <c r="AD55" i="47"/>
  <c r="AB55" i="47"/>
  <c r="AC55" i="47" s="1"/>
  <c r="W55" i="47"/>
  <c r="U55" i="47"/>
  <c r="T55" i="47" s="1"/>
  <c r="P55" i="47"/>
  <c r="N55" i="47"/>
  <c r="M55" i="47" s="1"/>
  <c r="AK54" i="47"/>
  <c r="AI54" i="47"/>
  <c r="AH54" i="47" s="1"/>
  <c r="AD54" i="47"/>
  <c r="AB54" i="47"/>
  <c r="AC54" i="47" s="1"/>
  <c r="W54" i="47"/>
  <c r="U54" i="47"/>
  <c r="Z54" i="47" s="1"/>
  <c r="P54" i="47"/>
  <c r="N54" i="47"/>
  <c r="R54" i="47" s="1"/>
  <c r="AK53" i="47"/>
  <c r="AI53" i="47"/>
  <c r="AM53" i="47" s="1"/>
  <c r="AD53" i="47"/>
  <c r="AB53" i="47"/>
  <c r="AE53" i="47" s="1"/>
  <c r="W53" i="47"/>
  <c r="U53" i="47"/>
  <c r="Z53" i="47" s="1"/>
  <c r="P53" i="47"/>
  <c r="N53" i="47"/>
  <c r="O53" i="47" s="1"/>
  <c r="AK52" i="47"/>
  <c r="AI52" i="47"/>
  <c r="AJ52" i="47" s="1"/>
  <c r="AD52" i="47"/>
  <c r="AB52" i="47"/>
  <c r="AC52" i="47" s="1"/>
  <c r="W52" i="47"/>
  <c r="U52" i="47"/>
  <c r="T52" i="47" s="1"/>
  <c r="P52" i="47"/>
  <c r="N52" i="47"/>
  <c r="O52" i="47" s="1"/>
  <c r="AK51" i="47"/>
  <c r="AI51" i="47"/>
  <c r="AJ51" i="47" s="1"/>
  <c r="AD51" i="47"/>
  <c r="AB51" i="47"/>
  <c r="AG51" i="47" s="1"/>
  <c r="W51" i="47"/>
  <c r="U51" i="47"/>
  <c r="Y51" i="47" s="1"/>
  <c r="P51" i="47"/>
  <c r="N51" i="47"/>
  <c r="S51" i="47" s="1"/>
  <c r="AK50" i="47"/>
  <c r="AI50" i="47"/>
  <c r="AN50" i="47" s="1"/>
  <c r="AD50" i="47"/>
  <c r="AB50" i="47"/>
  <c r="AF50" i="47" s="1"/>
  <c r="W50" i="47"/>
  <c r="U50" i="47"/>
  <c r="X50" i="47" s="1"/>
  <c r="P50" i="47"/>
  <c r="N50" i="47"/>
  <c r="O50" i="47" s="1"/>
  <c r="AK49" i="47"/>
  <c r="AI49" i="47"/>
  <c r="AJ49" i="47" s="1"/>
  <c r="AD49" i="47"/>
  <c r="AB49" i="47"/>
  <c r="AG49" i="47" s="1"/>
  <c r="W49" i="47"/>
  <c r="U49" i="47"/>
  <c r="T49" i="47" s="1"/>
  <c r="P49" i="47"/>
  <c r="N49" i="47"/>
  <c r="M49" i="47" s="1"/>
  <c r="AK48" i="47"/>
  <c r="AI48" i="47"/>
  <c r="AH48" i="47" s="1"/>
  <c r="AD48" i="47"/>
  <c r="AB48" i="47"/>
  <c r="AG48" i="47" s="1"/>
  <c r="W48" i="47"/>
  <c r="U48" i="47"/>
  <c r="Z48" i="47" s="1"/>
  <c r="P48" i="47"/>
  <c r="N48" i="47"/>
  <c r="R48" i="47" s="1"/>
  <c r="AK47" i="47"/>
  <c r="AI47" i="47"/>
  <c r="AM47" i="47" s="1"/>
  <c r="AD47" i="47"/>
  <c r="AB47" i="47"/>
  <c r="AE47" i="47" s="1"/>
  <c r="W47" i="47"/>
  <c r="U47" i="47"/>
  <c r="V47" i="47" s="1"/>
  <c r="P47" i="47"/>
  <c r="N47" i="47"/>
  <c r="R47" i="47" s="1"/>
  <c r="AK46" i="47"/>
  <c r="AI46" i="47"/>
  <c r="AL46" i="47" s="1"/>
  <c r="AD46" i="47"/>
  <c r="AB46" i="47"/>
  <c r="AA46" i="47" s="1"/>
  <c r="W46" i="47"/>
  <c r="U46" i="47"/>
  <c r="T46" i="47" s="1"/>
  <c r="P46" i="47"/>
  <c r="N46" i="47"/>
  <c r="S46" i="47" s="1"/>
  <c r="AK45" i="47"/>
  <c r="AI45" i="47"/>
  <c r="AN45" i="47" s="1"/>
  <c r="AD45" i="47"/>
  <c r="AB45" i="47"/>
  <c r="AG45" i="47" s="1"/>
  <c r="W45" i="47"/>
  <c r="U45" i="47"/>
  <c r="Y45" i="47" s="1"/>
  <c r="P45" i="47"/>
  <c r="N45" i="47"/>
  <c r="Q45" i="47" s="1"/>
  <c r="AK44" i="47"/>
  <c r="AI44" i="47"/>
  <c r="AL44" i="47" s="1"/>
  <c r="AD44" i="47"/>
  <c r="AB44" i="47"/>
  <c r="AC44" i="47" s="1"/>
  <c r="W44" i="47"/>
  <c r="U44" i="47"/>
  <c r="V44" i="47" s="1"/>
  <c r="P44" i="47"/>
  <c r="N44" i="47"/>
  <c r="M44" i="47" s="1"/>
  <c r="AK43" i="47"/>
  <c r="AI43" i="47"/>
  <c r="AH43" i="47" s="1"/>
  <c r="AD43" i="47"/>
  <c r="AB43" i="47"/>
  <c r="AA43" i="47" s="1"/>
  <c r="W43" i="47"/>
  <c r="U43" i="47"/>
  <c r="Z43" i="47" s="1"/>
  <c r="P43" i="47"/>
  <c r="N43" i="47"/>
  <c r="S43" i="47" s="1"/>
  <c r="AK42" i="47"/>
  <c r="AI42" i="47"/>
  <c r="AN42" i="47" s="1"/>
  <c r="AD42" i="47"/>
  <c r="AB42" i="47"/>
  <c r="AF42" i="47" s="1"/>
  <c r="W42" i="47"/>
  <c r="U42" i="47"/>
  <c r="X42" i="47" s="1"/>
  <c r="P42" i="47"/>
  <c r="N42" i="47"/>
  <c r="O42" i="47" s="1"/>
  <c r="AK41" i="47"/>
  <c r="AI41" i="47"/>
  <c r="AJ41" i="47" s="1"/>
  <c r="AD41" i="47"/>
  <c r="AB41" i="47"/>
  <c r="AG41" i="47" s="1"/>
  <c r="W41" i="47"/>
  <c r="U41" i="47"/>
  <c r="T41" i="47" s="1"/>
  <c r="P41" i="47"/>
  <c r="N41" i="47"/>
  <c r="M41" i="47" s="1"/>
  <c r="AK40" i="47"/>
  <c r="AI40" i="47"/>
  <c r="AH40" i="47" s="1"/>
  <c r="AD40" i="47"/>
  <c r="AB40" i="47"/>
  <c r="AG40" i="47" s="1"/>
  <c r="W40" i="47"/>
  <c r="U40" i="47"/>
  <c r="Z40" i="47" s="1"/>
  <c r="P40" i="47"/>
  <c r="N40" i="47"/>
  <c r="R40" i="47" s="1"/>
  <c r="AK39" i="47"/>
  <c r="AI39" i="47"/>
  <c r="AM39" i="47" s="1"/>
  <c r="AD39" i="47"/>
  <c r="AB39" i="47"/>
  <c r="AE39" i="47" s="1"/>
  <c r="W39" i="47"/>
  <c r="U39" i="47"/>
  <c r="V39" i="47" s="1"/>
  <c r="P39" i="47"/>
  <c r="N39" i="47"/>
  <c r="O39" i="47" s="1"/>
  <c r="AK38" i="47"/>
  <c r="AI38" i="47"/>
  <c r="AL38" i="47" s="1"/>
  <c r="AD38" i="47"/>
  <c r="AB38" i="47"/>
  <c r="AA38" i="47" s="1"/>
  <c r="W38" i="47"/>
  <c r="U38" i="47"/>
  <c r="T38" i="47" s="1"/>
  <c r="P38" i="47"/>
  <c r="N38" i="47"/>
  <c r="S38" i="47" s="1"/>
  <c r="AK37" i="47"/>
  <c r="AI37" i="47"/>
  <c r="AN37" i="47" s="1"/>
  <c r="AD37" i="47"/>
  <c r="AB37" i="47"/>
  <c r="AG37" i="47" s="1"/>
  <c r="W37" i="47"/>
  <c r="U37" i="47"/>
  <c r="Y37" i="47" s="1"/>
  <c r="P37" i="47"/>
  <c r="N37" i="47"/>
  <c r="Q37" i="47" s="1"/>
  <c r="AK36" i="47"/>
  <c r="AI36" i="47"/>
  <c r="AL36" i="47" s="1"/>
  <c r="AD36" i="47"/>
  <c r="AB36" i="47"/>
  <c r="AC36" i="47" s="1"/>
  <c r="W36" i="47"/>
  <c r="U36" i="47"/>
  <c r="V36" i="47" s="1"/>
  <c r="P36" i="47"/>
  <c r="N36" i="47"/>
  <c r="M36" i="47" s="1"/>
  <c r="AK34" i="47"/>
  <c r="AI34" i="47"/>
  <c r="AH34" i="47" s="1"/>
  <c r="AD34" i="47"/>
  <c r="AB34" i="47"/>
  <c r="AA34" i="47" s="1"/>
  <c r="W34" i="47"/>
  <c r="U34" i="47"/>
  <c r="Z34" i="47" s="1"/>
  <c r="P34" i="47"/>
  <c r="N34" i="47"/>
  <c r="S34" i="47" s="1"/>
  <c r="AK32" i="47"/>
  <c r="AI32" i="47"/>
  <c r="AN32" i="47" s="1"/>
  <c r="AD32" i="47"/>
  <c r="AB32" i="47"/>
  <c r="AF32" i="47" s="1"/>
  <c r="W32" i="47"/>
  <c r="U32" i="47"/>
  <c r="X32" i="47" s="1"/>
  <c r="P32" i="47"/>
  <c r="N32" i="47"/>
  <c r="O32" i="47" s="1"/>
  <c r="AK31" i="47"/>
  <c r="AI31" i="47"/>
  <c r="AJ31" i="47" s="1"/>
  <c r="AD31" i="47"/>
  <c r="AB31" i="47"/>
  <c r="AG31" i="47" s="1"/>
  <c r="W31" i="47"/>
  <c r="U31" i="47"/>
  <c r="T31" i="47" s="1"/>
  <c r="P31" i="47"/>
  <c r="N31" i="47"/>
  <c r="M31" i="47" s="1"/>
  <c r="AK30" i="47"/>
  <c r="AI30" i="47"/>
  <c r="AH30" i="47" s="1"/>
  <c r="AD30" i="47"/>
  <c r="AB30" i="47"/>
  <c r="AG30" i="47" s="1"/>
  <c r="W30" i="47"/>
  <c r="U30" i="47"/>
  <c r="Z30" i="47" s="1"/>
  <c r="P30" i="47"/>
  <c r="N30" i="47"/>
  <c r="R30" i="47" s="1"/>
  <c r="R33" i="47"/>
  <c r="L18" i="47"/>
  <c r="L17" i="47"/>
  <c r="L15" i="47"/>
  <c r="L14" i="47"/>
  <c r="L13" i="47"/>
  <c r="R49" i="46"/>
  <c r="R42" i="46"/>
  <c r="R32" i="46"/>
  <c r="R107" i="46"/>
  <c r="AK106" i="46"/>
  <c r="AI106" i="46"/>
  <c r="AH106" i="46" s="1"/>
  <c r="AD106" i="46"/>
  <c r="AB106" i="46"/>
  <c r="AC106" i="46" s="1"/>
  <c r="W106" i="46"/>
  <c r="U106" i="46"/>
  <c r="T106" i="46" s="1"/>
  <c r="P106" i="46"/>
  <c r="N106" i="46"/>
  <c r="O106" i="46" s="1"/>
  <c r="AK105" i="46"/>
  <c r="AI105" i="46"/>
  <c r="AJ105" i="46" s="1"/>
  <c r="AD105" i="46"/>
  <c r="AB105" i="46"/>
  <c r="AC105" i="46" s="1"/>
  <c r="W105" i="46"/>
  <c r="U105" i="46"/>
  <c r="V105" i="46" s="1"/>
  <c r="P105" i="46"/>
  <c r="N105" i="46"/>
  <c r="M105" i="46" s="1"/>
  <c r="AK104" i="46"/>
  <c r="AI104" i="46"/>
  <c r="AH104" i="46" s="1"/>
  <c r="AD104" i="46"/>
  <c r="AB104" i="46"/>
  <c r="W104" i="46"/>
  <c r="U104" i="46"/>
  <c r="T104" i="46" s="1"/>
  <c r="P104" i="46"/>
  <c r="N104" i="46"/>
  <c r="M104" i="46" s="1"/>
  <c r="AK103" i="46"/>
  <c r="AI103" i="46"/>
  <c r="AJ103" i="46" s="1"/>
  <c r="AD103" i="46"/>
  <c r="AB103" i="46"/>
  <c r="AA103" i="46" s="1"/>
  <c r="W103" i="46"/>
  <c r="U103" i="46"/>
  <c r="Y103" i="46" s="1"/>
  <c r="P103" i="46"/>
  <c r="N103" i="46"/>
  <c r="O103" i="46" s="1"/>
  <c r="AK102" i="46"/>
  <c r="AI102" i="46"/>
  <c r="AJ102" i="46" s="1"/>
  <c r="AD102" i="46"/>
  <c r="AB102" i="46"/>
  <c r="AC102" i="46" s="1"/>
  <c r="W102" i="46"/>
  <c r="U102" i="46"/>
  <c r="T102" i="46" s="1"/>
  <c r="P102" i="46"/>
  <c r="N102" i="46"/>
  <c r="O102" i="46" s="1"/>
  <c r="AK101" i="46"/>
  <c r="AI101" i="46"/>
  <c r="AL101" i="46" s="1"/>
  <c r="AD101" i="46"/>
  <c r="AB101" i="46"/>
  <c r="AA101" i="46" s="1"/>
  <c r="W101" i="46"/>
  <c r="U101" i="46"/>
  <c r="T101" i="46" s="1"/>
  <c r="P101" i="46"/>
  <c r="N101" i="46"/>
  <c r="AK100" i="46"/>
  <c r="AI100" i="46"/>
  <c r="AH100" i="46" s="1"/>
  <c r="AD100" i="46"/>
  <c r="AB100" i="46"/>
  <c r="AG100" i="46" s="1"/>
  <c r="W100" i="46"/>
  <c r="U100" i="46"/>
  <c r="V100" i="46" s="1"/>
  <c r="P100" i="46"/>
  <c r="N100" i="46"/>
  <c r="O100" i="46" s="1"/>
  <c r="AK99" i="46"/>
  <c r="AI99" i="46"/>
  <c r="AJ99" i="46" s="1"/>
  <c r="AD99" i="46"/>
  <c r="AB99" i="46"/>
  <c r="AG99" i="46" s="1"/>
  <c r="W99" i="46"/>
  <c r="U99" i="46"/>
  <c r="V99" i="46" s="1"/>
  <c r="P99" i="46"/>
  <c r="N99" i="46"/>
  <c r="M99" i="46" s="1"/>
  <c r="R98" i="46"/>
  <c r="AK94" i="46"/>
  <c r="AI94" i="46"/>
  <c r="AL94" i="46" s="1"/>
  <c r="AD94" i="46"/>
  <c r="AB94" i="46"/>
  <c r="AA94" i="46" s="1"/>
  <c r="W94" i="46"/>
  <c r="U94" i="46"/>
  <c r="T94" i="46" s="1"/>
  <c r="P94" i="46"/>
  <c r="N94" i="46"/>
  <c r="M94" i="46" s="1"/>
  <c r="L94" i="46"/>
  <c r="AK93" i="46"/>
  <c r="AI93" i="46"/>
  <c r="AN93" i="46" s="1"/>
  <c r="AD93" i="46"/>
  <c r="AB93" i="46"/>
  <c r="AE93" i="46" s="1"/>
  <c r="W93" i="46"/>
  <c r="U93" i="46"/>
  <c r="V93" i="46" s="1"/>
  <c r="P93" i="46"/>
  <c r="N93" i="46"/>
  <c r="O93" i="46" s="1"/>
  <c r="L93" i="46"/>
  <c r="AK92" i="46"/>
  <c r="AI92" i="46"/>
  <c r="AJ92" i="46" s="1"/>
  <c r="AD92" i="46"/>
  <c r="AB92" i="46"/>
  <c r="AA92" i="46" s="1"/>
  <c r="W92" i="46"/>
  <c r="U92" i="46"/>
  <c r="P92" i="46"/>
  <c r="N92" i="46"/>
  <c r="M92" i="46" s="1"/>
  <c r="L92" i="46"/>
  <c r="AK91" i="46"/>
  <c r="AI91" i="46"/>
  <c r="AH91" i="46" s="1"/>
  <c r="AD91" i="46"/>
  <c r="AB91" i="46"/>
  <c r="AC91" i="46" s="1"/>
  <c r="W91" i="46"/>
  <c r="U91" i="46"/>
  <c r="T91" i="46" s="1"/>
  <c r="P91" i="46"/>
  <c r="N91" i="46"/>
  <c r="Q91" i="46" s="1"/>
  <c r="L91" i="46"/>
  <c r="AK90" i="46"/>
  <c r="AI90" i="46"/>
  <c r="AL90" i="46" s="1"/>
  <c r="AD90" i="46"/>
  <c r="AB90" i="46"/>
  <c r="AC90" i="46" s="1"/>
  <c r="W90" i="46"/>
  <c r="U90" i="46"/>
  <c r="V90" i="46" s="1"/>
  <c r="P90" i="46"/>
  <c r="N90" i="46"/>
  <c r="O90" i="46" s="1"/>
  <c r="L90" i="46"/>
  <c r="AK89" i="46"/>
  <c r="AI89" i="46"/>
  <c r="AJ89" i="46" s="1"/>
  <c r="AD89" i="46"/>
  <c r="AB89" i="46"/>
  <c r="AC89" i="46" s="1"/>
  <c r="W89" i="46"/>
  <c r="U89" i="46"/>
  <c r="T89" i="46" s="1"/>
  <c r="P89" i="46"/>
  <c r="N89" i="46"/>
  <c r="M89" i="46" s="1"/>
  <c r="L89" i="46"/>
  <c r="AK88" i="46"/>
  <c r="AI88" i="46"/>
  <c r="AH88" i="46" s="1"/>
  <c r="AD88" i="46"/>
  <c r="AB88" i="46"/>
  <c r="AG88" i="46" s="1"/>
  <c r="W88" i="46"/>
  <c r="U88" i="46"/>
  <c r="X88" i="46" s="1"/>
  <c r="P88" i="46"/>
  <c r="N88" i="46"/>
  <c r="O88" i="46" s="1"/>
  <c r="L88" i="46"/>
  <c r="AK87" i="46"/>
  <c r="AI87" i="46"/>
  <c r="AJ87" i="46" s="1"/>
  <c r="AD87" i="46"/>
  <c r="AB87" i="46"/>
  <c r="AG87" i="46" s="1"/>
  <c r="W87" i="46"/>
  <c r="U87" i="46"/>
  <c r="T87" i="46" s="1"/>
  <c r="P87" i="46"/>
  <c r="N87" i="46"/>
  <c r="Q87" i="46" s="1"/>
  <c r="L87" i="46"/>
  <c r="AK86" i="46"/>
  <c r="AI86" i="46"/>
  <c r="AJ86" i="46" s="1"/>
  <c r="AD86" i="46"/>
  <c r="AB86" i="46"/>
  <c r="AA86" i="46" s="1"/>
  <c r="W86" i="46"/>
  <c r="U86" i="46"/>
  <c r="T86" i="46" s="1"/>
  <c r="P86" i="46"/>
  <c r="N86" i="46"/>
  <c r="S86" i="46" s="1"/>
  <c r="L86" i="46"/>
  <c r="AK85" i="46"/>
  <c r="AI85" i="46"/>
  <c r="AD85" i="46"/>
  <c r="AB85" i="46"/>
  <c r="AE85" i="46" s="1"/>
  <c r="W85" i="46"/>
  <c r="U85" i="46"/>
  <c r="V85" i="46" s="1"/>
  <c r="P85" i="46"/>
  <c r="N85" i="46"/>
  <c r="M85" i="46" s="1"/>
  <c r="L85" i="46"/>
  <c r="AK84" i="46"/>
  <c r="AI84" i="46"/>
  <c r="AH84" i="46" s="1"/>
  <c r="AD84" i="46"/>
  <c r="AC84" i="46"/>
  <c r="AB84" i="46"/>
  <c r="AA84" i="46" s="1"/>
  <c r="W84" i="46"/>
  <c r="U84" i="46"/>
  <c r="X84" i="46" s="1"/>
  <c r="P84" i="46"/>
  <c r="N84" i="46"/>
  <c r="O84" i="46" s="1"/>
  <c r="L84" i="46"/>
  <c r="AK83" i="46"/>
  <c r="AI83" i="46"/>
  <c r="AH83" i="46" s="1"/>
  <c r="AD83" i="46"/>
  <c r="AB83" i="46"/>
  <c r="AC83" i="46" s="1"/>
  <c r="W83" i="46"/>
  <c r="U83" i="46"/>
  <c r="T83" i="46" s="1"/>
  <c r="P83" i="46"/>
  <c r="N83" i="46"/>
  <c r="S83" i="46" s="1"/>
  <c r="L83" i="46"/>
  <c r="AK82" i="46"/>
  <c r="AI82" i="46"/>
  <c r="AN82" i="46" s="1"/>
  <c r="AD82" i="46"/>
  <c r="AB82" i="46"/>
  <c r="AC82" i="46" s="1"/>
  <c r="W82" i="46"/>
  <c r="U82" i="46"/>
  <c r="T82" i="46" s="1"/>
  <c r="P82" i="46"/>
  <c r="N82" i="46"/>
  <c r="M82" i="46" s="1"/>
  <c r="L82" i="46"/>
  <c r="AK81" i="46"/>
  <c r="AI81" i="46"/>
  <c r="AH81" i="46" s="1"/>
  <c r="AD81" i="46"/>
  <c r="AB81" i="46"/>
  <c r="W81" i="46"/>
  <c r="U81" i="46"/>
  <c r="V81" i="46" s="1"/>
  <c r="P81" i="46"/>
  <c r="N81" i="46"/>
  <c r="M81" i="46" s="1"/>
  <c r="L81" i="46"/>
  <c r="AK80" i="46"/>
  <c r="AI80" i="46"/>
  <c r="AH80" i="46" s="1"/>
  <c r="AD80" i="46"/>
  <c r="AB80" i="46"/>
  <c r="W80" i="46"/>
  <c r="U80" i="46"/>
  <c r="Z80" i="46" s="1"/>
  <c r="P80" i="46"/>
  <c r="N80" i="46"/>
  <c r="O80" i="46" s="1"/>
  <c r="L80" i="46"/>
  <c r="AK79" i="46"/>
  <c r="AI79" i="46"/>
  <c r="AJ79" i="46" s="1"/>
  <c r="AD79" i="46"/>
  <c r="AB79" i="46"/>
  <c r="AG79" i="46" s="1"/>
  <c r="W79" i="46"/>
  <c r="U79" i="46"/>
  <c r="T79" i="46" s="1"/>
  <c r="P79" i="46"/>
  <c r="N79" i="46"/>
  <c r="Q79" i="46" s="1"/>
  <c r="L79" i="46"/>
  <c r="AK78" i="46"/>
  <c r="AI78" i="46"/>
  <c r="AJ78" i="46" s="1"/>
  <c r="AD78" i="46"/>
  <c r="AB78" i="46"/>
  <c r="AC78" i="46" s="1"/>
  <c r="W78" i="46"/>
  <c r="U78" i="46"/>
  <c r="T78" i="46" s="1"/>
  <c r="P78" i="46"/>
  <c r="N78" i="46"/>
  <c r="S78" i="46" s="1"/>
  <c r="L78" i="46"/>
  <c r="AK77" i="46"/>
  <c r="AI77" i="46"/>
  <c r="AH77" i="46" s="1"/>
  <c r="AD77" i="46"/>
  <c r="AB77" i="46"/>
  <c r="AA77" i="46" s="1"/>
  <c r="W77" i="46"/>
  <c r="U77" i="46"/>
  <c r="V77" i="46" s="1"/>
  <c r="P77" i="46"/>
  <c r="N77" i="46"/>
  <c r="Q77" i="46" s="1"/>
  <c r="L77" i="46"/>
  <c r="AK76" i="46"/>
  <c r="AI76" i="46"/>
  <c r="AL76" i="46" s="1"/>
  <c r="AD76" i="46"/>
  <c r="AB76" i="46"/>
  <c r="AA76" i="46" s="1"/>
  <c r="W76" i="46"/>
  <c r="U76" i="46"/>
  <c r="X76" i="46" s="1"/>
  <c r="P76" i="46"/>
  <c r="N76" i="46"/>
  <c r="M76" i="46" s="1"/>
  <c r="L76" i="46"/>
  <c r="AK75" i="46"/>
  <c r="AI75" i="46"/>
  <c r="AH75" i="46" s="1"/>
  <c r="AD75" i="46"/>
  <c r="AB75" i="46"/>
  <c r="AA75" i="46" s="1"/>
  <c r="W75" i="46"/>
  <c r="U75" i="46"/>
  <c r="T75" i="46" s="1"/>
  <c r="P75" i="46"/>
  <c r="N75" i="46"/>
  <c r="O75" i="46" s="1"/>
  <c r="L75" i="46"/>
  <c r="AK74" i="46"/>
  <c r="AI74" i="46"/>
  <c r="AJ74" i="46" s="1"/>
  <c r="AD74" i="46"/>
  <c r="AB74" i="46"/>
  <c r="AC74" i="46" s="1"/>
  <c r="W74" i="46"/>
  <c r="U74" i="46"/>
  <c r="Z74" i="46" s="1"/>
  <c r="P74" i="46"/>
  <c r="N74" i="46"/>
  <c r="M74" i="46" s="1"/>
  <c r="L74" i="46"/>
  <c r="AK73" i="46"/>
  <c r="AI73" i="46"/>
  <c r="AH73" i="46" s="1"/>
  <c r="AD73" i="46"/>
  <c r="AB73" i="46"/>
  <c r="AC73" i="46" s="1"/>
  <c r="W73" i="46"/>
  <c r="U73" i="46"/>
  <c r="T73" i="46" s="1"/>
  <c r="P73" i="46"/>
  <c r="N73" i="46"/>
  <c r="M73" i="46" s="1"/>
  <c r="L73" i="46"/>
  <c r="AK72" i="46"/>
  <c r="AI72" i="46"/>
  <c r="AH72" i="46" s="1"/>
  <c r="AD72" i="46"/>
  <c r="AB72" i="46"/>
  <c r="AA72" i="46" s="1"/>
  <c r="W72" i="46"/>
  <c r="U72" i="46"/>
  <c r="T72" i="46" s="1"/>
  <c r="P72" i="46"/>
  <c r="N72" i="46"/>
  <c r="R72" i="46" s="1"/>
  <c r="L72" i="46"/>
  <c r="AK71" i="46"/>
  <c r="AI71" i="46"/>
  <c r="AL71" i="46" s="1"/>
  <c r="AD71" i="46"/>
  <c r="AB71" i="46"/>
  <c r="AC71" i="46" s="1"/>
  <c r="W71" i="46"/>
  <c r="U71" i="46"/>
  <c r="P71" i="46"/>
  <c r="N71" i="46"/>
  <c r="R71" i="46" s="1"/>
  <c r="L71" i="46"/>
  <c r="AK70" i="46"/>
  <c r="AI70" i="46"/>
  <c r="AM70" i="46" s="1"/>
  <c r="AD70" i="46"/>
  <c r="AB70" i="46"/>
  <c r="AC70" i="46" s="1"/>
  <c r="W70" i="46"/>
  <c r="U70" i="46"/>
  <c r="Y70" i="46" s="1"/>
  <c r="P70" i="46"/>
  <c r="N70" i="46"/>
  <c r="R70" i="46" s="1"/>
  <c r="L70" i="46"/>
  <c r="AK69" i="46"/>
  <c r="AI69" i="46"/>
  <c r="AH69" i="46" s="1"/>
  <c r="AD69" i="46"/>
  <c r="AB69" i="46"/>
  <c r="AG69" i="46" s="1"/>
  <c r="W69" i="46"/>
  <c r="U69" i="46"/>
  <c r="Z69" i="46" s="1"/>
  <c r="P69" i="46"/>
  <c r="N69" i="46"/>
  <c r="M69" i="46" s="1"/>
  <c r="L69" i="46"/>
  <c r="AK68" i="46"/>
  <c r="AI68" i="46"/>
  <c r="AH68" i="46" s="1"/>
  <c r="AD68" i="46"/>
  <c r="AB68" i="46"/>
  <c r="AC68" i="46" s="1"/>
  <c r="W68" i="46"/>
  <c r="U68" i="46"/>
  <c r="T68" i="46" s="1"/>
  <c r="P68" i="46"/>
  <c r="N68" i="46"/>
  <c r="M68" i="46" s="1"/>
  <c r="L68" i="46"/>
  <c r="AK67" i="46"/>
  <c r="AI67" i="46"/>
  <c r="AJ67" i="46" s="1"/>
  <c r="AD67" i="46"/>
  <c r="AB67" i="46"/>
  <c r="AA67" i="46" s="1"/>
  <c r="W67" i="46"/>
  <c r="U67" i="46"/>
  <c r="P67" i="46"/>
  <c r="N67" i="46"/>
  <c r="O67" i="46" s="1"/>
  <c r="L67" i="46"/>
  <c r="AK66" i="46"/>
  <c r="AI66" i="46"/>
  <c r="AH66" i="46" s="1"/>
  <c r="AD66" i="46"/>
  <c r="AB66" i="46"/>
  <c r="AC66" i="46" s="1"/>
  <c r="W66" i="46"/>
  <c r="U66" i="46"/>
  <c r="T66" i="46" s="1"/>
  <c r="S66" i="46"/>
  <c r="P66" i="46"/>
  <c r="N66" i="46"/>
  <c r="Q66" i="46" s="1"/>
  <c r="L66" i="46"/>
  <c r="AK65" i="46"/>
  <c r="AI65" i="46"/>
  <c r="AL65" i="46" s="1"/>
  <c r="AD65" i="46"/>
  <c r="AB65" i="46"/>
  <c r="AC65" i="46" s="1"/>
  <c r="W65" i="46"/>
  <c r="U65" i="46"/>
  <c r="V65" i="46" s="1"/>
  <c r="P65" i="46"/>
  <c r="N65" i="46"/>
  <c r="S65" i="46" s="1"/>
  <c r="L65" i="46"/>
  <c r="AK64" i="46"/>
  <c r="AI64" i="46"/>
  <c r="AN64" i="46" s="1"/>
  <c r="AH64" i="46"/>
  <c r="AD64" i="46"/>
  <c r="AC64" i="46"/>
  <c r="AB64" i="46"/>
  <c r="W64" i="46"/>
  <c r="U64" i="46"/>
  <c r="T64" i="46" s="1"/>
  <c r="P64" i="46"/>
  <c r="N64" i="46"/>
  <c r="M64" i="46" s="1"/>
  <c r="L64" i="46"/>
  <c r="AK63" i="46"/>
  <c r="AJ63" i="46"/>
  <c r="AI63" i="46"/>
  <c r="AH63" i="46" s="1"/>
  <c r="AD63" i="46"/>
  <c r="AB63" i="46"/>
  <c r="W63" i="46"/>
  <c r="U63" i="46"/>
  <c r="X63" i="46" s="1"/>
  <c r="P63" i="46"/>
  <c r="N63" i="46"/>
  <c r="O63" i="46" s="1"/>
  <c r="L63" i="46"/>
  <c r="AK62" i="46"/>
  <c r="AI62" i="46"/>
  <c r="AJ62" i="46" s="1"/>
  <c r="AD62" i="46"/>
  <c r="AB62" i="46"/>
  <c r="AC62" i="46" s="1"/>
  <c r="W62" i="46"/>
  <c r="U62" i="46"/>
  <c r="X62" i="46" s="1"/>
  <c r="P62" i="46"/>
  <c r="N62" i="46"/>
  <c r="O62" i="46" s="1"/>
  <c r="L62" i="46"/>
  <c r="AK61" i="46"/>
  <c r="AI61" i="46"/>
  <c r="AJ61" i="46" s="1"/>
  <c r="AD61" i="46"/>
  <c r="AB61" i="46"/>
  <c r="AA61" i="46" s="1"/>
  <c r="W61" i="46"/>
  <c r="U61" i="46"/>
  <c r="P61" i="46"/>
  <c r="N61" i="46"/>
  <c r="S61" i="46" s="1"/>
  <c r="L61" i="46"/>
  <c r="AK60" i="46"/>
  <c r="AI60" i="46"/>
  <c r="AN60" i="46" s="1"/>
  <c r="AD60" i="46"/>
  <c r="AB60" i="46"/>
  <c r="AE60" i="46" s="1"/>
  <c r="Y60" i="46"/>
  <c r="W60" i="46"/>
  <c r="U60" i="46"/>
  <c r="V60" i="46" s="1"/>
  <c r="P60" i="46"/>
  <c r="N60" i="46"/>
  <c r="O60" i="46" s="1"/>
  <c r="L60" i="46"/>
  <c r="AK59" i="46"/>
  <c r="AI59" i="46"/>
  <c r="AJ59" i="46" s="1"/>
  <c r="AD59" i="46"/>
  <c r="AB59" i="46"/>
  <c r="AC59" i="46" s="1"/>
  <c r="W59" i="46"/>
  <c r="U59" i="46"/>
  <c r="P59" i="46"/>
  <c r="N59" i="46"/>
  <c r="L59" i="46"/>
  <c r="AK58" i="46"/>
  <c r="AI58" i="46"/>
  <c r="AH58" i="46" s="1"/>
  <c r="AD58" i="46"/>
  <c r="AB58" i="46"/>
  <c r="AC58" i="46" s="1"/>
  <c r="W58" i="46"/>
  <c r="U58" i="46"/>
  <c r="T58" i="46" s="1"/>
  <c r="P58" i="46"/>
  <c r="N58" i="46"/>
  <c r="Q58" i="46" s="1"/>
  <c r="L58" i="46"/>
  <c r="AK57" i="46"/>
  <c r="AI57" i="46"/>
  <c r="AL57" i="46" s="1"/>
  <c r="AD57" i="46"/>
  <c r="AB57" i="46"/>
  <c r="AC57" i="46" s="1"/>
  <c r="W57" i="46"/>
  <c r="U57" i="46"/>
  <c r="V57" i="46" s="1"/>
  <c r="P57" i="46"/>
  <c r="N57" i="46"/>
  <c r="M57" i="46" s="1"/>
  <c r="L57" i="46"/>
  <c r="AK56" i="46"/>
  <c r="AI56" i="46"/>
  <c r="AH56" i="46" s="1"/>
  <c r="AD56" i="46"/>
  <c r="AB56" i="46"/>
  <c r="W56" i="46"/>
  <c r="U56" i="46"/>
  <c r="T56" i="46" s="1"/>
  <c r="P56" i="46"/>
  <c r="N56" i="46"/>
  <c r="L56" i="46"/>
  <c r="AK55" i="46"/>
  <c r="AI55" i="46"/>
  <c r="AL55" i="46" s="1"/>
  <c r="AD55" i="46"/>
  <c r="AB55" i="46"/>
  <c r="AG55" i="46" s="1"/>
  <c r="W55" i="46"/>
  <c r="U55" i="46"/>
  <c r="X55" i="46" s="1"/>
  <c r="P55" i="46"/>
  <c r="N55" i="46"/>
  <c r="L55" i="46"/>
  <c r="AK54" i="46"/>
  <c r="AI54" i="46"/>
  <c r="AN54" i="46" s="1"/>
  <c r="AD54" i="46"/>
  <c r="AB54" i="46"/>
  <c r="AC54" i="46" s="1"/>
  <c r="W54" i="46"/>
  <c r="U54" i="46"/>
  <c r="T54" i="46" s="1"/>
  <c r="P54" i="46"/>
  <c r="N54" i="46"/>
  <c r="M54" i="46" s="1"/>
  <c r="L54" i="46"/>
  <c r="AK53" i="46"/>
  <c r="AI53" i="46"/>
  <c r="AH53" i="46" s="1"/>
  <c r="AD53" i="46"/>
  <c r="AB53" i="46"/>
  <c r="AG53" i="46" s="1"/>
  <c r="W53" i="46"/>
  <c r="U53" i="46"/>
  <c r="P53" i="46"/>
  <c r="N53" i="46"/>
  <c r="M53" i="46" s="1"/>
  <c r="L53" i="46"/>
  <c r="AK52" i="46"/>
  <c r="AI52" i="46"/>
  <c r="AH52" i="46" s="1"/>
  <c r="AD52" i="46"/>
  <c r="AB52" i="46"/>
  <c r="AE52" i="46" s="1"/>
  <c r="W52" i="46"/>
  <c r="U52" i="46"/>
  <c r="V52" i="46" s="1"/>
  <c r="P52" i="46"/>
  <c r="N52" i="46"/>
  <c r="O52" i="46" s="1"/>
  <c r="L52" i="46"/>
  <c r="R51" i="46"/>
  <c r="AK50" i="46"/>
  <c r="AI50" i="46"/>
  <c r="AN50" i="46" s="1"/>
  <c r="AD50" i="46"/>
  <c r="AB50" i="46"/>
  <c r="AF50" i="46" s="1"/>
  <c r="W50" i="46"/>
  <c r="U50" i="46"/>
  <c r="Z50" i="46" s="1"/>
  <c r="P50" i="46"/>
  <c r="N50" i="46"/>
  <c r="O50" i="46" s="1"/>
  <c r="AK48" i="46"/>
  <c r="AI48" i="46"/>
  <c r="AJ48" i="46" s="1"/>
  <c r="AD48" i="46"/>
  <c r="AB48" i="46"/>
  <c r="AC48" i="46" s="1"/>
  <c r="W48" i="46"/>
  <c r="U48" i="46"/>
  <c r="Z48" i="46" s="1"/>
  <c r="P48" i="46"/>
  <c r="N48" i="46"/>
  <c r="M48" i="46" s="1"/>
  <c r="AK47" i="46"/>
  <c r="AI47" i="46"/>
  <c r="AH47" i="46" s="1"/>
  <c r="AD47" i="46"/>
  <c r="AB47" i="46"/>
  <c r="AG47" i="46" s="1"/>
  <c r="W47" i="46"/>
  <c r="U47" i="46"/>
  <c r="Z47" i="46" s="1"/>
  <c r="P47" i="46"/>
  <c r="N47" i="46"/>
  <c r="R47" i="46" s="1"/>
  <c r="AK46" i="46"/>
  <c r="AI46" i="46"/>
  <c r="AM46" i="46" s="1"/>
  <c r="AD46" i="46"/>
  <c r="AB46" i="46"/>
  <c r="AF46" i="46" s="1"/>
  <c r="W46" i="46"/>
  <c r="U46" i="46"/>
  <c r="V46" i="46" s="1"/>
  <c r="P46" i="46"/>
  <c r="N46" i="46"/>
  <c r="O46" i="46" s="1"/>
  <c r="AK45" i="46"/>
  <c r="AI45" i="46"/>
  <c r="AJ45" i="46" s="1"/>
  <c r="AD45" i="46"/>
  <c r="AB45" i="46"/>
  <c r="AG45" i="46" s="1"/>
  <c r="W45" i="46"/>
  <c r="U45" i="46"/>
  <c r="T45" i="46" s="1"/>
  <c r="P45" i="46"/>
  <c r="N45" i="46"/>
  <c r="S45" i="46" s="1"/>
  <c r="AK44" i="46"/>
  <c r="AI44" i="46"/>
  <c r="AN44" i="46" s="1"/>
  <c r="AD44" i="46"/>
  <c r="AB44" i="46"/>
  <c r="AG44" i="46" s="1"/>
  <c r="W44" i="46"/>
  <c r="U44" i="46"/>
  <c r="Y44" i="46" s="1"/>
  <c r="P44" i="46"/>
  <c r="N44" i="46"/>
  <c r="R44" i="46" s="1"/>
  <c r="AK43" i="46"/>
  <c r="AI43" i="46"/>
  <c r="AN43" i="46" s="1"/>
  <c r="AD43" i="46"/>
  <c r="AB43" i="46"/>
  <c r="AC43" i="46" s="1"/>
  <c r="W43" i="46"/>
  <c r="U43" i="46"/>
  <c r="V43" i="46" s="1"/>
  <c r="P43" i="46"/>
  <c r="N43" i="46"/>
  <c r="S43" i="46" s="1"/>
  <c r="AK41" i="46"/>
  <c r="AI41" i="46"/>
  <c r="AN41" i="46" s="1"/>
  <c r="AD41" i="46"/>
  <c r="AB41" i="46"/>
  <c r="AA41" i="46" s="1"/>
  <c r="W41" i="46"/>
  <c r="U41" i="46"/>
  <c r="Z41" i="46" s="1"/>
  <c r="P41" i="46"/>
  <c r="N41" i="46"/>
  <c r="S41" i="46" s="1"/>
  <c r="AK40" i="46"/>
  <c r="AI40" i="46"/>
  <c r="AN40" i="46" s="1"/>
  <c r="AD40" i="46"/>
  <c r="AB40" i="46"/>
  <c r="AF40" i="46" s="1"/>
  <c r="W40" i="46"/>
  <c r="U40" i="46"/>
  <c r="T40" i="46" s="1"/>
  <c r="P40" i="46"/>
  <c r="N40" i="46"/>
  <c r="O40" i="46" s="1"/>
  <c r="AK39" i="46"/>
  <c r="AI39" i="46"/>
  <c r="AJ39" i="46" s="1"/>
  <c r="AD39" i="46"/>
  <c r="AB39" i="46"/>
  <c r="AC39" i="46" s="1"/>
  <c r="W39" i="46"/>
  <c r="U39" i="46"/>
  <c r="Z39" i="46" s="1"/>
  <c r="P39" i="46"/>
  <c r="N39" i="46"/>
  <c r="M39" i="46" s="1"/>
  <c r="AK38" i="46"/>
  <c r="AI38" i="46"/>
  <c r="AH38" i="46" s="1"/>
  <c r="AD38" i="46"/>
  <c r="AB38" i="46"/>
  <c r="AG38" i="46" s="1"/>
  <c r="W38" i="46"/>
  <c r="U38" i="46"/>
  <c r="Z38" i="46" s="1"/>
  <c r="P38" i="46"/>
  <c r="N38" i="46"/>
  <c r="R38" i="46" s="1"/>
  <c r="AK37" i="46"/>
  <c r="AI37" i="46"/>
  <c r="AM37" i="46" s="1"/>
  <c r="AD37" i="46"/>
  <c r="AB37" i="46"/>
  <c r="AC37" i="46" s="1"/>
  <c r="W37" i="46"/>
  <c r="U37" i="46"/>
  <c r="V37" i="46" s="1"/>
  <c r="P37" i="46"/>
  <c r="N37" i="46"/>
  <c r="O37" i="46" s="1"/>
  <c r="AK36" i="46"/>
  <c r="AI36" i="46"/>
  <c r="AJ36" i="46" s="1"/>
  <c r="AD36" i="46"/>
  <c r="AB36" i="46"/>
  <c r="AG36" i="46" s="1"/>
  <c r="W36" i="46"/>
  <c r="U36" i="46"/>
  <c r="T36" i="46" s="1"/>
  <c r="P36" i="46"/>
  <c r="N36" i="46"/>
  <c r="O36" i="46" s="1"/>
  <c r="AK35" i="46"/>
  <c r="AI35" i="46"/>
  <c r="AN35" i="46" s="1"/>
  <c r="AD35" i="46"/>
  <c r="AB35" i="46"/>
  <c r="AG35" i="46" s="1"/>
  <c r="W35" i="46"/>
  <c r="U35" i="46"/>
  <c r="Y35" i="46" s="1"/>
  <c r="P35" i="46"/>
  <c r="N35" i="46"/>
  <c r="S35" i="46" s="1"/>
  <c r="AK34" i="46"/>
  <c r="AI34" i="46"/>
  <c r="AL34" i="46" s="1"/>
  <c r="AD34" i="46"/>
  <c r="AB34" i="46"/>
  <c r="AC34" i="46" s="1"/>
  <c r="W34" i="46"/>
  <c r="U34" i="46"/>
  <c r="V34" i="46" s="1"/>
  <c r="P34" i="46"/>
  <c r="N34" i="46"/>
  <c r="S34" i="46" s="1"/>
  <c r="AK33" i="46"/>
  <c r="AI33" i="46"/>
  <c r="AN33" i="46" s="1"/>
  <c r="AD33" i="46"/>
  <c r="AB33" i="46"/>
  <c r="AA33" i="46" s="1"/>
  <c r="W33" i="46"/>
  <c r="U33" i="46"/>
  <c r="Z33" i="46" s="1"/>
  <c r="P33" i="46"/>
  <c r="N33" i="46"/>
  <c r="S33" i="46" s="1"/>
  <c r="AK31" i="46"/>
  <c r="AI31" i="46"/>
  <c r="AN31" i="46" s="1"/>
  <c r="AD31" i="46"/>
  <c r="AB31" i="46"/>
  <c r="AF31" i="46" s="1"/>
  <c r="W31" i="46"/>
  <c r="U31" i="46"/>
  <c r="V31" i="46" s="1"/>
  <c r="P31" i="46"/>
  <c r="N31" i="46"/>
  <c r="O31" i="46" s="1"/>
  <c r="AK30" i="46"/>
  <c r="AI30" i="46"/>
  <c r="AJ30" i="46" s="1"/>
  <c r="AD30" i="46"/>
  <c r="AB30" i="46"/>
  <c r="AC30" i="46" s="1"/>
  <c r="W30" i="46"/>
  <c r="U30" i="46"/>
  <c r="Z30" i="46" s="1"/>
  <c r="P30" i="46"/>
  <c r="N30" i="46"/>
  <c r="M30" i="46" s="1"/>
  <c r="L18" i="46"/>
  <c r="L17" i="46"/>
  <c r="L15" i="46"/>
  <c r="L14" i="46"/>
  <c r="L13" i="46"/>
  <c r="R50" i="45"/>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C1" i="60" a="1"/>
  <c r="L67" i="66" l="1"/>
  <c r="L66" i="66"/>
  <c r="L58" i="66"/>
  <c r="L59" i="66"/>
  <c r="L50" i="66"/>
  <c r="L51" i="66"/>
  <c r="L38" i="66"/>
  <c r="L39" i="66"/>
  <c r="L31" i="66"/>
  <c r="L30" i="66"/>
  <c r="L90" i="66"/>
  <c r="L64" i="66"/>
  <c r="L69" i="66"/>
  <c r="L77" i="66"/>
  <c r="L47" i="66"/>
  <c r="L92" i="66"/>
  <c r="L44" i="66"/>
  <c r="L88" i="66"/>
  <c r="L48" i="66"/>
  <c r="L93" i="66"/>
  <c r="L70" i="66"/>
  <c r="L43" i="66"/>
  <c r="L35" i="66"/>
  <c r="L89" i="66"/>
  <c r="L80" i="66"/>
  <c r="L82" i="66"/>
  <c r="L74" i="66"/>
  <c r="L61" i="66"/>
  <c r="L76" i="66"/>
  <c r="L75" i="66"/>
  <c r="L62" i="66"/>
  <c r="L79" i="66"/>
  <c r="L81" i="66"/>
  <c r="L63" i="66"/>
  <c r="L72" i="66"/>
  <c r="L71" i="66"/>
  <c r="L42" i="66"/>
  <c r="L53" i="66"/>
  <c r="L56" i="66"/>
  <c r="L36" i="66"/>
  <c r="L45" i="66"/>
  <c r="L33" i="66"/>
  <c r="L46" i="66"/>
  <c r="L55" i="66"/>
  <c r="L41" i="66"/>
  <c r="L54" i="66"/>
  <c r="L34" i="66"/>
  <c r="L91" i="66"/>
  <c r="L94" i="66"/>
  <c r="B27" i="66"/>
  <c r="C27" i="66" s="1"/>
  <c r="L27" i="66" s="1"/>
  <c r="B26" i="66"/>
  <c r="C26" i="66" s="1"/>
  <c r="L26" i="66" s="1"/>
  <c r="L1" i="66"/>
  <c r="C16" i="66"/>
  <c r="L16" i="66" s="1"/>
  <c r="C12" i="66"/>
  <c r="L12" i="66" s="1"/>
  <c r="C11" i="66"/>
  <c r="L11" i="66" s="1"/>
  <c r="C10" i="66"/>
  <c r="L10" i="66" s="1"/>
  <c r="L97" i="65"/>
  <c r="L94" i="65"/>
  <c r="L99" i="65"/>
  <c r="L89" i="65"/>
  <c r="L95" i="65"/>
  <c r="L85" i="65"/>
  <c r="L54" i="64"/>
  <c r="L43" i="64"/>
  <c r="L33" i="64"/>
  <c r="L52" i="64"/>
  <c r="L47" i="64"/>
  <c r="L113" i="64"/>
  <c r="L111" i="64"/>
  <c r="L109" i="64"/>
  <c r="L30" i="64"/>
  <c r="L51" i="64"/>
  <c r="L46" i="64"/>
  <c r="L41" i="64"/>
  <c r="L48" i="64"/>
  <c r="L42" i="64"/>
  <c r="L45" i="64"/>
  <c r="L49" i="64"/>
  <c r="L38" i="64"/>
  <c r="L57" i="64"/>
  <c r="L40" i="64"/>
  <c r="L55" i="64"/>
  <c r="L58" i="64"/>
  <c r="L44" i="64"/>
  <c r="L32" i="64"/>
  <c r="L36" i="64"/>
  <c r="L50" i="64"/>
  <c r="L37" i="64"/>
  <c r="L35" i="64"/>
  <c r="L39" i="64"/>
  <c r="L53" i="64"/>
  <c r="L31" i="64"/>
  <c r="L114" i="64"/>
  <c r="L110" i="64"/>
  <c r="L112" i="64"/>
  <c r="L108" i="64"/>
  <c r="B26" i="64"/>
  <c r="C26" i="64" s="1"/>
  <c r="L26" i="64" s="1"/>
  <c r="C11" i="64"/>
  <c r="L11" i="64" s="1"/>
  <c r="C12" i="64"/>
  <c r="L12" i="64" s="1"/>
  <c r="B27" i="64"/>
  <c r="C27" i="64" s="1"/>
  <c r="L27" i="64" s="1"/>
  <c r="C16" i="64"/>
  <c r="L16" i="64" s="1"/>
  <c r="C10" i="64"/>
  <c r="L10" i="64" s="1"/>
  <c r="L1" i="64"/>
  <c r="L97" i="63"/>
  <c r="L7" i="63"/>
  <c r="C19" i="63"/>
  <c r="L19" i="63" s="1"/>
  <c r="L95" i="63"/>
  <c r="L94" i="63"/>
  <c r="L85" i="63"/>
  <c r="L88" i="63"/>
  <c r="L87" i="63"/>
  <c r="L83" i="62"/>
  <c r="L78" i="62"/>
  <c r="L40" i="62"/>
  <c r="L38" i="62"/>
  <c r="L64" i="62"/>
  <c r="L45" i="62"/>
  <c r="L46" i="62"/>
  <c r="L69" i="62"/>
  <c r="L41" i="62"/>
  <c r="L33" i="62"/>
  <c r="L35" i="62"/>
  <c r="L50" i="62"/>
  <c r="L84" i="62"/>
  <c r="L32" i="62"/>
  <c r="L43" i="62"/>
  <c r="L68" i="62"/>
  <c r="L51" i="62"/>
  <c r="L72" i="62"/>
  <c r="L62" i="62"/>
  <c r="L70" i="62"/>
  <c r="L63" i="62"/>
  <c r="L55" i="62"/>
  <c r="L58" i="62"/>
  <c r="L57" i="62"/>
  <c r="L54" i="62"/>
  <c r="L61" i="62"/>
  <c r="L65" i="62"/>
  <c r="L56" i="62"/>
  <c r="L66" i="62"/>
  <c r="L52" i="62"/>
  <c r="L60" i="62"/>
  <c r="L47" i="62"/>
  <c r="L39" i="62"/>
  <c r="L31" i="62"/>
  <c r="L44" i="62"/>
  <c r="L34" i="62"/>
  <c r="L37" i="62"/>
  <c r="L36" i="62"/>
  <c r="L48" i="62"/>
  <c r="L42" i="62"/>
  <c r="L30" i="62"/>
  <c r="L82" i="62"/>
  <c r="L79" i="62"/>
  <c r="L80" i="62"/>
  <c r="L81" i="62"/>
  <c r="L48" i="61"/>
  <c r="L33" i="61"/>
  <c r="L57" i="61"/>
  <c r="L82" i="61"/>
  <c r="L36" i="61"/>
  <c r="L47" i="61"/>
  <c r="L80" i="61"/>
  <c r="L43" i="61"/>
  <c r="L41" i="61"/>
  <c r="L56" i="61"/>
  <c r="L38" i="61"/>
  <c r="L77" i="61"/>
  <c r="L61" i="61"/>
  <c r="L34" i="61"/>
  <c r="L59" i="61"/>
  <c r="L51" i="61"/>
  <c r="L58" i="61"/>
  <c r="L32" i="61"/>
  <c r="L64" i="61"/>
  <c r="L71" i="61"/>
  <c r="L52" i="61"/>
  <c r="L70" i="61"/>
  <c r="L66" i="61"/>
  <c r="L69" i="61"/>
  <c r="L67" i="61"/>
  <c r="L65" i="61"/>
  <c r="L63" i="61"/>
  <c r="L53" i="61"/>
  <c r="L54" i="61"/>
  <c r="L62" i="61"/>
  <c r="L44" i="61"/>
  <c r="L45" i="61"/>
  <c r="L31" i="61"/>
  <c r="L35" i="61"/>
  <c r="L46" i="61"/>
  <c r="L42" i="61"/>
  <c r="L30" i="61"/>
  <c r="L49" i="61"/>
  <c r="L40" i="61"/>
  <c r="L37" i="61"/>
  <c r="L79" i="61"/>
  <c r="L83" i="61"/>
  <c r="L81" i="61"/>
  <c r="L78" i="61"/>
  <c r="L31" i="60"/>
  <c r="L40" i="60"/>
  <c r="L69" i="60"/>
  <c r="L42" i="60"/>
  <c r="L52" i="60"/>
  <c r="L37" i="60"/>
  <c r="L30" i="60"/>
  <c r="L38" i="60"/>
  <c r="L64" i="60"/>
  <c r="L66" i="60"/>
  <c r="L41" i="60"/>
  <c r="L32" i="60"/>
  <c r="L65" i="60"/>
  <c r="L68" i="60"/>
  <c r="L33" i="60"/>
  <c r="L39" i="60"/>
  <c r="L50" i="60"/>
  <c r="L45" i="60"/>
  <c r="L35" i="60"/>
  <c r="L48" i="60"/>
  <c r="L47" i="60"/>
  <c r="L55" i="60"/>
  <c r="L56" i="60"/>
  <c r="L53" i="60"/>
  <c r="L58" i="60"/>
  <c r="L54" i="60"/>
  <c r="L49" i="60"/>
  <c r="L34" i="60"/>
  <c r="L44" i="60"/>
  <c r="C1" i="60"/>
  <c r="L67" i="60"/>
  <c r="L70" i="60"/>
  <c r="B26" i="59"/>
  <c r="T53" i="59"/>
  <c r="AL33" i="59"/>
  <c r="AH37" i="59"/>
  <c r="T50" i="59"/>
  <c r="M54" i="59"/>
  <c r="AH63" i="59"/>
  <c r="AH65" i="59"/>
  <c r="T37" i="59"/>
  <c r="M39" i="59"/>
  <c r="AA57" i="59"/>
  <c r="M33" i="59"/>
  <c r="AL47" i="59"/>
  <c r="AM30" i="59"/>
  <c r="X34" i="59"/>
  <c r="AH39" i="59"/>
  <c r="T44" i="59"/>
  <c r="AM47" i="59"/>
  <c r="AA49" i="59"/>
  <c r="T51" i="59"/>
  <c r="Y34" i="59"/>
  <c r="AN47" i="59"/>
  <c r="T52" i="59"/>
  <c r="AF56" i="59"/>
  <c r="AN33" i="59"/>
  <c r="AN39" i="59"/>
  <c r="AH41" i="59"/>
  <c r="M40" i="59"/>
  <c r="X52" i="59"/>
  <c r="AH62" i="59"/>
  <c r="AC44" i="59"/>
  <c r="Z45" i="59"/>
  <c r="AE58" i="59"/>
  <c r="AA71" i="59"/>
  <c r="T74" i="59"/>
  <c r="AN37" i="59"/>
  <c r="AA45" i="59"/>
  <c r="AF58" i="59"/>
  <c r="T63" i="59"/>
  <c r="AH70" i="59"/>
  <c r="Q76" i="59"/>
  <c r="M38" i="59"/>
  <c r="AH54" i="59"/>
  <c r="AG58" i="59"/>
  <c r="T76" i="59"/>
  <c r="M77" i="59"/>
  <c r="AN30" i="59"/>
  <c r="V34" i="59"/>
  <c r="AE37" i="59"/>
  <c r="Y52" i="59"/>
  <c r="AG56" i="59"/>
  <c r="M31" i="59"/>
  <c r="AG37" i="59"/>
  <c r="T38" i="59"/>
  <c r="AA43" i="59"/>
  <c r="Z52" i="59"/>
  <c r="AH56" i="59"/>
  <c r="AA58" i="59"/>
  <c r="AA76" i="59"/>
  <c r="T77" i="59"/>
  <c r="AC70" i="59"/>
  <c r="Y71" i="59"/>
  <c r="AF75" i="59"/>
  <c r="AN76" i="59"/>
  <c r="Z71" i="59"/>
  <c r="AG75" i="59"/>
  <c r="X70" i="59"/>
  <c r="Z70" i="59"/>
  <c r="Y73" i="59"/>
  <c r="AA70" i="59"/>
  <c r="AH76" i="59"/>
  <c r="AH31" i="59"/>
  <c r="AA32" i="59"/>
  <c r="AC49" i="59"/>
  <c r="O73" i="59"/>
  <c r="Q38" i="59"/>
  <c r="AE43" i="59"/>
  <c r="Y60" i="59"/>
  <c r="AL70" i="59"/>
  <c r="AG74" i="59"/>
  <c r="AC32" i="59"/>
  <c r="Y35" i="59"/>
  <c r="AF43" i="59"/>
  <c r="AH45" i="59"/>
  <c r="AG49" i="59"/>
  <c r="Y53" i="59"/>
  <c r="X56" i="59"/>
  <c r="AM58" i="59"/>
  <c r="Z60" i="59"/>
  <c r="T62" i="59"/>
  <c r="AL62" i="59"/>
  <c r="Y63" i="59"/>
  <c r="AA75" i="59"/>
  <c r="M32" i="59"/>
  <c r="S34" i="59"/>
  <c r="AJ37" i="59"/>
  <c r="AJ39" i="59"/>
  <c r="AA40" i="59"/>
  <c r="AG43" i="59"/>
  <c r="Z44" i="59"/>
  <c r="AL54" i="59"/>
  <c r="Y56" i="59"/>
  <c r="AN58" i="59"/>
  <c r="AA60" i="59"/>
  <c r="AM62" i="59"/>
  <c r="Z63" i="59"/>
  <c r="S77" i="59"/>
  <c r="M30" i="59"/>
  <c r="Z31" i="59"/>
  <c r="T34" i="59"/>
  <c r="T39" i="59"/>
  <c r="AA41" i="59"/>
  <c r="AA44" i="59"/>
  <c r="M53" i="59"/>
  <c r="AM54" i="59"/>
  <c r="Z56" i="59"/>
  <c r="M63" i="59"/>
  <c r="AC75" i="59"/>
  <c r="AA31" i="59"/>
  <c r="AH53" i="59"/>
  <c r="AN54" i="59"/>
  <c r="AG70" i="59"/>
  <c r="M72" i="59"/>
  <c r="AA73" i="59"/>
  <c r="R76" i="59"/>
  <c r="AL30" i="59"/>
  <c r="X31" i="59"/>
  <c r="AG31" i="59"/>
  <c r="AH32" i="59"/>
  <c r="AA33" i="59"/>
  <c r="AG34" i="59"/>
  <c r="AM37" i="59"/>
  <c r="AM38" i="59"/>
  <c r="AM39" i="59"/>
  <c r="Z40" i="59"/>
  <c r="AH40" i="59"/>
  <c r="M43" i="59"/>
  <c r="Y45" i="59"/>
  <c r="AG45" i="59"/>
  <c r="AJ47" i="59"/>
  <c r="AF49" i="59"/>
  <c r="S50" i="59"/>
  <c r="AA50" i="59"/>
  <c r="AH52" i="59"/>
  <c r="AE56" i="59"/>
  <c r="M57" i="59"/>
  <c r="AL58" i="59"/>
  <c r="X60" i="59"/>
  <c r="Q62" i="59"/>
  <c r="AA62" i="59"/>
  <c r="AE65" i="59"/>
  <c r="AF70" i="59"/>
  <c r="M71" i="59"/>
  <c r="AH71" i="59"/>
  <c r="X73" i="59"/>
  <c r="AG73" i="59"/>
  <c r="S74" i="59"/>
  <c r="Z76" i="59"/>
  <c r="AC33" i="59"/>
  <c r="AJ52" i="59"/>
  <c r="AN34" i="59"/>
  <c r="AG38" i="59"/>
  <c r="O39" i="59"/>
  <c r="AC40" i="59"/>
  <c r="AM40" i="59"/>
  <c r="AC41" i="59"/>
  <c r="V50" i="59"/>
  <c r="AF50" i="59"/>
  <c r="V51" i="59"/>
  <c r="AJ53" i="59"/>
  <c r="V62" i="59"/>
  <c r="AE62" i="59"/>
  <c r="AJ65" i="59"/>
  <c r="Q71" i="59"/>
  <c r="Q73" i="59"/>
  <c r="AM73" i="59"/>
  <c r="V74" i="59"/>
  <c r="O30" i="59"/>
  <c r="AH30" i="59"/>
  <c r="AC31" i="59"/>
  <c r="AM31" i="59"/>
  <c r="AE33" i="59"/>
  <c r="AA34" i="59"/>
  <c r="V37" i="59"/>
  <c r="AH38" i="59"/>
  <c r="AN40" i="59"/>
  <c r="AC45" i="59"/>
  <c r="AN45" i="59"/>
  <c r="AA47" i="59"/>
  <c r="AL49" i="59"/>
  <c r="AG50" i="59"/>
  <c r="AL52" i="59"/>
  <c r="AA56" i="59"/>
  <c r="T61" i="59"/>
  <c r="AF62" i="59"/>
  <c r="R71" i="59"/>
  <c r="AC71" i="59"/>
  <c r="AJ72" i="59"/>
  <c r="S73" i="59"/>
  <c r="AC73" i="59"/>
  <c r="AN73" i="59"/>
  <c r="AL75" i="59"/>
  <c r="V76" i="59"/>
  <c r="AF76" i="59"/>
  <c r="AN31" i="59"/>
  <c r="AF33" i="59"/>
  <c r="R39" i="59"/>
  <c r="AE40" i="59"/>
  <c r="AN49" i="59"/>
  <c r="X50" i="59"/>
  <c r="Y51" i="59"/>
  <c r="AM52" i="59"/>
  <c r="X62" i="59"/>
  <c r="AG62" i="59"/>
  <c r="AL65" i="59"/>
  <c r="S71" i="59"/>
  <c r="Y74" i="59"/>
  <c r="AM75" i="59"/>
  <c r="AG76" i="59"/>
  <c r="R30" i="59"/>
  <c r="AE31" i="59"/>
  <c r="S35" i="59"/>
  <c r="X37" i="59"/>
  <c r="AJ38" i="59"/>
  <c r="AF40" i="59"/>
  <c r="AL43" i="59"/>
  <c r="AE45" i="59"/>
  <c r="AL46" i="59"/>
  <c r="Y50" i="59"/>
  <c r="AE52" i="59"/>
  <c r="Z53" i="59"/>
  <c r="AM56" i="59"/>
  <c r="AF60" i="59"/>
  <c r="V61" i="59"/>
  <c r="Y62" i="59"/>
  <c r="AM65" i="59"/>
  <c r="AM70" i="59"/>
  <c r="AF71" i="59"/>
  <c r="AL72" i="59"/>
  <c r="V73" i="59"/>
  <c r="AE73" i="59"/>
  <c r="Z74" i="59"/>
  <c r="X76" i="59"/>
  <c r="T30" i="59"/>
  <c r="AF32" i="59"/>
  <c r="AF34" i="59"/>
  <c r="T35" i="59"/>
  <c r="X40" i="59"/>
  <c r="AN43" i="59"/>
  <c r="T46" i="59"/>
  <c r="AN46" i="59"/>
  <c r="AG52" i="59"/>
  <c r="O54" i="59"/>
  <c r="AN56" i="59"/>
  <c r="AC57" i="59"/>
  <c r="AG60" i="59"/>
  <c r="AJ63" i="59"/>
  <c r="V70" i="59"/>
  <c r="AN70" i="59"/>
  <c r="AG71" i="59"/>
  <c r="AN72" i="59"/>
  <c r="R74" i="59"/>
  <c r="AA74" i="59"/>
  <c r="Q63" i="59"/>
  <c r="R63" i="59"/>
  <c r="O53" i="59"/>
  <c r="Q53" i="59"/>
  <c r="R53" i="59"/>
  <c r="Q50" i="59"/>
  <c r="O56" i="59"/>
  <c r="O65" i="59"/>
  <c r="Q60" i="59"/>
  <c r="M49" i="59"/>
  <c r="R56" i="59"/>
  <c r="S57" i="59"/>
  <c r="S60" i="59"/>
  <c r="R57" i="59"/>
  <c r="S56" i="59"/>
  <c r="Q56" i="59"/>
  <c r="R60" i="59"/>
  <c r="M65" i="59"/>
  <c r="M41" i="59"/>
  <c r="Z32" i="59"/>
  <c r="S38" i="59"/>
  <c r="Z41" i="59"/>
  <c r="M47" i="59"/>
  <c r="O47" i="59"/>
  <c r="O31" i="59"/>
  <c r="O40" i="59"/>
  <c r="R32" i="59"/>
  <c r="V35" i="59"/>
  <c r="Y37" i="59"/>
  <c r="O38" i="59"/>
  <c r="Y38" i="59"/>
  <c r="R41" i="59"/>
  <c r="R44" i="59"/>
  <c r="Q47" i="59"/>
  <c r="Q31" i="59"/>
  <c r="S32" i="59"/>
  <c r="Q34" i="59"/>
  <c r="Z38" i="59"/>
  <c r="Q40" i="59"/>
  <c r="S41" i="59"/>
  <c r="S44" i="59"/>
  <c r="X45" i="59"/>
  <c r="S47" i="59"/>
  <c r="R31" i="59"/>
  <c r="R40" i="59"/>
  <c r="AC39" i="59"/>
  <c r="V30" i="59"/>
  <c r="Y31" i="59"/>
  <c r="T32" i="59"/>
  <c r="AJ32" i="59"/>
  <c r="O33" i="59"/>
  <c r="AM33" i="59"/>
  <c r="R34" i="59"/>
  <c r="AH34" i="59"/>
  <c r="M35" i="59"/>
  <c r="AC35" i="59"/>
  <c r="AF37" i="59"/>
  <c r="AA38" i="59"/>
  <c r="V39" i="59"/>
  <c r="Y40" i="59"/>
  <c r="T41" i="59"/>
  <c r="AJ41" i="59"/>
  <c r="O43" i="59"/>
  <c r="AM43" i="59"/>
  <c r="M46" i="59"/>
  <c r="V46" i="59"/>
  <c r="T47" i="59"/>
  <c r="AC47" i="59"/>
  <c r="AG51" i="59"/>
  <c r="AF51" i="59"/>
  <c r="AE51" i="59"/>
  <c r="AC51" i="59"/>
  <c r="O52" i="59"/>
  <c r="AH61" i="59"/>
  <c r="AN61" i="59"/>
  <c r="AM61" i="59"/>
  <c r="R51" i="59"/>
  <c r="Q51" i="59"/>
  <c r="O51" i="59"/>
  <c r="M51" i="59"/>
  <c r="AE30" i="59"/>
  <c r="X33" i="59"/>
  <c r="AL35" i="59"/>
  <c r="Q37" i="59"/>
  <c r="AE39" i="59"/>
  <c r="X43" i="59"/>
  <c r="AL44" i="59"/>
  <c r="Q45" i="59"/>
  <c r="AF46" i="59"/>
  <c r="S51" i="59"/>
  <c r="AA54" i="59"/>
  <c r="AG54" i="59"/>
  <c r="AF54" i="59"/>
  <c r="T58" i="59"/>
  <c r="Z58" i="59"/>
  <c r="Y58" i="59"/>
  <c r="R61" i="59"/>
  <c r="Q61" i="59"/>
  <c r="O61" i="59"/>
  <c r="M61" i="59"/>
  <c r="AF63" i="59"/>
  <c r="AE63" i="59"/>
  <c r="AC63" i="59"/>
  <c r="AA63" i="59"/>
  <c r="V33" i="59"/>
  <c r="O37" i="59"/>
  <c r="AJ44" i="59"/>
  <c r="S58" i="59"/>
  <c r="R58" i="59"/>
  <c r="Q58" i="59"/>
  <c r="O58" i="59"/>
  <c r="X30" i="59"/>
  <c r="AF30" i="59"/>
  <c r="V32" i="59"/>
  <c r="AL32" i="59"/>
  <c r="Q33" i="59"/>
  <c r="Y33" i="59"/>
  <c r="AJ34" i="59"/>
  <c r="O35" i="59"/>
  <c r="AE35" i="59"/>
  <c r="AM35" i="59"/>
  <c r="R37" i="59"/>
  <c r="AC38" i="59"/>
  <c r="X39" i="59"/>
  <c r="AF39" i="59"/>
  <c r="V41" i="59"/>
  <c r="AL41" i="59"/>
  <c r="Q43" i="59"/>
  <c r="Y43" i="59"/>
  <c r="AM44" i="59"/>
  <c r="R45" i="59"/>
  <c r="X46" i="59"/>
  <c r="AG46" i="59"/>
  <c r="V47" i="59"/>
  <c r="AE47" i="59"/>
  <c r="T49" i="59"/>
  <c r="Z49" i="59"/>
  <c r="AH51" i="59"/>
  <c r="AN51" i="59"/>
  <c r="AM51" i="59"/>
  <c r="AF53" i="59"/>
  <c r="AE53" i="59"/>
  <c r="AC53" i="59"/>
  <c r="AA53" i="59"/>
  <c r="AC54" i="59"/>
  <c r="V58" i="59"/>
  <c r="AM60" i="59"/>
  <c r="AL60" i="59"/>
  <c r="AJ60" i="59"/>
  <c r="AH60" i="59"/>
  <c r="AG61" i="59"/>
  <c r="AF61" i="59"/>
  <c r="AE61" i="59"/>
  <c r="AC61" i="59"/>
  <c r="AC30" i="59"/>
  <c r="AC46" i="59"/>
  <c r="M52" i="59"/>
  <c r="S52" i="59"/>
  <c r="R52" i="59"/>
  <c r="Q30" i="59"/>
  <c r="Y30" i="59"/>
  <c r="AG30" i="59"/>
  <c r="T31" i="59"/>
  <c r="AJ31" i="59"/>
  <c r="O32" i="59"/>
  <c r="AE32" i="59"/>
  <c r="AM32" i="59"/>
  <c r="R33" i="59"/>
  <c r="Z33" i="59"/>
  <c r="AH33" i="59"/>
  <c r="M34" i="59"/>
  <c r="AC34" i="59"/>
  <c r="X35" i="59"/>
  <c r="AF35" i="59"/>
  <c r="AN35" i="59"/>
  <c r="S37" i="59"/>
  <c r="AA37" i="59"/>
  <c r="V38" i="59"/>
  <c r="AL38" i="59"/>
  <c r="Q39" i="59"/>
  <c r="Y39" i="59"/>
  <c r="AG39" i="59"/>
  <c r="T40" i="59"/>
  <c r="AJ40" i="59"/>
  <c r="O41" i="59"/>
  <c r="AE41" i="59"/>
  <c r="AM41" i="59"/>
  <c r="R43" i="59"/>
  <c r="Z43" i="59"/>
  <c r="AH43" i="59"/>
  <c r="M44" i="59"/>
  <c r="V44" i="59"/>
  <c r="AE44" i="59"/>
  <c r="AN44" i="59"/>
  <c r="S45" i="59"/>
  <c r="Q46" i="59"/>
  <c r="Y46" i="59"/>
  <c r="AH46" i="59"/>
  <c r="AF47" i="59"/>
  <c r="V49" i="59"/>
  <c r="AM50" i="59"/>
  <c r="AL50" i="59"/>
  <c r="AJ50" i="59"/>
  <c r="AH50" i="59"/>
  <c r="AJ51" i="59"/>
  <c r="Y57" i="59"/>
  <c r="X57" i="59"/>
  <c r="V57" i="59"/>
  <c r="T57" i="59"/>
  <c r="AN57" i="59"/>
  <c r="AM57" i="59"/>
  <c r="AL57" i="59"/>
  <c r="AJ57" i="59"/>
  <c r="AL61" i="59"/>
  <c r="Z65" i="59"/>
  <c r="Y65" i="59"/>
  <c r="X65" i="59"/>
  <c r="V65" i="59"/>
  <c r="X32" i="59"/>
  <c r="AL34" i="59"/>
  <c r="Q35" i="59"/>
  <c r="AE38" i="59"/>
  <c r="X41" i="59"/>
  <c r="AF41" i="59"/>
  <c r="AF44" i="59"/>
  <c r="AL45" i="59"/>
  <c r="R46" i="59"/>
  <c r="X47" i="59"/>
  <c r="AG53" i="59"/>
  <c r="AE54" i="59"/>
  <c r="X58" i="59"/>
  <c r="AN60" i="59"/>
  <c r="AJ35" i="59"/>
  <c r="V43" i="59"/>
  <c r="O45" i="59"/>
  <c r="S49" i="59"/>
  <c r="R49" i="59"/>
  <c r="O49" i="59"/>
  <c r="Z54" i="59"/>
  <c r="Y54" i="59"/>
  <c r="X54" i="59"/>
  <c r="V54" i="59"/>
  <c r="O44" i="59"/>
  <c r="X44" i="59"/>
  <c r="V45" i="59"/>
  <c r="AM45" i="59"/>
  <c r="S46" i="59"/>
  <c r="AA46" i="59"/>
  <c r="AJ46" i="59"/>
  <c r="Y47" i="59"/>
  <c r="X49" i="59"/>
  <c r="AN50" i="59"/>
  <c r="AL51" i="59"/>
  <c r="Z57" i="59"/>
  <c r="AA61" i="59"/>
  <c r="M62" i="59"/>
  <c r="S62" i="59"/>
  <c r="R62" i="59"/>
  <c r="AA65" i="59"/>
  <c r="AG65" i="59"/>
  <c r="AF65" i="59"/>
  <c r="AM49" i="59"/>
  <c r="R50" i="59"/>
  <c r="AF52" i="59"/>
  <c r="AN62" i="59"/>
  <c r="S63" i="59"/>
  <c r="AN74" i="59"/>
  <c r="AM74" i="59"/>
  <c r="AL74" i="59"/>
  <c r="AJ74" i="59"/>
  <c r="AG77" i="59"/>
  <c r="AF77" i="59"/>
  <c r="AE77" i="59"/>
  <c r="AC77" i="59"/>
  <c r="Z72" i="59"/>
  <c r="Y72" i="59"/>
  <c r="X72" i="59"/>
  <c r="V72" i="59"/>
  <c r="AN77" i="59"/>
  <c r="AM77" i="59"/>
  <c r="AL77" i="59"/>
  <c r="AH77" i="59"/>
  <c r="AH49" i="59"/>
  <c r="M50" i="59"/>
  <c r="AC50" i="59"/>
  <c r="X51" i="59"/>
  <c r="AA52" i="59"/>
  <c r="V53" i="59"/>
  <c r="AL53" i="59"/>
  <c r="Q54" i="59"/>
  <c r="T56" i="59"/>
  <c r="AJ56" i="59"/>
  <c r="O57" i="59"/>
  <c r="AE57" i="59"/>
  <c r="AH58" i="59"/>
  <c r="M60" i="59"/>
  <c r="AC60" i="59"/>
  <c r="X61" i="59"/>
  <c r="V63" i="59"/>
  <c r="AL63" i="59"/>
  <c r="Q65" i="59"/>
  <c r="S75" i="59"/>
  <c r="R75" i="59"/>
  <c r="Q75" i="59"/>
  <c r="O75" i="59"/>
  <c r="AJ77" i="59"/>
  <c r="AM53" i="59"/>
  <c r="R54" i="59"/>
  <c r="AF57" i="59"/>
  <c r="Y61" i="59"/>
  <c r="AM63" i="59"/>
  <c r="R65" i="59"/>
  <c r="AG72" i="59"/>
  <c r="AF72" i="59"/>
  <c r="AE72" i="59"/>
  <c r="AA72" i="59"/>
  <c r="S70" i="59"/>
  <c r="R70" i="59"/>
  <c r="Q70" i="59"/>
  <c r="M70" i="59"/>
  <c r="AC72" i="59"/>
  <c r="Z75" i="59"/>
  <c r="Y75" i="59"/>
  <c r="X75" i="59"/>
  <c r="T75" i="59"/>
  <c r="X71" i="59"/>
  <c r="AN71" i="59"/>
  <c r="S72" i="59"/>
  <c r="AL73" i="59"/>
  <c r="Q74" i="59"/>
  <c r="AJ75" i="59"/>
  <c r="O76" i="59"/>
  <c r="AE76" i="59"/>
  <c r="AM76" i="59"/>
  <c r="R77" i="59"/>
  <c r="Z77" i="59"/>
  <c r="Y70" i="59"/>
  <c r="T71" i="59"/>
  <c r="AJ71" i="59"/>
  <c r="O72" i="59"/>
  <c r="AM72" i="59"/>
  <c r="R73" i="59"/>
  <c r="Z73" i="59"/>
  <c r="AH73" i="59"/>
  <c r="M74" i="59"/>
  <c r="AC74" i="59"/>
  <c r="AN75" i="59"/>
  <c r="S76" i="59"/>
  <c r="V77" i="59"/>
  <c r="AJ76" i="59"/>
  <c r="O77" i="59"/>
  <c r="AL71" i="59"/>
  <c r="Q72" i="59"/>
  <c r="AE74" i="59"/>
  <c r="X77" i="59"/>
  <c r="AN31" i="58"/>
  <c r="AH34" i="58"/>
  <c r="AA35" i="58"/>
  <c r="AA39" i="58"/>
  <c r="R76" i="58"/>
  <c r="R63" i="58"/>
  <c r="S63" i="58"/>
  <c r="AG63" i="58"/>
  <c r="AF67" i="58"/>
  <c r="S39" i="58"/>
  <c r="AM31" i="58"/>
  <c r="AE34" i="58"/>
  <c r="Y35" i="58"/>
  <c r="AA63" i="58"/>
  <c r="Y51" i="58"/>
  <c r="AJ63" i="58"/>
  <c r="AJ51" i="58"/>
  <c r="Z39" i="58"/>
  <c r="M63" i="58"/>
  <c r="AC63" i="58"/>
  <c r="AC62" i="58"/>
  <c r="Y65" i="58"/>
  <c r="V63" i="58"/>
  <c r="AL63" i="58"/>
  <c r="Q51" i="58"/>
  <c r="AG51" i="58"/>
  <c r="AE63" i="58"/>
  <c r="AM63" i="58"/>
  <c r="S76" i="58"/>
  <c r="R51" i="58"/>
  <c r="AH51" i="58"/>
  <c r="AJ52" i="58"/>
  <c r="AA65" i="58"/>
  <c r="Z51" i="58"/>
  <c r="AA30" i="58"/>
  <c r="AC36" i="58"/>
  <c r="AA37" i="58"/>
  <c r="S51" i="58"/>
  <c r="AA51" i="58"/>
  <c r="AC51" i="58"/>
  <c r="AG46" i="58"/>
  <c r="AG67" i="58"/>
  <c r="T77" i="58"/>
  <c r="V51" i="58"/>
  <c r="AL51" i="58"/>
  <c r="AE51" i="58"/>
  <c r="AM51" i="58"/>
  <c r="Q39" i="58"/>
  <c r="AG39" i="58"/>
  <c r="R39" i="58"/>
  <c r="T39" i="58"/>
  <c r="M39" i="58"/>
  <c r="Y39" i="58"/>
  <c r="T42" i="58"/>
  <c r="AM37" i="58"/>
  <c r="AM53" i="58"/>
  <c r="AJ55" i="58"/>
  <c r="AC31" i="58"/>
  <c r="AN37" i="58"/>
  <c r="AJ41" i="58"/>
  <c r="Y43" i="58"/>
  <c r="AL48" i="58"/>
  <c r="X53" i="58"/>
  <c r="AM64" i="58"/>
  <c r="AJ39" i="58"/>
  <c r="T34" i="58"/>
  <c r="AC35" i="58"/>
  <c r="Z43" i="58"/>
  <c r="Y53" i="58"/>
  <c r="AN55" i="58"/>
  <c r="AG58" i="58"/>
  <c r="AC61" i="58"/>
  <c r="AN64" i="58"/>
  <c r="AA66" i="58"/>
  <c r="M68" i="58"/>
  <c r="AC39" i="58"/>
  <c r="AN41" i="58"/>
  <c r="AE65" i="58"/>
  <c r="V39" i="58"/>
  <c r="AL39" i="58"/>
  <c r="AF61" i="58"/>
  <c r="AE39" i="58"/>
  <c r="AM39" i="58"/>
  <c r="AL31" i="58"/>
  <c r="AG44" i="58"/>
  <c r="AH53" i="58"/>
  <c r="T57" i="58"/>
  <c r="AG61" i="58"/>
  <c r="AE67" i="58"/>
  <c r="AH79" i="58"/>
  <c r="Q81" i="58"/>
  <c r="AL75" i="58"/>
  <c r="R78" i="58"/>
  <c r="AM78" i="58"/>
  <c r="M76" i="58"/>
  <c r="S78" i="58"/>
  <c r="AN78" i="58"/>
  <c r="Q76" i="58"/>
  <c r="AC48" i="58"/>
  <c r="AC54" i="58"/>
  <c r="O60" i="58"/>
  <c r="AJ68" i="58"/>
  <c r="AC70" i="58"/>
  <c r="AJ76" i="58"/>
  <c r="X32" i="58"/>
  <c r="AH36" i="58"/>
  <c r="Z37" i="58"/>
  <c r="AJ42" i="58"/>
  <c r="AA43" i="58"/>
  <c r="AH44" i="58"/>
  <c r="R46" i="58"/>
  <c r="AC55" i="58"/>
  <c r="AE56" i="58"/>
  <c r="AH58" i="58"/>
  <c r="AH61" i="58"/>
  <c r="V66" i="58"/>
  <c r="O68" i="58"/>
  <c r="V81" i="58"/>
  <c r="AF81" i="58"/>
  <c r="AG81" i="58"/>
  <c r="AL34" i="58"/>
  <c r="Z35" i="58"/>
  <c r="R38" i="58"/>
  <c r="AF41" i="58"/>
  <c r="AG48" i="58"/>
  <c r="AC53" i="58"/>
  <c r="AG59" i="58"/>
  <c r="AJ67" i="58"/>
  <c r="V75" i="58"/>
  <c r="O77" i="58"/>
  <c r="AJ77" i="58"/>
  <c r="AL80" i="58"/>
  <c r="X81" i="58"/>
  <c r="AF48" i="58"/>
  <c r="R30" i="58"/>
  <c r="AE31" i="58"/>
  <c r="AG32" i="58"/>
  <c r="AM34" i="58"/>
  <c r="AG41" i="58"/>
  <c r="AE43" i="58"/>
  <c r="AA44" i="58"/>
  <c r="AL45" i="58"/>
  <c r="X46" i="58"/>
  <c r="AH48" i="58"/>
  <c r="X56" i="58"/>
  <c r="AH57" i="58"/>
  <c r="AH59" i="58"/>
  <c r="AL61" i="58"/>
  <c r="AG62" i="58"/>
  <c r="AL70" i="58"/>
  <c r="AN80" i="58"/>
  <c r="Y81" i="58"/>
  <c r="AN68" i="58"/>
  <c r="S30" i="58"/>
  <c r="AH31" i="58"/>
  <c r="Q32" i="58"/>
  <c r="AN34" i="58"/>
  <c r="Q41" i="58"/>
  <c r="AG43" i="58"/>
  <c r="AM45" i="58"/>
  <c r="AF53" i="58"/>
  <c r="Y56" i="58"/>
  <c r="AM65" i="58"/>
  <c r="AM67" i="58"/>
  <c r="AM70" i="58"/>
  <c r="Y75" i="58"/>
  <c r="AG76" i="58"/>
  <c r="Z81" i="58"/>
  <c r="AN81" i="58"/>
  <c r="S32" i="58"/>
  <c r="AJ33" i="58"/>
  <c r="R37" i="58"/>
  <c r="AA40" i="58"/>
  <c r="R41" i="58"/>
  <c r="AC44" i="58"/>
  <c r="AN45" i="58"/>
  <c r="AA47" i="58"/>
  <c r="AG49" i="58"/>
  <c r="AG53" i="58"/>
  <c r="AA56" i="58"/>
  <c r="AC58" i="58"/>
  <c r="S59" i="58"/>
  <c r="AJ64" i="58"/>
  <c r="AN67" i="58"/>
  <c r="AN70" i="58"/>
  <c r="AH76" i="58"/>
  <c r="AA80" i="58"/>
  <c r="AA81" i="58"/>
  <c r="AJ32" i="58"/>
  <c r="AF31" i="58"/>
  <c r="Z32" i="58"/>
  <c r="AF34" i="58"/>
  <c r="M35" i="58"/>
  <c r="AJ36" i="58"/>
  <c r="S37" i="58"/>
  <c r="AC40" i="58"/>
  <c r="AL40" i="58"/>
  <c r="S41" i="58"/>
  <c r="AH41" i="58"/>
  <c r="AL43" i="58"/>
  <c r="Y44" i="58"/>
  <c r="AA46" i="58"/>
  <c r="AM46" i="58"/>
  <c r="AA48" i="58"/>
  <c r="AJ49" i="58"/>
  <c r="AA52" i="58"/>
  <c r="AN52" i="58"/>
  <c r="AA53" i="58"/>
  <c r="AA54" i="58"/>
  <c r="AJ58" i="58"/>
  <c r="AJ59" i="58"/>
  <c r="AA61" i="58"/>
  <c r="R62" i="58"/>
  <c r="AH62" i="58"/>
  <c r="AN65" i="58"/>
  <c r="AH67" i="58"/>
  <c r="AE70" i="58"/>
  <c r="AM75" i="58"/>
  <c r="T76" i="58"/>
  <c r="AM77" i="58"/>
  <c r="V78" i="58"/>
  <c r="Z79" i="58"/>
  <c r="AC80" i="58"/>
  <c r="AA82" i="58"/>
  <c r="AC45" i="58"/>
  <c r="O56" i="58"/>
  <c r="AG31" i="58"/>
  <c r="AN32" i="58"/>
  <c r="X34" i="58"/>
  <c r="AG34" i="58"/>
  <c r="T37" i="58"/>
  <c r="AE37" i="58"/>
  <c r="AM40" i="58"/>
  <c r="T43" i="58"/>
  <c r="AM43" i="58"/>
  <c r="Z44" i="58"/>
  <c r="AH45" i="58"/>
  <c r="AN46" i="58"/>
  <c r="Z49" i="58"/>
  <c r="T55" i="58"/>
  <c r="T56" i="58"/>
  <c r="Q65" i="58"/>
  <c r="AF68" i="58"/>
  <c r="AF70" i="58"/>
  <c r="AE75" i="58"/>
  <c r="AN75" i="58"/>
  <c r="AN77" i="58"/>
  <c r="AE78" i="58"/>
  <c r="M79" i="58"/>
  <c r="AA79" i="58"/>
  <c r="M80" i="58"/>
  <c r="AC75" i="58"/>
  <c r="AC78" i="58"/>
  <c r="Y34" i="58"/>
  <c r="AL36" i="58"/>
  <c r="AF37" i="58"/>
  <c r="AE40" i="58"/>
  <c r="AN40" i="58"/>
  <c r="AN43" i="58"/>
  <c r="AN49" i="58"/>
  <c r="AL58" i="58"/>
  <c r="AN59" i="58"/>
  <c r="S65" i="58"/>
  <c r="AG68" i="58"/>
  <c r="AG70" i="58"/>
  <c r="AF75" i="58"/>
  <c r="X78" i="58"/>
  <c r="AF78" i="58"/>
  <c r="AE80" i="58"/>
  <c r="R32" i="58"/>
  <c r="AF32" i="58"/>
  <c r="Z34" i="58"/>
  <c r="AG35" i="58"/>
  <c r="AM36" i="58"/>
  <c r="AG37" i="58"/>
  <c r="AF40" i="58"/>
  <c r="M41" i="58"/>
  <c r="Z41" i="58"/>
  <c r="AF43" i="58"/>
  <c r="M44" i="58"/>
  <c r="S46" i="58"/>
  <c r="AE46" i="58"/>
  <c r="AM48" i="58"/>
  <c r="AE52" i="58"/>
  <c r="AN53" i="58"/>
  <c r="AL55" i="58"/>
  <c r="V56" i="58"/>
  <c r="AF56" i="58"/>
  <c r="AE58" i="58"/>
  <c r="AM58" i="58"/>
  <c r="AM61" i="58"/>
  <c r="AA62" i="58"/>
  <c r="T65" i="58"/>
  <c r="AF65" i="58"/>
  <c r="S66" i="58"/>
  <c r="AC67" i="58"/>
  <c r="Q68" i="58"/>
  <c r="AH68" i="58"/>
  <c r="AG75" i="58"/>
  <c r="Y76" i="58"/>
  <c r="O78" i="58"/>
  <c r="Y78" i="58"/>
  <c r="AG78" i="58"/>
  <c r="AC79" i="58"/>
  <c r="AF80" i="58"/>
  <c r="T33" i="58"/>
  <c r="AA34" i="58"/>
  <c r="AH35" i="58"/>
  <c r="X37" i="58"/>
  <c r="X43" i="58"/>
  <c r="T46" i="58"/>
  <c r="AF46" i="58"/>
  <c r="R47" i="58"/>
  <c r="AN48" i="58"/>
  <c r="AF49" i="58"/>
  <c r="AF52" i="58"/>
  <c r="V53" i="58"/>
  <c r="AG54" i="58"/>
  <c r="AM55" i="58"/>
  <c r="AG56" i="58"/>
  <c r="AF58" i="58"/>
  <c r="AF59" i="58"/>
  <c r="AN61" i="58"/>
  <c r="AL64" i="58"/>
  <c r="AG65" i="58"/>
  <c r="R68" i="58"/>
  <c r="Z75" i="58"/>
  <c r="AH75" i="58"/>
  <c r="Z76" i="58"/>
  <c r="M77" i="58"/>
  <c r="Z78" i="58"/>
  <c r="AH78" i="58"/>
  <c r="R79" i="58"/>
  <c r="S81" i="58"/>
  <c r="AH32" i="58"/>
  <c r="AA38" i="58"/>
  <c r="AH40" i="58"/>
  <c r="AH43" i="58"/>
  <c r="M62" i="58"/>
  <c r="S79" i="58"/>
  <c r="AG79" i="58"/>
  <c r="S82" i="58"/>
  <c r="T59" i="58"/>
  <c r="M60" i="58"/>
  <c r="V61" i="58"/>
  <c r="S62" i="58"/>
  <c r="R65" i="58"/>
  <c r="Z65" i="58"/>
  <c r="T66" i="58"/>
  <c r="O70" i="58"/>
  <c r="M59" i="58"/>
  <c r="X68" i="58"/>
  <c r="X61" i="58"/>
  <c r="Y68" i="58"/>
  <c r="O59" i="58"/>
  <c r="X59" i="58"/>
  <c r="Y61" i="58"/>
  <c r="Y62" i="58"/>
  <c r="Z68" i="58"/>
  <c r="Q56" i="58"/>
  <c r="V57" i="58"/>
  <c r="Y59" i="58"/>
  <c r="S60" i="58"/>
  <c r="Z61" i="58"/>
  <c r="Z62" i="58"/>
  <c r="V65" i="58"/>
  <c r="Z66" i="58"/>
  <c r="Z53" i="58"/>
  <c r="S54" i="58"/>
  <c r="R56" i="58"/>
  <c r="Q59" i="58"/>
  <c r="Z59" i="58"/>
  <c r="T60" i="58"/>
  <c r="O65" i="58"/>
  <c r="S70" i="58"/>
  <c r="S56" i="58"/>
  <c r="Z57" i="58"/>
  <c r="Q62" i="58"/>
  <c r="M64" i="58"/>
  <c r="R66" i="58"/>
  <c r="T68" i="58"/>
  <c r="M70" i="58"/>
  <c r="M49" i="58"/>
  <c r="Q49" i="58"/>
  <c r="R49" i="58"/>
  <c r="S49" i="58"/>
  <c r="O34" i="58"/>
  <c r="O43" i="58"/>
  <c r="Z30" i="58"/>
  <c r="T32" i="58"/>
  <c r="M33" i="58"/>
  <c r="Q35" i="58"/>
  <c r="M36" i="58"/>
  <c r="M37" i="58"/>
  <c r="Z38" i="58"/>
  <c r="T41" i="58"/>
  <c r="M42" i="58"/>
  <c r="Q44" i="58"/>
  <c r="M45" i="58"/>
  <c r="M46" i="58"/>
  <c r="Z47" i="58"/>
  <c r="T49" i="58"/>
  <c r="R35" i="58"/>
  <c r="R44" i="58"/>
  <c r="V30" i="58"/>
  <c r="V38" i="58"/>
  <c r="V47" i="58"/>
  <c r="V31" i="58"/>
  <c r="M32" i="58"/>
  <c r="O33" i="58"/>
  <c r="S35" i="58"/>
  <c r="O37" i="58"/>
  <c r="V40" i="58"/>
  <c r="O42" i="58"/>
  <c r="S44" i="58"/>
  <c r="O46" i="58"/>
  <c r="V48" i="58"/>
  <c r="Y37" i="58"/>
  <c r="S38" i="58"/>
  <c r="X41" i="58"/>
  <c r="Y46" i="58"/>
  <c r="S47" i="58"/>
  <c r="X49" i="58"/>
  <c r="T30" i="58"/>
  <c r="Y32" i="58"/>
  <c r="S33" i="58"/>
  <c r="T38" i="58"/>
  <c r="Y41" i="58"/>
  <c r="S42" i="58"/>
  <c r="Z46" i="58"/>
  <c r="T47" i="58"/>
  <c r="Y49" i="58"/>
  <c r="AH30" i="58"/>
  <c r="M31" i="58"/>
  <c r="AA33" i="58"/>
  <c r="T36" i="58"/>
  <c r="AH38" i="58"/>
  <c r="M40" i="58"/>
  <c r="AA42" i="58"/>
  <c r="T45" i="58"/>
  <c r="AH47" i="58"/>
  <c r="M48" i="58"/>
  <c r="T52" i="58"/>
  <c r="S55" i="58"/>
  <c r="R55" i="58"/>
  <c r="Q55" i="58"/>
  <c r="O55" i="58"/>
  <c r="AG60" i="58"/>
  <c r="AF60" i="58"/>
  <c r="AE60" i="58"/>
  <c r="AC60" i="58"/>
  <c r="T70" i="58"/>
  <c r="Z70" i="58"/>
  <c r="Y70" i="58"/>
  <c r="X70" i="58"/>
  <c r="V70" i="58"/>
  <c r="AJ30" i="58"/>
  <c r="O31" i="58"/>
  <c r="AC33" i="58"/>
  <c r="V36" i="58"/>
  <c r="AJ38" i="58"/>
  <c r="O40" i="58"/>
  <c r="AC42" i="58"/>
  <c r="V45" i="58"/>
  <c r="AJ47" i="58"/>
  <c r="O48" i="58"/>
  <c r="M53" i="58"/>
  <c r="Q53" i="58"/>
  <c r="V54" i="58"/>
  <c r="Q57" i="58"/>
  <c r="O57" i="58"/>
  <c r="M57" i="58"/>
  <c r="AH60" i="58"/>
  <c r="AN60" i="58"/>
  <c r="AM60" i="58"/>
  <c r="AL60" i="58"/>
  <c r="Z52" i="58"/>
  <c r="Y52" i="58"/>
  <c r="M30" i="58"/>
  <c r="AC30" i="58"/>
  <c r="X31" i="58"/>
  <c r="AA32" i="58"/>
  <c r="V33" i="58"/>
  <c r="AL33" i="58"/>
  <c r="Q34" i="58"/>
  <c r="T35" i="58"/>
  <c r="AJ35" i="58"/>
  <c r="O36" i="58"/>
  <c r="AE36" i="58"/>
  <c r="AH37" i="58"/>
  <c r="M38" i="58"/>
  <c r="AC38" i="58"/>
  <c r="X40" i="58"/>
  <c r="AA41" i="58"/>
  <c r="V42" i="58"/>
  <c r="AL42" i="58"/>
  <c r="Q43" i="58"/>
  <c r="T44" i="58"/>
  <c r="AJ44" i="58"/>
  <c r="O45" i="58"/>
  <c r="AE45" i="58"/>
  <c r="AH46" i="58"/>
  <c r="M47" i="58"/>
  <c r="AC47" i="58"/>
  <c r="X48" i="58"/>
  <c r="AA49" i="58"/>
  <c r="O53" i="58"/>
  <c r="M54" i="58"/>
  <c r="Z55" i="58"/>
  <c r="Y55" i="58"/>
  <c r="AJ60" i="58"/>
  <c r="T67" i="58"/>
  <c r="Z67" i="58"/>
  <c r="Y67" i="58"/>
  <c r="X67" i="58"/>
  <c r="AL30" i="58"/>
  <c r="Q31" i="58"/>
  <c r="Y31" i="58"/>
  <c r="AE33" i="58"/>
  <c r="AM33" i="58"/>
  <c r="R34" i="58"/>
  <c r="X36" i="58"/>
  <c r="AF36" i="58"/>
  <c r="AL38" i="58"/>
  <c r="Q40" i="58"/>
  <c r="Y40" i="58"/>
  <c r="AE42" i="58"/>
  <c r="AM42" i="58"/>
  <c r="R43" i="58"/>
  <c r="X45" i="58"/>
  <c r="AF45" i="58"/>
  <c r="AL47" i="58"/>
  <c r="Q48" i="58"/>
  <c r="Y48" i="58"/>
  <c r="R52" i="58"/>
  <c r="Q52" i="58"/>
  <c r="X52" i="58"/>
  <c r="Y54" i="58"/>
  <c r="AN54" i="58"/>
  <c r="AM54" i="58"/>
  <c r="AL54" i="58"/>
  <c r="AJ54" i="58"/>
  <c r="R57" i="58"/>
  <c r="AG57" i="58"/>
  <c r="AF57" i="58"/>
  <c r="AE57" i="58"/>
  <c r="AC57" i="58"/>
  <c r="S58" i="58"/>
  <c r="R58" i="58"/>
  <c r="Q58" i="58"/>
  <c r="Z64" i="58"/>
  <c r="Y64" i="58"/>
  <c r="X64" i="58"/>
  <c r="V64" i="58"/>
  <c r="O30" i="58"/>
  <c r="AE30" i="58"/>
  <c r="AM30" i="58"/>
  <c r="R31" i="58"/>
  <c r="Z31" i="58"/>
  <c r="AC32" i="58"/>
  <c r="X33" i="58"/>
  <c r="AF33" i="58"/>
  <c r="AN33" i="58"/>
  <c r="S34" i="58"/>
  <c r="V35" i="58"/>
  <c r="AL35" i="58"/>
  <c r="Q36" i="58"/>
  <c r="Y36" i="58"/>
  <c r="AG36" i="58"/>
  <c r="AJ37" i="58"/>
  <c r="O38" i="58"/>
  <c r="AE38" i="58"/>
  <c r="AM38" i="58"/>
  <c r="R40" i="58"/>
  <c r="Z40" i="58"/>
  <c r="AC41" i="58"/>
  <c r="X42" i="58"/>
  <c r="AF42" i="58"/>
  <c r="AN42" i="58"/>
  <c r="S43" i="58"/>
  <c r="V44" i="58"/>
  <c r="AL44" i="58"/>
  <c r="Q45" i="58"/>
  <c r="Y45" i="58"/>
  <c r="AG45" i="58"/>
  <c r="AJ46" i="58"/>
  <c r="O47" i="58"/>
  <c r="AE47" i="58"/>
  <c r="AM47" i="58"/>
  <c r="R48" i="58"/>
  <c r="Z48" i="58"/>
  <c r="AC49" i="58"/>
  <c r="O52" i="58"/>
  <c r="R53" i="58"/>
  <c r="AL56" i="58"/>
  <c r="AJ56" i="58"/>
  <c r="AH56" i="58"/>
  <c r="S57" i="58"/>
  <c r="O58" i="58"/>
  <c r="AN66" i="58"/>
  <c r="AM66" i="58"/>
  <c r="AL66" i="58"/>
  <c r="AJ66" i="58"/>
  <c r="X54" i="58"/>
  <c r="T54" i="58"/>
  <c r="X30" i="58"/>
  <c r="AF30" i="58"/>
  <c r="AL32" i="58"/>
  <c r="Q33" i="58"/>
  <c r="Y33" i="58"/>
  <c r="AE35" i="58"/>
  <c r="AM35" i="58"/>
  <c r="R36" i="58"/>
  <c r="X38" i="58"/>
  <c r="AF38" i="58"/>
  <c r="AL41" i="58"/>
  <c r="Q42" i="58"/>
  <c r="Y42" i="58"/>
  <c r="AE44" i="58"/>
  <c r="AM44" i="58"/>
  <c r="R45" i="58"/>
  <c r="X47" i="58"/>
  <c r="AF47" i="58"/>
  <c r="AL49" i="58"/>
  <c r="AL52" i="58"/>
  <c r="S53" i="58"/>
  <c r="Q54" i="58"/>
  <c r="X55" i="58"/>
  <c r="M61" i="58"/>
  <c r="S61" i="58"/>
  <c r="R61" i="58"/>
  <c r="Q61" i="58"/>
  <c r="AA64" i="58"/>
  <c r="AG64" i="58"/>
  <c r="AF64" i="58"/>
  <c r="AE64" i="58"/>
  <c r="S67" i="58"/>
  <c r="R67" i="58"/>
  <c r="Q67" i="58"/>
  <c r="O67" i="58"/>
  <c r="S52" i="58"/>
  <c r="AC52" i="58"/>
  <c r="AM52" i="58"/>
  <c r="AL53" i="58"/>
  <c r="R54" i="58"/>
  <c r="M55" i="58"/>
  <c r="AA55" i="58"/>
  <c r="AG55" i="58"/>
  <c r="AE55" i="58"/>
  <c r="AM56" i="58"/>
  <c r="AN57" i="58"/>
  <c r="AM57" i="58"/>
  <c r="AL57" i="58"/>
  <c r="T58" i="58"/>
  <c r="Z58" i="58"/>
  <c r="Y58" i="58"/>
  <c r="X58" i="58"/>
  <c r="AA60" i="58"/>
  <c r="O61" i="58"/>
  <c r="AC64" i="58"/>
  <c r="AA59" i="58"/>
  <c r="V60" i="58"/>
  <c r="T62" i="58"/>
  <c r="AJ62" i="58"/>
  <c r="O64" i="58"/>
  <c r="AH65" i="58"/>
  <c r="M66" i="58"/>
  <c r="AC66" i="58"/>
  <c r="AA68" i="58"/>
  <c r="AC59" i="58"/>
  <c r="X60" i="58"/>
  <c r="V62" i="58"/>
  <c r="AL62" i="58"/>
  <c r="Q64" i="58"/>
  <c r="AJ65" i="58"/>
  <c r="O66" i="58"/>
  <c r="AE66" i="58"/>
  <c r="AC68" i="58"/>
  <c r="AG77" i="58"/>
  <c r="AF77" i="58"/>
  <c r="AE77" i="58"/>
  <c r="AC77" i="58"/>
  <c r="AA77" i="58"/>
  <c r="AN82" i="58"/>
  <c r="AM82" i="58"/>
  <c r="AL82" i="58"/>
  <c r="AJ82" i="58"/>
  <c r="AH82" i="58"/>
  <c r="AE54" i="58"/>
  <c r="X57" i="58"/>
  <c r="AL59" i="58"/>
  <c r="Q60" i="58"/>
  <c r="Y60" i="58"/>
  <c r="AE62" i="58"/>
  <c r="AM62" i="58"/>
  <c r="R64" i="58"/>
  <c r="X66" i="58"/>
  <c r="AF66" i="58"/>
  <c r="AL68" i="58"/>
  <c r="Q70" i="58"/>
  <c r="AH70" i="58"/>
  <c r="Z80" i="58"/>
  <c r="Y80" i="58"/>
  <c r="X80" i="58"/>
  <c r="V80" i="58"/>
  <c r="T80" i="58"/>
  <c r="S75" i="58"/>
  <c r="R75" i="58"/>
  <c r="Q75" i="58"/>
  <c r="O75" i="58"/>
  <c r="M75" i="58"/>
  <c r="X76" i="58"/>
  <c r="AF76" i="58"/>
  <c r="AN76" i="58"/>
  <c r="S77" i="58"/>
  <c r="AL78" i="58"/>
  <c r="Q79" i="58"/>
  <c r="Y79" i="58"/>
  <c r="AJ80" i="58"/>
  <c r="O81" i="58"/>
  <c r="AE81" i="58"/>
  <c r="AM81" i="58"/>
  <c r="R82" i="58"/>
  <c r="Z82" i="58"/>
  <c r="T82" i="58"/>
  <c r="X75" i="58"/>
  <c r="AA76" i="58"/>
  <c r="V77" i="58"/>
  <c r="AL77" i="58"/>
  <c r="Q78" i="58"/>
  <c r="T79" i="58"/>
  <c r="AJ79" i="58"/>
  <c r="O80" i="58"/>
  <c r="AM80" i="58"/>
  <c r="R81" i="58"/>
  <c r="AH81" i="58"/>
  <c r="M82" i="58"/>
  <c r="AC82" i="58"/>
  <c r="V82" i="58"/>
  <c r="AC76" i="58"/>
  <c r="X77" i="58"/>
  <c r="V79" i="58"/>
  <c r="AL79" i="58"/>
  <c r="Q80" i="58"/>
  <c r="AJ81" i="58"/>
  <c r="O82" i="58"/>
  <c r="AE82" i="58"/>
  <c r="AL76" i="58"/>
  <c r="Q77" i="58"/>
  <c r="Y77" i="58"/>
  <c r="AE79" i="58"/>
  <c r="AM79" i="58"/>
  <c r="R80" i="58"/>
  <c r="X82" i="58"/>
  <c r="AF82" i="58"/>
  <c r="AG56" i="57"/>
  <c r="V56" i="57"/>
  <c r="AH56" i="57"/>
  <c r="Y56" i="57"/>
  <c r="Z56" i="57"/>
  <c r="AH62" i="57"/>
  <c r="Q56" i="57"/>
  <c r="AH37" i="57"/>
  <c r="Y62" i="57"/>
  <c r="T56" i="57"/>
  <c r="AJ56" i="57"/>
  <c r="Z62" i="57"/>
  <c r="M56" i="57"/>
  <c r="L56" i="57" s="1"/>
  <c r="AC56" i="57"/>
  <c r="AL56" i="57"/>
  <c r="Q62" i="57"/>
  <c r="AE56" i="57"/>
  <c r="AM56" i="57"/>
  <c r="R62" i="57"/>
  <c r="AG62" i="57"/>
  <c r="AC42" i="57"/>
  <c r="AA62" i="57"/>
  <c r="T62" i="57"/>
  <c r="AJ62" i="57"/>
  <c r="AC62" i="57"/>
  <c r="V62" i="57"/>
  <c r="AL62" i="57"/>
  <c r="AE62" i="57"/>
  <c r="AM62" i="57"/>
  <c r="T31" i="57"/>
  <c r="AH66" i="57"/>
  <c r="M30" i="57"/>
  <c r="R59" i="57"/>
  <c r="Y30" i="57"/>
  <c r="Y54" i="57"/>
  <c r="AG53" i="57"/>
  <c r="AA60" i="57"/>
  <c r="AH32" i="57"/>
  <c r="AH36" i="57"/>
  <c r="T53" i="57"/>
  <c r="X34" i="57"/>
  <c r="AN34" i="57"/>
  <c r="X40" i="57"/>
  <c r="Y57" i="57"/>
  <c r="AN64" i="57"/>
  <c r="AL33" i="57"/>
  <c r="Y34" i="57"/>
  <c r="Y40" i="57"/>
  <c r="AN49" i="57"/>
  <c r="AM53" i="57"/>
  <c r="AM33" i="57"/>
  <c r="Z34" i="57"/>
  <c r="AL36" i="57"/>
  <c r="AM50" i="57"/>
  <c r="AA53" i="57"/>
  <c r="AH30" i="57"/>
  <c r="X32" i="57"/>
  <c r="Y44" i="57"/>
  <c r="S65" i="57"/>
  <c r="AL66" i="57"/>
  <c r="AE67" i="57"/>
  <c r="Z44" i="57"/>
  <c r="AM66" i="57"/>
  <c r="AG67" i="57"/>
  <c r="T30" i="57"/>
  <c r="AJ30" i="57"/>
  <c r="T34" i="57"/>
  <c r="AH34" i="57"/>
  <c r="T51" i="57"/>
  <c r="AE53" i="57"/>
  <c r="R57" i="57"/>
  <c r="AH61" i="57"/>
  <c r="Q30" i="57"/>
  <c r="R30" i="57"/>
  <c r="Z30" i="57"/>
  <c r="AG30" i="57"/>
  <c r="AN31" i="57"/>
  <c r="AL44" i="57"/>
  <c r="Y47" i="57"/>
  <c r="AH57" i="57"/>
  <c r="AJ63" i="57"/>
  <c r="AN66" i="57"/>
  <c r="AF67" i="57"/>
  <c r="S30" i="57"/>
  <c r="AA30" i="57"/>
  <c r="AN44" i="57"/>
  <c r="O40" i="57"/>
  <c r="V81" i="57"/>
  <c r="AC30" i="57"/>
  <c r="R32" i="57"/>
  <c r="AH33" i="57"/>
  <c r="AG42" i="57"/>
  <c r="O45" i="57"/>
  <c r="AL46" i="57"/>
  <c r="Z54" i="57"/>
  <c r="AC60" i="57"/>
  <c r="V30" i="57"/>
  <c r="AL30" i="57"/>
  <c r="T32" i="57"/>
  <c r="M60" i="57"/>
  <c r="M68" i="57"/>
  <c r="AE80" i="57"/>
  <c r="AE30" i="57"/>
  <c r="AM30" i="57"/>
  <c r="AG60" i="57"/>
  <c r="AE82" i="57"/>
  <c r="Q81" i="57"/>
  <c r="M83" i="57"/>
  <c r="AM83" i="57"/>
  <c r="M79" i="57"/>
  <c r="AG80" i="57"/>
  <c r="AG83" i="57"/>
  <c r="AA31" i="57"/>
  <c r="O50" i="57"/>
  <c r="AJ55" i="57"/>
  <c r="AJ79" i="57"/>
  <c r="M34" i="57"/>
  <c r="T38" i="57"/>
  <c r="AM38" i="57"/>
  <c r="AH59" i="57"/>
  <c r="AF61" i="57"/>
  <c r="AG65" i="57"/>
  <c r="M67" i="57"/>
  <c r="AN69" i="57"/>
  <c r="AH70" i="57"/>
  <c r="Y72" i="57"/>
  <c r="AL77" i="57"/>
  <c r="Y78" i="57"/>
  <c r="AA83" i="57"/>
  <c r="AN38" i="57"/>
  <c r="Q50" i="57"/>
  <c r="Z78" i="57"/>
  <c r="AE31" i="57"/>
  <c r="S32" i="57"/>
  <c r="AG33" i="57"/>
  <c r="M37" i="57"/>
  <c r="AG37" i="57"/>
  <c r="AH44" i="57"/>
  <c r="AN46" i="57"/>
  <c r="R50" i="57"/>
  <c r="AG54" i="57"/>
  <c r="AM55" i="57"/>
  <c r="S59" i="57"/>
  <c r="T65" i="57"/>
  <c r="AC83" i="57"/>
  <c r="AN83" i="57"/>
  <c r="AL55" i="57"/>
  <c r="Z72" i="57"/>
  <c r="AN77" i="57"/>
  <c r="AF34" i="57"/>
  <c r="AH54" i="57"/>
  <c r="AN55" i="57"/>
  <c r="AE69" i="57"/>
  <c r="Q70" i="57"/>
  <c r="AN70" i="57"/>
  <c r="AM80" i="57"/>
  <c r="Z81" i="57"/>
  <c r="M84" i="57"/>
  <c r="AJ44" i="57"/>
  <c r="AF69" i="57"/>
  <c r="R78" i="57"/>
  <c r="AH78" i="57"/>
  <c r="AN80" i="57"/>
  <c r="O83" i="57"/>
  <c r="AE83" i="57"/>
  <c r="AM31" i="57"/>
  <c r="Q37" i="57"/>
  <c r="AH38" i="57"/>
  <c r="AM40" i="57"/>
  <c r="AF42" i="57"/>
  <c r="X44" i="57"/>
  <c r="M50" i="57"/>
  <c r="AF53" i="57"/>
  <c r="AF60" i="57"/>
  <c r="AA61" i="57"/>
  <c r="AM64" i="57"/>
  <c r="AA65" i="57"/>
  <c r="AH69" i="57"/>
  <c r="AH77" i="57"/>
  <c r="S78" i="57"/>
  <c r="AC82" i="57"/>
  <c r="AE77" i="57"/>
  <c r="X80" i="57"/>
  <c r="Y83" i="57"/>
  <c r="Y31" i="57"/>
  <c r="AF33" i="57"/>
  <c r="AL34" i="57"/>
  <c r="AE37" i="57"/>
  <c r="AL38" i="57"/>
  <c r="T41" i="57"/>
  <c r="AE42" i="57"/>
  <c r="M44" i="57"/>
  <c r="V47" i="57"/>
  <c r="AH47" i="57"/>
  <c r="AM49" i="57"/>
  <c r="AJ50" i="57"/>
  <c r="S51" i="57"/>
  <c r="T55" i="57"/>
  <c r="Q57" i="57"/>
  <c r="AN60" i="57"/>
  <c r="AC61" i="57"/>
  <c r="M63" i="57"/>
  <c r="AA64" i="57"/>
  <c r="AL64" i="57"/>
  <c r="AH67" i="57"/>
  <c r="AM69" i="57"/>
  <c r="AA70" i="57"/>
  <c r="X72" i="57"/>
  <c r="AG72" i="57"/>
  <c r="AA77" i="57"/>
  <c r="Q78" i="57"/>
  <c r="AA78" i="57"/>
  <c r="T80" i="57"/>
  <c r="AM82" i="57"/>
  <c r="S83" i="57"/>
  <c r="O31" i="57"/>
  <c r="V55" i="57"/>
  <c r="AJ67" i="57"/>
  <c r="AC70" i="57"/>
  <c r="AJ71" i="57"/>
  <c r="AC77" i="57"/>
  <c r="AC78" i="57"/>
  <c r="V80" i="57"/>
  <c r="AN82" i="57"/>
  <c r="AG34" i="57"/>
  <c r="O35" i="57"/>
  <c r="S37" i="57"/>
  <c r="AA40" i="57"/>
  <c r="AN40" i="57"/>
  <c r="X41" i="57"/>
  <c r="AH42" i="57"/>
  <c r="T45" i="57"/>
  <c r="AM46" i="57"/>
  <c r="Z47" i="57"/>
  <c r="M49" i="57"/>
  <c r="AH49" i="57"/>
  <c r="X50" i="57"/>
  <c r="AN50" i="57"/>
  <c r="AJ57" i="57"/>
  <c r="T59" i="57"/>
  <c r="AH60" i="57"/>
  <c r="S61" i="57"/>
  <c r="AG61" i="57"/>
  <c r="AE64" i="57"/>
  <c r="AG69" i="57"/>
  <c r="AA72" i="57"/>
  <c r="AM72" i="57"/>
  <c r="AM77" i="57"/>
  <c r="AL79" i="57"/>
  <c r="AF80" i="57"/>
  <c r="Y81" i="57"/>
  <c r="AH82" i="57"/>
  <c r="X83" i="57"/>
  <c r="AM67" i="57"/>
  <c r="AF70" i="57"/>
  <c r="AN72" i="57"/>
  <c r="AF31" i="57"/>
  <c r="AC33" i="57"/>
  <c r="AM36" i="57"/>
  <c r="AJ49" i="57"/>
  <c r="O51" i="57"/>
  <c r="Z57" i="57"/>
  <c r="AM57" i="57"/>
  <c r="T64" i="57"/>
  <c r="AG64" i="57"/>
  <c r="AC66" i="57"/>
  <c r="AN67" i="57"/>
  <c r="AA69" i="57"/>
  <c r="R70" i="57"/>
  <c r="AG70" i="57"/>
  <c r="V77" i="57"/>
  <c r="AF77" i="57"/>
  <c r="M78" i="57"/>
  <c r="X78" i="57"/>
  <c r="AG78" i="57"/>
  <c r="O80" i="57"/>
  <c r="Y80" i="57"/>
  <c r="R81" i="57"/>
  <c r="AA81" i="57"/>
  <c r="AJ82" i="57"/>
  <c r="Z83" i="57"/>
  <c r="AH83" i="57"/>
  <c r="R84" i="57"/>
  <c r="Y50" i="57"/>
  <c r="AG31" i="57"/>
  <c r="AJ34" i="57"/>
  <c r="AN36" i="57"/>
  <c r="T40" i="57"/>
  <c r="AE40" i="57"/>
  <c r="R41" i="57"/>
  <c r="AH41" i="57"/>
  <c r="AL42" i="57"/>
  <c r="AE47" i="57"/>
  <c r="T49" i="57"/>
  <c r="AH51" i="57"/>
  <c r="AN57" i="57"/>
  <c r="Z59" i="57"/>
  <c r="AL60" i="57"/>
  <c r="AE72" i="57"/>
  <c r="S81" i="57"/>
  <c r="Q83" i="57"/>
  <c r="S84" i="57"/>
  <c r="AF64" i="57"/>
  <c r="AF78" i="57"/>
  <c r="X31" i="57"/>
  <c r="AE33" i="57"/>
  <c r="AG40" i="57"/>
  <c r="S41" i="57"/>
  <c r="AM42" i="57"/>
  <c r="AG47" i="57"/>
  <c r="R51" i="57"/>
  <c r="AM60" i="57"/>
  <c r="AN61" i="57"/>
  <c r="AL69" i="57"/>
  <c r="AF72" i="57"/>
  <c r="X77" i="57"/>
  <c r="Q80" i="57"/>
  <c r="AA80" i="57"/>
  <c r="AL80" i="57"/>
  <c r="T81" i="57"/>
  <c r="T84" i="57"/>
  <c r="O67" i="57"/>
  <c r="X67" i="57"/>
  <c r="Z68" i="57"/>
  <c r="O72" i="57"/>
  <c r="V53" i="57"/>
  <c r="M55" i="57"/>
  <c r="S57" i="57"/>
  <c r="M61" i="57"/>
  <c r="X61" i="57"/>
  <c r="V64" i="57"/>
  <c r="V65" i="57"/>
  <c r="Y67" i="57"/>
  <c r="O68" i="57"/>
  <c r="S70" i="57"/>
  <c r="M71" i="57"/>
  <c r="T57" i="57"/>
  <c r="M59" i="57"/>
  <c r="Y61" i="57"/>
  <c r="S63" i="57"/>
  <c r="Q67" i="57"/>
  <c r="Z67" i="57"/>
  <c r="T72" i="57"/>
  <c r="X53" i="57"/>
  <c r="T54" i="57"/>
  <c r="M57" i="57"/>
  <c r="Z61" i="57"/>
  <c r="X64" i="57"/>
  <c r="Y65" i="57"/>
  <c r="R67" i="57"/>
  <c r="R68" i="57"/>
  <c r="Y53" i="57"/>
  <c r="O59" i="57"/>
  <c r="Q61" i="57"/>
  <c r="Y64" i="57"/>
  <c r="Q65" i="57"/>
  <c r="Z65" i="57"/>
  <c r="S68" i="57"/>
  <c r="V69" i="57"/>
  <c r="M70" i="57"/>
  <c r="Y70" i="57"/>
  <c r="S71" i="57"/>
  <c r="V54" i="57"/>
  <c r="X57" i="57"/>
  <c r="R61" i="57"/>
  <c r="O64" i="57"/>
  <c r="R65" i="57"/>
  <c r="T67" i="57"/>
  <c r="T68" i="57"/>
  <c r="Z70" i="57"/>
  <c r="AA32" i="57"/>
  <c r="AA35" i="57"/>
  <c r="T36" i="57"/>
  <c r="AA41" i="57"/>
  <c r="AA45" i="57"/>
  <c r="T46" i="57"/>
  <c r="AA51" i="57"/>
  <c r="Q31" i="57"/>
  <c r="Q35" i="57"/>
  <c r="AF36" i="57"/>
  <c r="Y37" i="57"/>
  <c r="Q40" i="57"/>
  <c r="Q45" i="57"/>
  <c r="AF46" i="57"/>
  <c r="R31" i="57"/>
  <c r="V32" i="57"/>
  <c r="Q34" i="57"/>
  <c r="S35" i="57"/>
  <c r="X36" i="57"/>
  <c r="Z37" i="57"/>
  <c r="R40" i="57"/>
  <c r="V41" i="57"/>
  <c r="Q44" i="57"/>
  <c r="AC44" i="57"/>
  <c r="S45" i="57"/>
  <c r="X46" i="57"/>
  <c r="Q47" i="57"/>
  <c r="AA47" i="57"/>
  <c r="AE50" i="57"/>
  <c r="V51" i="57"/>
  <c r="AE46" i="57"/>
  <c r="S31" i="57"/>
  <c r="R34" i="57"/>
  <c r="T35" i="57"/>
  <c r="Y36" i="57"/>
  <c r="AA37" i="57"/>
  <c r="S40" i="57"/>
  <c r="R44" i="57"/>
  <c r="Y46" i="57"/>
  <c r="R47" i="57"/>
  <c r="T50" i="57"/>
  <c r="AF50" i="57"/>
  <c r="V36" i="57"/>
  <c r="V46" i="57"/>
  <c r="AF44" i="57"/>
  <c r="S47" i="57"/>
  <c r="AC47" i="57"/>
  <c r="AG50" i="57"/>
  <c r="X51" i="57"/>
  <c r="AE36" i="57"/>
  <c r="Z32" i="57"/>
  <c r="M33" i="57"/>
  <c r="M35" i="57"/>
  <c r="AA36" i="57"/>
  <c r="R37" i="57"/>
  <c r="AC37" i="57"/>
  <c r="M38" i="57"/>
  <c r="AF40" i="57"/>
  <c r="Z41" i="57"/>
  <c r="M42" i="57"/>
  <c r="AG44" i="57"/>
  <c r="M45" i="57"/>
  <c r="AA46" i="57"/>
  <c r="Z51" i="57"/>
  <c r="AJ32" i="57"/>
  <c r="O33" i="57"/>
  <c r="AC35" i="57"/>
  <c r="V38" i="57"/>
  <c r="AJ41" i="57"/>
  <c r="O42" i="57"/>
  <c r="AC45" i="57"/>
  <c r="V49" i="57"/>
  <c r="AJ51" i="57"/>
  <c r="O55" i="57"/>
  <c r="AA55" i="57"/>
  <c r="AF55" i="57"/>
  <c r="Z63" i="57"/>
  <c r="Y63" i="57"/>
  <c r="X63" i="57"/>
  <c r="V63" i="57"/>
  <c r="S82" i="57"/>
  <c r="R82" i="57"/>
  <c r="Q82" i="57"/>
  <c r="O82" i="57"/>
  <c r="M82" i="57"/>
  <c r="Z31" i="57"/>
  <c r="AH31" i="57"/>
  <c r="M32" i="57"/>
  <c r="AC32" i="57"/>
  <c r="X33" i="57"/>
  <c r="AN33" i="57"/>
  <c r="S34" i="57"/>
  <c r="AA34" i="57"/>
  <c r="V35" i="57"/>
  <c r="AL35" i="57"/>
  <c r="Q36" i="57"/>
  <c r="AG36" i="57"/>
  <c r="T37" i="57"/>
  <c r="AJ37" i="57"/>
  <c r="O38" i="57"/>
  <c r="AE38" i="57"/>
  <c r="Z40" i="57"/>
  <c r="AH40" i="57"/>
  <c r="M41" i="57"/>
  <c r="AC41" i="57"/>
  <c r="X42" i="57"/>
  <c r="AN42" i="57"/>
  <c r="S44" i="57"/>
  <c r="AA44" i="57"/>
  <c r="V45" i="57"/>
  <c r="AL45" i="57"/>
  <c r="Q46" i="57"/>
  <c r="AG46" i="57"/>
  <c r="T47" i="57"/>
  <c r="AJ47" i="57"/>
  <c r="O49" i="57"/>
  <c r="AE49" i="57"/>
  <c r="Z50" i="57"/>
  <c r="AH50" i="57"/>
  <c r="M51" i="57"/>
  <c r="AC51" i="57"/>
  <c r="M53" i="57"/>
  <c r="R53" i="57"/>
  <c r="O54" i="57"/>
  <c r="M54" i="57"/>
  <c r="AN54" i="57"/>
  <c r="AM54" i="57"/>
  <c r="AC55" i="57"/>
  <c r="AG59" i="57"/>
  <c r="AF59" i="57"/>
  <c r="AE59" i="57"/>
  <c r="AC59" i="57"/>
  <c r="S60" i="57"/>
  <c r="R60" i="57"/>
  <c r="Q60" i="57"/>
  <c r="AH68" i="57"/>
  <c r="AN68" i="57"/>
  <c r="AM68" i="57"/>
  <c r="AL68" i="57"/>
  <c r="AN65" i="57"/>
  <c r="AM65" i="57"/>
  <c r="AL65" i="57"/>
  <c r="AJ65" i="57"/>
  <c r="AL32" i="57"/>
  <c r="Q33" i="57"/>
  <c r="Y33" i="57"/>
  <c r="AE35" i="57"/>
  <c r="AM35" i="57"/>
  <c r="R36" i="57"/>
  <c r="X38" i="57"/>
  <c r="AF38" i="57"/>
  <c r="AL41" i="57"/>
  <c r="Q42" i="57"/>
  <c r="Y42" i="57"/>
  <c r="T44" i="57"/>
  <c r="AE45" i="57"/>
  <c r="AM45" i="57"/>
  <c r="R46" i="57"/>
  <c r="AH46" i="57"/>
  <c r="M47" i="57"/>
  <c r="X49" i="57"/>
  <c r="AF49" i="57"/>
  <c r="AA50" i="57"/>
  <c r="AL51" i="57"/>
  <c r="AC57" i="57"/>
  <c r="AA57" i="57"/>
  <c r="AA63" i="57"/>
  <c r="AG63" i="57"/>
  <c r="AF63" i="57"/>
  <c r="AE63" i="57"/>
  <c r="AG68" i="57"/>
  <c r="AF68" i="57"/>
  <c r="AE68" i="57"/>
  <c r="AC68" i="57"/>
  <c r="AJ31" i="57"/>
  <c r="O32" i="57"/>
  <c r="AE32" i="57"/>
  <c r="AM32" i="57"/>
  <c r="R33" i="57"/>
  <c r="Z33" i="57"/>
  <c r="AC34" i="57"/>
  <c r="X35" i="57"/>
  <c r="AF35" i="57"/>
  <c r="AN35" i="57"/>
  <c r="S36" i="57"/>
  <c r="V37" i="57"/>
  <c r="AL37" i="57"/>
  <c r="Q38" i="57"/>
  <c r="Y38" i="57"/>
  <c r="AG38" i="57"/>
  <c r="AJ40" i="57"/>
  <c r="O41" i="57"/>
  <c r="AE41" i="57"/>
  <c r="AM41" i="57"/>
  <c r="R42" i="57"/>
  <c r="Z42" i="57"/>
  <c r="X45" i="57"/>
  <c r="AF45" i="57"/>
  <c r="AN45" i="57"/>
  <c r="S46" i="57"/>
  <c r="AL47" i="57"/>
  <c r="Q49" i="57"/>
  <c r="Y49" i="57"/>
  <c r="AG49" i="57"/>
  <c r="AE51" i="57"/>
  <c r="AM51" i="57"/>
  <c r="AJ53" i="57"/>
  <c r="AH53" i="57"/>
  <c r="Q54" i="57"/>
  <c r="AE55" i="57"/>
  <c r="AC63" i="57"/>
  <c r="S66" i="57"/>
  <c r="R66" i="57"/>
  <c r="Q66" i="57"/>
  <c r="O66" i="57"/>
  <c r="Z71" i="57"/>
  <c r="Y71" i="57"/>
  <c r="X71" i="57"/>
  <c r="V71" i="57"/>
  <c r="AG79" i="57"/>
  <c r="AF79" i="57"/>
  <c r="AE79" i="57"/>
  <c r="AA79" i="57"/>
  <c r="AC79" i="57"/>
  <c r="AJ35" i="57"/>
  <c r="V42" i="57"/>
  <c r="AJ45" i="57"/>
  <c r="AC49" i="57"/>
  <c r="S55" i="57"/>
  <c r="R55" i="57"/>
  <c r="AF32" i="57"/>
  <c r="Y35" i="57"/>
  <c r="AM37" i="57"/>
  <c r="R38" i="57"/>
  <c r="AF41" i="57"/>
  <c r="Y45" i="57"/>
  <c r="AM47" i="57"/>
  <c r="R49" i="57"/>
  <c r="AF51" i="57"/>
  <c r="Q53" i="57"/>
  <c r="R54" i="57"/>
  <c r="AL54" i="57"/>
  <c r="Z55" i="57"/>
  <c r="X55" i="57"/>
  <c r="AG55" i="57"/>
  <c r="AE57" i="57"/>
  <c r="AN59" i="57"/>
  <c r="AM59" i="57"/>
  <c r="AL59" i="57"/>
  <c r="T60" i="57"/>
  <c r="Z60" i="57"/>
  <c r="Y60" i="57"/>
  <c r="X60" i="57"/>
  <c r="V33" i="57"/>
  <c r="O36" i="57"/>
  <c r="AC38" i="57"/>
  <c r="O46" i="57"/>
  <c r="S53" i="57"/>
  <c r="AL53" i="57"/>
  <c r="S54" i="57"/>
  <c r="AF54" i="57"/>
  <c r="AE54" i="57"/>
  <c r="AC54" i="57"/>
  <c r="AF57" i="57"/>
  <c r="T66" i="57"/>
  <c r="Z66" i="57"/>
  <c r="Y66" i="57"/>
  <c r="X66" i="57"/>
  <c r="M69" i="57"/>
  <c r="S69" i="57"/>
  <c r="R69" i="57"/>
  <c r="Q69" i="57"/>
  <c r="AA71" i="57"/>
  <c r="AG71" i="57"/>
  <c r="AF71" i="57"/>
  <c r="AE71" i="57"/>
  <c r="AL63" i="57"/>
  <c r="Q64" i="57"/>
  <c r="AE66" i="57"/>
  <c r="X69" i="57"/>
  <c r="AL71" i="57"/>
  <c r="Q72" i="57"/>
  <c r="S77" i="57"/>
  <c r="R77" i="57"/>
  <c r="Q77" i="57"/>
  <c r="M77" i="57"/>
  <c r="Z82" i="57"/>
  <c r="Y82" i="57"/>
  <c r="X82" i="57"/>
  <c r="T82" i="57"/>
  <c r="AG84" i="57"/>
  <c r="AF84" i="57"/>
  <c r="AE84" i="57"/>
  <c r="AC84" i="57"/>
  <c r="V59" i="57"/>
  <c r="T61" i="57"/>
  <c r="AJ61" i="57"/>
  <c r="O63" i="57"/>
  <c r="AM63" i="57"/>
  <c r="R64" i="57"/>
  <c r="AH64" i="57"/>
  <c r="M65" i="57"/>
  <c r="AC65" i="57"/>
  <c r="AF66" i="57"/>
  <c r="AA67" i="57"/>
  <c r="V68" i="57"/>
  <c r="Y69" i="57"/>
  <c r="T70" i="57"/>
  <c r="AJ70" i="57"/>
  <c r="O71" i="57"/>
  <c r="AM71" i="57"/>
  <c r="R72" i="57"/>
  <c r="AH72" i="57"/>
  <c r="O77" i="57"/>
  <c r="V82" i="57"/>
  <c r="AN63" i="57"/>
  <c r="S64" i="57"/>
  <c r="AG66" i="57"/>
  <c r="Z69" i="57"/>
  <c r="AN71" i="57"/>
  <c r="S72" i="57"/>
  <c r="AN84" i="57"/>
  <c r="AM84" i="57"/>
  <c r="AL84" i="57"/>
  <c r="AH84" i="57"/>
  <c r="X59" i="57"/>
  <c r="AL61" i="57"/>
  <c r="Q63" i="57"/>
  <c r="AE65" i="57"/>
  <c r="X68" i="57"/>
  <c r="V70" i="57"/>
  <c r="AL70" i="57"/>
  <c r="Q71" i="57"/>
  <c r="AJ72" i="57"/>
  <c r="AN81" i="57"/>
  <c r="AM81" i="57"/>
  <c r="AL81" i="57"/>
  <c r="AJ81" i="57"/>
  <c r="AJ84" i="57"/>
  <c r="Z79" i="57"/>
  <c r="Y79" i="57"/>
  <c r="X79" i="57"/>
  <c r="V79" i="57"/>
  <c r="AN78" i="57"/>
  <c r="S79" i="57"/>
  <c r="AG81" i="57"/>
  <c r="Z84" i="57"/>
  <c r="Y77" i="57"/>
  <c r="T78" i="57"/>
  <c r="AJ78" i="57"/>
  <c r="O79" i="57"/>
  <c r="AM79" i="57"/>
  <c r="R80" i="57"/>
  <c r="AH80" i="57"/>
  <c r="M81" i="57"/>
  <c r="AC81" i="57"/>
  <c r="AF82" i="57"/>
  <c r="V84" i="57"/>
  <c r="Z77" i="57"/>
  <c r="AN79" i="57"/>
  <c r="S80" i="57"/>
  <c r="AG82" i="57"/>
  <c r="T83" i="57"/>
  <c r="AJ83" i="57"/>
  <c r="O84" i="57"/>
  <c r="AL78" i="57"/>
  <c r="Q79" i="57"/>
  <c r="AE81" i="57"/>
  <c r="X84" i="57"/>
  <c r="Z66" i="56"/>
  <c r="AG66" i="56"/>
  <c r="AH66" i="56"/>
  <c r="Y66" i="56"/>
  <c r="Q66" i="56"/>
  <c r="R66" i="56"/>
  <c r="S66" i="56"/>
  <c r="M66" i="56"/>
  <c r="AH51" i="56"/>
  <c r="AA64" i="56"/>
  <c r="M31" i="56"/>
  <c r="AH57" i="56"/>
  <c r="T66" i="56"/>
  <c r="AJ66" i="56"/>
  <c r="AC66" i="56"/>
  <c r="M79" i="56"/>
  <c r="V66" i="56"/>
  <c r="AL66" i="56"/>
  <c r="AJ72" i="56"/>
  <c r="AE66" i="56"/>
  <c r="AM66" i="56"/>
  <c r="AH49" i="56"/>
  <c r="AG55" i="56"/>
  <c r="AA61" i="56"/>
  <c r="AN50" i="56"/>
  <c r="Y69" i="56"/>
  <c r="AA39" i="56"/>
  <c r="AH67" i="56"/>
  <c r="AG35" i="56"/>
  <c r="AA53" i="56"/>
  <c r="M35" i="56"/>
  <c r="AH47" i="56"/>
  <c r="AG73" i="56"/>
  <c r="T42" i="56"/>
  <c r="AG44" i="56"/>
  <c r="AN71" i="56"/>
  <c r="AF73" i="56"/>
  <c r="M84" i="56"/>
  <c r="AH55" i="56"/>
  <c r="R62" i="56"/>
  <c r="Z69" i="56"/>
  <c r="AC82" i="56"/>
  <c r="AA43" i="56"/>
  <c r="AM68" i="56"/>
  <c r="AL81" i="56"/>
  <c r="S84" i="56"/>
  <c r="O84" i="56"/>
  <c r="Y53" i="56"/>
  <c r="T55" i="56"/>
  <c r="AH58" i="56"/>
  <c r="AN68" i="56"/>
  <c r="T81" i="56"/>
  <c r="AM81" i="56"/>
  <c r="AH82" i="56"/>
  <c r="M43" i="56"/>
  <c r="AF44" i="56"/>
  <c r="Z85" i="56"/>
  <c r="M34" i="56"/>
  <c r="AF35" i="56"/>
  <c r="T40" i="56"/>
  <c r="T45" i="56"/>
  <c r="AG47" i="56"/>
  <c r="AL68" i="56"/>
  <c r="AN78" i="56"/>
  <c r="AA79" i="56"/>
  <c r="T80" i="56"/>
  <c r="AA85" i="56"/>
  <c r="AC68" i="56"/>
  <c r="AA32" i="56"/>
  <c r="AJ62" i="56"/>
  <c r="AH73" i="56"/>
  <c r="AF79" i="56"/>
  <c r="AA47" i="56"/>
  <c r="AJ57" i="56"/>
  <c r="AA60" i="56"/>
  <c r="AE63" i="56"/>
  <c r="Y64" i="56"/>
  <c r="M68" i="56"/>
  <c r="AE68" i="56"/>
  <c r="AE71" i="56"/>
  <c r="Y81" i="56"/>
  <c r="T84" i="56"/>
  <c r="AH46" i="56"/>
  <c r="M50" i="56"/>
  <c r="AJ53" i="56"/>
  <c r="AF63" i="56"/>
  <c r="Z64" i="56"/>
  <c r="AF68" i="56"/>
  <c r="AF71" i="56"/>
  <c r="AH78" i="56"/>
  <c r="Z81" i="56"/>
  <c r="AN31" i="56"/>
  <c r="T37" i="56"/>
  <c r="AH42" i="56"/>
  <c r="AF54" i="56"/>
  <c r="AL57" i="56"/>
  <c r="AG71" i="56"/>
  <c r="Y79" i="56"/>
  <c r="AN83" i="56"/>
  <c r="S45" i="56"/>
  <c r="AE47" i="56"/>
  <c r="M54" i="56"/>
  <c r="AC61" i="56"/>
  <c r="T63" i="56"/>
  <c r="X69" i="56"/>
  <c r="Z79" i="56"/>
  <c r="AJ40" i="56"/>
  <c r="AL37" i="56"/>
  <c r="AC43" i="56"/>
  <c r="V55" i="56"/>
  <c r="O58" i="56"/>
  <c r="AL61" i="56"/>
  <c r="Q71" i="56"/>
  <c r="AE78" i="56"/>
  <c r="AA81" i="56"/>
  <c r="AG82" i="56"/>
  <c r="AM84" i="56"/>
  <c r="AC34" i="56"/>
  <c r="AM37" i="56"/>
  <c r="AC39" i="56"/>
  <c r="AL40" i="56"/>
  <c r="V46" i="56"/>
  <c r="Y47" i="56"/>
  <c r="AL54" i="56"/>
  <c r="AM61" i="56"/>
  <c r="O68" i="56"/>
  <c r="AC70" i="56"/>
  <c r="AH71" i="56"/>
  <c r="AJ73" i="56"/>
  <c r="AF78" i="56"/>
  <c r="S80" i="56"/>
  <c r="R82" i="56"/>
  <c r="X84" i="56"/>
  <c r="AN84" i="56"/>
  <c r="AJ30" i="56"/>
  <c r="AN37" i="56"/>
  <c r="AE41" i="56"/>
  <c r="AE43" i="56"/>
  <c r="X44" i="56"/>
  <c r="Z47" i="56"/>
  <c r="AM54" i="56"/>
  <c r="Y55" i="56"/>
  <c r="Q58" i="56"/>
  <c r="AN61" i="56"/>
  <c r="AG68" i="56"/>
  <c r="AG78" i="56"/>
  <c r="S82" i="56"/>
  <c r="Y84" i="56"/>
  <c r="AE34" i="56"/>
  <c r="AE37" i="56"/>
  <c r="AE39" i="56"/>
  <c r="O41" i="56"/>
  <c r="AF41" i="56"/>
  <c r="Y44" i="56"/>
  <c r="O45" i="56"/>
  <c r="X46" i="56"/>
  <c r="AL46" i="56"/>
  <c r="AN54" i="56"/>
  <c r="AL60" i="56"/>
  <c r="T64" i="56"/>
  <c r="AH68" i="56"/>
  <c r="AE70" i="56"/>
  <c r="AA71" i="56"/>
  <c r="AL73" i="56"/>
  <c r="AG79" i="56"/>
  <c r="Q84" i="56"/>
  <c r="AA84" i="56"/>
  <c r="AL30" i="56"/>
  <c r="X32" i="56"/>
  <c r="AG34" i="56"/>
  <c r="AF37" i="56"/>
  <c r="AG41" i="56"/>
  <c r="Z46" i="56"/>
  <c r="AM46" i="56"/>
  <c r="AL49" i="56"/>
  <c r="X51" i="56"/>
  <c r="AM60" i="56"/>
  <c r="AM71" i="56"/>
  <c r="AN73" i="56"/>
  <c r="X79" i="56"/>
  <c r="AH79" i="56"/>
  <c r="AL83" i="56"/>
  <c r="AN30" i="56"/>
  <c r="Z32" i="56"/>
  <c r="AH34" i="56"/>
  <c r="T36" i="56"/>
  <c r="AH37" i="56"/>
  <c r="AH40" i="56"/>
  <c r="Q41" i="56"/>
  <c r="AM43" i="56"/>
  <c r="Q45" i="56"/>
  <c r="AA46" i="56"/>
  <c r="AN49" i="56"/>
  <c r="Z51" i="56"/>
  <c r="AN53" i="56"/>
  <c r="AF55" i="56"/>
  <c r="R57" i="56"/>
  <c r="AE61" i="56"/>
  <c r="Q62" i="56"/>
  <c r="AA78" i="56"/>
  <c r="AM83" i="56"/>
  <c r="AJ44" i="56"/>
  <c r="AE31" i="56"/>
  <c r="R39" i="56"/>
  <c r="Y41" i="56"/>
  <c r="Z44" i="56"/>
  <c r="AE50" i="56"/>
  <c r="O55" i="56"/>
  <c r="AJ58" i="56"/>
  <c r="AC60" i="56"/>
  <c r="V70" i="56"/>
  <c r="Z71" i="56"/>
  <c r="V82" i="56"/>
  <c r="AH30" i="56"/>
  <c r="AF31" i="56"/>
  <c r="T32" i="56"/>
  <c r="AH32" i="56"/>
  <c r="AA34" i="56"/>
  <c r="AL35" i="56"/>
  <c r="AA36" i="56"/>
  <c r="S39" i="56"/>
  <c r="AG39" i="56"/>
  <c r="AN40" i="56"/>
  <c r="AA41" i="56"/>
  <c r="AM41" i="56"/>
  <c r="AA42" i="56"/>
  <c r="AG43" i="56"/>
  <c r="Q44" i="56"/>
  <c r="AL44" i="56"/>
  <c r="AN46" i="56"/>
  <c r="M49" i="56"/>
  <c r="S50" i="56"/>
  <c r="AF50" i="56"/>
  <c r="Z55" i="56"/>
  <c r="M58" i="56"/>
  <c r="AC58" i="56"/>
  <c r="R59" i="56"/>
  <c r="R61" i="56"/>
  <c r="AF61" i="56"/>
  <c r="AJ63" i="56"/>
  <c r="AE64" i="56"/>
  <c r="AJ67" i="56"/>
  <c r="Q69" i="56"/>
  <c r="AL70" i="56"/>
  <c r="O73" i="56"/>
  <c r="Q79" i="56"/>
  <c r="AN81" i="56"/>
  <c r="AE84" i="56"/>
  <c r="M30" i="56"/>
  <c r="T31" i="56"/>
  <c r="AG31" i="56"/>
  <c r="AL34" i="56"/>
  <c r="AN35" i="56"/>
  <c r="AH39" i="56"/>
  <c r="AN41" i="56"/>
  <c r="AH43" i="56"/>
  <c r="R44" i="56"/>
  <c r="AN44" i="56"/>
  <c r="AE46" i="56"/>
  <c r="AC47" i="56"/>
  <c r="AJ49" i="56"/>
  <c r="T50" i="56"/>
  <c r="AG50" i="56"/>
  <c r="AJ54" i="56"/>
  <c r="Q55" i="56"/>
  <c r="AA55" i="56"/>
  <c r="AL58" i="56"/>
  <c r="S59" i="56"/>
  <c r="AE60" i="56"/>
  <c r="V64" i="56"/>
  <c r="AF64" i="56"/>
  <c r="S69" i="56"/>
  <c r="AA70" i="56"/>
  <c r="AM70" i="56"/>
  <c r="R79" i="56"/>
  <c r="AN79" i="56"/>
  <c r="V81" i="56"/>
  <c r="AE81" i="56"/>
  <c r="Y82" i="56"/>
  <c r="AF84" i="56"/>
  <c r="R85" i="56"/>
  <c r="AM34" i="56"/>
  <c r="M36" i="56"/>
  <c r="AA37" i="56"/>
  <c r="T44" i="56"/>
  <c r="AA45" i="56"/>
  <c r="AF46" i="56"/>
  <c r="R55" i="56"/>
  <c r="AE58" i="56"/>
  <c r="AM58" i="56"/>
  <c r="AH61" i="56"/>
  <c r="AL63" i="56"/>
  <c r="AG64" i="56"/>
  <c r="AL67" i="56"/>
  <c r="AL71" i="56"/>
  <c r="AL78" i="56"/>
  <c r="S79" i="56"/>
  <c r="AC79" i="56"/>
  <c r="M80" i="56"/>
  <c r="AF81" i="56"/>
  <c r="Z82" i="56"/>
  <c r="AH83" i="56"/>
  <c r="AG84" i="56"/>
  <c r="S85" i="56"/>
  <c r="AJ35" i="56"/>
  <c r="O63" i="56"/>
  <c r="AF58" i="56"/>
  <c r="AM63" i="56"/>
  <c r="AM78" i="56"/>
  <c r="AG81" i="56"/>
  <c r="Q82" i="56"/>
  <c r="AA82" i="56"/>
  <c r="M83" i="56"/>
  <c r="T85" i="56"/>
  <c r="O59" i="56"/>
  <c r="AA31" i="56"/>
  <c r="AM31" i="56"/>
  <c r="AH35" i="56"/>
  <c r="S42" i="56"/>
  <c r="AL43" i="56"/>
  <c r="AH44" i="56"/>
  <c r="AA50" i="56"/>
  <c r="AM50" i="56"/>
  <c r="AA51" i="56"/>
  <c r="X53" i="56"/>
  <c r="AE55" i="56"/>
  <c r="AG58" i="56"/>
  <c r="M59" i="56"/>
  <c r="AA59" i="56"/>
  <c r="AN63" i="56"/>
  <c r="AC67" i="56"/>
  <c r="Q53" i="56"/>
  <c r="S55" i="56"/>
  <c r="V57" i="56"/>
  <c r="T59" i="56"/>
  <c r="V61" i="56"/>
  <c r="S62" i="56"/>
  <c r="V63" i="56"/>
  <c r="Q68" i="56"/>
  <c r="R69" i="56"/>
  <c r="R71" i="56"/>
  <c r="Q72" i="56"/>
  <c r="T73" i="56"/>
  <c r="V60" i="56"/>
  <c r="R53" i="56"/>
  <c r="Q64" i="56"/>
  <c r="R72" i="56"/>
  <c r="O64" i="56"/>
  <c r="S53" i="56"/>
  <c r="Z57" i="56"/>
  <c r="X61" i="56"/>
  <c r="X63" i="56"/>
  <c r="R64" i="56"/>
  <c r="T69" i="56"/>
  <c r="V71" i="56"/>
  <c r="S72" i="56"/>
  <c r="V73" i="56"/>
  <c r="T53" i="56"/>
  <c r="X59" i="56"/>
  <c r="Y61" i="56"/>
  <c r="M62" i="56"/>
  <c r="S64" i="56"/>
  <c r="X68" i="56"/>
  <c r="M69" i="56"/>
  <c r="Y59" i="56"/>
  <c r="Z61" i="56"/>
  <c r="Y68" i="56"/>
  <c r="X71" i="56"/>
  <c r="X73" i="56"/>
  <c r="M53" i="56"/>
  <c r="Z59" i="56"/>
  <c r="Q61" i="56"/>
  <c r="Y71" i="56"/>
  <c r="M72" i="56"/>
  <c r="R32" i="56"/>
  <c r="V42" i="56"/>
  <c r="Q47" i="56"/>
  <c r="X31" i="56"/>
  <c r="S32" i="56"/>
  <c r="Y35" i="56"/>
  <c r="V37" i="56"/>
  <c r="M39" i="56"/>
  <c r="Y39" i="56"/>
  <c r="S41" i="56"/>
  <c r="R47" i="56"/>
  <c r="X50" i="56"/>
  <c r="S51" i="56"/>
  <c r="X35" i="56"/>
  <c r="R51" i="56"/>
  <c r="O31" i="56"/>
  <c r="Y31" i="56"/>
  <c r="Z35" i="56"/>
  <c r="Q36" i="56"/>
  <c r="Z39" i="56"/>
  <c r="T41" i="56"/>
  <c r="X42" i="56"/>
  <c r="M45" i="56"/>
  <c r="S47" i="56"/>
  <c r="O50" i="56"/>
  <c r="Y50" i="56"/>
  <c r="T51" i="56"/>
  <c r="O36" i="56"/>
  <c r="Q35" i="56"/>
  <c r="S36" i="56"/>
  <c r="X37" i="56"/>
  <c r="Z42" i="56"/>
  <c r="T46" i="56"/>
  <c r="T30" i="56"/>
  <c r="Q31" i="56"/>
  <c r="V32" i="56"/>
  <c r="R35" i="56"/>
  <c r="Z37" i="56"/>
  <c r="Q39" i="56"/>
  <c r="M41" i="56"/>
  <c r="R42" i="56"/>
  <c r="M44" i="56"/>
  <c r="T49" i="56"/>
  <c r="Q50" i="56"/>
  <c r="V51" i="56"/>
  <c r="S31" i="56"/>
  <c r="T35" i="56"/>
  <c r="M40" i="56"/>
  <c r="X41" i="56"/>
  <c r="M47" i="56"/>
  <c r="AG69" i="56"/>
  <c r="AF69" i="56"/>
  <c r="AE69" i="56"/>
  <c r="AC69" i="56"/>
  <c r="AC30" i="56"/>
  <c r="V34" i="56"/>
  <c r="AJ45" i="56"/>
  <c r="Z62" i="56"/>
  <c r="Y62" i="56"/>
  <c r="X62" i="56"/>
  <c r="V62" i="56"/>
  <c r="V30" i="56"/>
  <c r="AJ32" i="56"/>
  <c r="O34" i="56"/>
  <c r="AC36" i="56"/>
  <c r="V40" i="56"/>
  <c r="AJ42" i="56"/>
  <c r="O43" i="56"/>
  <c r="AC45" i="56"/>
  <c r="V49" i="56"/>
  <c r="AJ51" i="56"/>
  <c r="AC53" i="56"/>
  <c r="Z54" i="56"/>
  <c r="Y54" i="56"/>
  <c r="O60" i="56"/>
  <c r="AH69" i="56"/>
  <c r="AN69" i="56"/>
  <c r="AM69" i="56"/>
  <c r="AL69" i="56"/>
  <c r="V58" i="56"/>
  <c r="T58" i="56"/>
  <c r="Z58" i="56"/>
  <c r="O30" i="56"/>
  <c r="AE30" i="56"/>
  <c r="Z31" i="56"/>
  <c r="AH31" i="56"/>
  <c r="M32" i="56"/>
  <c r="AC32" i="56"/>
  <c r="X34" i="56"/>
  <c r="AN34" i="56"/>
  <c r="S35" i="56"/>
  <c r="AA35" i="56"/>
  <c r="V36" i="56"/>
  <c r="AL36" i="56"/>
  <c r="Q37" i="56"/>
  <c r="AG37" i="56"/>
  <c r="T39" i="56"/>
  <c r="AJ39" i="56"/>
  <c r="O40" i="56"/>
  <c r="AE40" i="56"/>
  <c r="Z41" i="56"/>
  <c r="AH41" i="56"/>
  <c r="M42" i="56"/>
  <c r="AC42" i="56"/>
  <c r="X43" i="56"/>
  <c r="AN43" i="56"/>
  <c r="S44" i="56"/>
  <c r="AA44" i="56"/>
  <c r="V45" i="56"/>
  <c r="AL45" i="56"/>
  <c r="Q46" i="56"/>
  <c r="AG46" i="56"/>
  <c r="T47" i="56"/>
  <c r="AJ47" i="56"/>
  <c r="O49" i="56"/>
  <c r="AE49" i="56"/>
  <c r="Z50" i="56"/>
  <c r="AH50" i="56"/>
  <c r="M51" i="56"/>
  <c r="AC51" i="56"/>
  <c r="V54" i="56"/>
  <c r="S57" i="56"/>
  <c r="Q57" i="56"/>
  <c r="O57" i="56"/>
  <c r="AA57" i="56"/>
  <c r="AG57" i="56"/>
  <c r="AF57" i="56"/>
  <c r="AE57" i="56"/>
  <c r="X58" i="56"/>
  <c r="AA62" i="56"/>
  <c r="AG62" i="56"/>
  <c r="AF62" i="56"/>
  <c r="AE62" i="56"/>
  <c r="AJ69" i="56"/>
  <c r="AA83" i="56"/>
  <c r="AG83" i="56"/>
  <c r="AF83" i="56"/>
  <c r="AE83" i="56"/>
  <c r="AC83" i="56"/>
  <c r="O37" i="56"/>
  <c r="O46" i="56"/>
  <c r="AG59" i="56"/>
  <c r="AE59" i="56"/>
  <c r="AC59" i="56"/>
  <c r="X30" i="56"/>
  <c r="AF30" i="56"/>
  <c r="AL32" i="56"/>
  <c r="Q34" i="56"/>
  <c r="Y34" i="56"/>
  <c r="AE36" i="56"/>
  <c r="AM36" i="56"/>
  <c r="R37" i="56"/>
  <c r="X40" i="56"/>
  <c r="AF40" i="56"/>
  <c r="AL42" i="56"/>
  <c r="Q43" i="56"/>
  <c r="Y43" i="56"/>
  <c r="AE45" i="56"/>
  <c r="AM45" i="56"/>
  <c r="R46" i="56"/>
  <c r="X49" i="56"/>
  <c r="AF49" i="56"/>
  <c r="AL51" i="56"/>
  <c r="AF53" i="56"/>
  <c r="Y58" i="56"/>
  <c r="AH59" i="56"/>
  <c r="AM59" i="56"/>
  <c r="AL59" i="56"/>
  <c r="AC40" i="56"/>
  <c r="Q30" i="56"/>
  <c r="Y30" i="56"/>
  <c r="AG30" i="56"/>
  <c r="AJ31" i="56"/>
  <c r="O32" i="56"/>
  <c r="AE32" i="56"/>
  <c r="AM32" i="56"/>
  <c r="R34" i="56"/>
  <c r="Z34" i="56"/>
  <c r="AC35" i="56"/>
  <c r="X36" i="56"/>
  <c r="AF36" i="56"/>
  <c r="AN36" i="56"/>
  <c r="S37" i="56"/>
  <c r="V39" i="56"/>
  <c r="AL39" i="56"/>
  <c r="Q40" i="56"/>
  <c r="Y40" i="56"/>
  <c r="AG40" i="56"/>
  <c r="AJ41" i="56"/>
  <c r="O42" i="56"/>
  <c r="AE42" i="56"/>
  <c r="AM42" i="56"/>
  <c r="R43" i="56"/>
  <c r="Z43" i="56"/>
  <c r="AC44" i="56"/>
  <c r="X45" i="56"/>
  <c r="AF45" i="56"/>
  <c r="AN45" i="56"/>
  <c r="S46" i="56"/>
  <c r="V47" i="56"/>
  <c r="AL47" i="56"/>
  <c r="Q49" i="56"/>
  <c r="Y49" i="56"/>
  <c r="AG49" i="56"/>
  <c r="AJ50" i="56"/>
  <c r="O51" i="56"/>
  <c r="AE51" i="56"/>
  <c r="AM51" i="56"/>
  <c r="AG53" i="56"/>
  <c r="R54" i="56"/>
  <c r="Q54" i="56"/>
  <c r="X54" i="56"/>
  <c r="AJ59" i="56"/>
  <c r="S67" i="56"/>
  <c r="R67" i="56"/>
  <c r="Q67" i="56"/>
  <c r="O67" i="56"/>
  <c r="Z72" i="56"/>
  <c r="Y72" i="56"/>
  <c r="X72" i="56"/>
  <c r="V72" i="56"/>
  <c r="AH80" i="56"/>
  <c r="AN80" i="56"/>
  <c r="AM80" i="56"/>
  <c r="AL80" i="56"/>
  <c r="AJ36" i="56"/>
  <c r="AC49" i="56"/>
  <c r="AN64" i="56"/>
  <c r="AM64" i="56"/>
  <c r="AL64" i="56"/>
  <c r="AJ64" i="56"/>
  <c r="R30" i="56"/>
  <c r="AF32" i="56"/>
  <c r="Y36" i="56"/>
  <c r="AM39" i="56"/>
  <c r="R40" i="56"/>
  <c r="AF42" i="56"/>
  <c r="Y45" i="56"/>
  <c r="AM47" i="56"/>
  <c r="R49" i="56"/>
  <c r="AF51" i="56"/>
  <c r="O54" i="56"/>
  <c r="AA54" i="56"/>
  <c r="AG54" i="56"/>
  <c r="AN55" i="56"/>
  <c r="AL55" i="56"/>
  <c r="AJ55" i="56"/>
  <c r="M70" i="56"/>
  <c r="S70" i="56"/>
  <c r="R70" i="56"/>
  <c r="Q70" i="56"/>
  <c r="AJ80" i="56"/>
  <c r="V43" i="56"/>
  <c r="M60" i="56"/>
  <c r="R60" i="56"/>
  <c r="Q60" i="56"/>
  <c r="Z53" i="56"/>
  <c r="AM53" i="56"/>
  <c r="AL53" i="56"/>
  <c r="AC54" i="56"/>
  <c r="Y57" i="56"/>
  <c r="X57" i="56"/>
  <c r="AN59" i="56"/>
  <c r="T67" i="56"/>
  <c r="Z67" i="56"/>
  <c r="Y67" i="56"/>
  <c r="X67" i="56"/>
  <c r="AA69" i="56"/>
  <c r="AA72" i="56"/>
  <c r="AG72" i="56"/>
  <c r="AF72" i="56"/>
  <c r="AE72" i="56"/>
  <c r="T78" i="56"/>
  <c r="Z78" i="56"/>
  <c r="Y78" i="56"/>
  <c r="X78" i="56"/>
  <c r="AM57" i="56"/>
  <c r="R58" i="56"/>
  <c r="X60" i="56"/>
  <c r="AF60" i="56"/>
  <c r="AN60" i="56"/>
  <c r="S61" i="56"/>
  <c r="AL62" i="56"/>
  <c r="Q63" i="56"/>
  <c r="Y63" i="56"/>
  <c r="AG63" i="56"/>
  <c r="AE67" i="56"/>
  <c r="AM67" i="56"/>
  <c r="R68" i="56"/>
  <c r="Z68" i="56"/>
  <c r="X70" i="56"/>
  <c r="AF70" i="56"/>
  <c r="AN70" i="56"/>
  <c r="S71" i="56"/>
  <c r="AL72" i="56"/>
  <c r="Q73" i="56"/>
  <c r="Y73" i="56"/>
  <c r="Y60" i="56"/>
  <c r="AM62" i="56"/>
  <c r="R63" i="56"/>
  <c r="AF67" i="56"/>
  <c r="Y70" i="56"/>
  <c r="AM72" i="56"/>
  <c r="R73" i="56"/>
  <c r="M81" i="56"/>
  <c r="S81" i="56"/>
  <c r="R81" i="56"/>
  <c r="Q81" i="56"/>
  <c r="Z60" i="56"/>
  <c r="AH60" i="56"/>
  <c r="M61" i="56"/>
  <c r="AN62" i="56"/>
  <c r="S63" i="56"/>
  <c r="AA63" i="56"/>
  <c r="AG67" i="56"/>
  <c r="T68" i="56"/>
  <c r="Z70" i="56"/>
  <c r="AH70" i="56"/>
  <c r="M71" i="56"/>
  <c r="AN72" i="56"/>
  <c r="S73" i="56"/>
  <c r="AA73" i="56"/>
  <c r="O81" i="56"/>
  <c r="AN85" i="56"/>
  <c r="AM85" i="56"/>
  <c r="AL85" i="56"/>
  <c r="AJ85" i="56"/>
  <c r="AC73" i="56"/>
  <c r="S78" i="56"/>
  <c r="R78" i="56"/>
  <c r="Q78" i="56"/>
  <c r="O78" i="56"/>
  <c r="AG80" i="56"/>
  <c r="AF80" i="56"/>
  <c r="AE80" i="56"/>
  <c r="AC80" i="56"/>
  <c r="Z83" i="56"/>
  <c r="Y83" i="56"/>
  <c r="X83" i="56"/>
  <c r="V83" i="56"/>
  <c r="V80" i="56"/>
  <c r="T82" i="56"/>
  <c r="AJ82" i="56"/>
  <c r="O83" i="56"/>
  <c r="Z84" i="56"/>
  <c r="AH84" i="56"/>
  <c r="M85" i="56"/>
  <c r="AC85" i="56"/>
  <c r="T79" i="56"/>
  <c r="AJ79" i="56"/>
  <c r="O80" i="56"/>
  <c r="AH81" i="56"/>
  <c r="M82" i="56"/>
  <c r="V85" i="56"/>
  <c r="X80" i="56"/>
  <c r="AL82" i="56"/>
  <c r="Q83" i="56"/>
  <c r="AJ84" i="56"/>
  <c r="O85" i="56"/>
  <c r="AE85" i="56"/>
  <c r="AL79" i="56"/>
  <c r="Q80" i="56"/>
  <c r="Y80" i="56"/>
  <c r="AE82" i="56"/>
  <c r="AM82" i="56"/>
  <c r="R83" i="56"/>
  <c r="X85" i="56"/>
  <c r="AF85" i="56"/>
  <c r="AC30" i="55"/>
  <c r="Q30" i="55"/>
  <c r="AG30" i="55"/>
  <c r="S30" i="55"/>
  <c r="AH30" i="55"/>
  <c r="R30" i="55"/>
  <c r="M30" i="55"/>
  <c r="Y30" i="55"/>
  <c r="Z30" i="55"/>
  <c r="Z58" i="55"/>
  <c r="T30" i="55"/>
  <c r="AJ30" i="55"/>
  <c r="AJ58" i="55"/>
  <c r="V30" i="55"/>
  <c r="AL30" i="55"/>
  <c r="AG58" i="55"/>
  <c r="AE30" i="55"/>
  <c r="AM30" i="55"/>
  <c r="AH58" i="55"/>
  <c r="T58" i="55"/>
  <c r="Y58" i="55"/>
  <c r="R58" i="55"/>
  <c r="S58" i="55"/>
  <c r="M58" i="55"/>
  <c r="AA58" i="55"/>
  <c r="AC58" i="55"/>
  <c r="V58" i="55"/>
  <c r="AL58" i="55"/>
  <c r="AE58" i="55"/>
  <c r="AM58" i="55"/>
  <c r="Y60" i="55"/>
  <c r="AH65" i="55"/>
  <c r="AF42" i="55"/>
  <c r="AE51" i="55"/>
  <c r="AH54" i="55"/>
  <c r="AA60" i="55"/>
  <c r="AG78" i="55"/>
  <c r="AH84" i="55"/>
  <c r="S51" i="55"/>
  <c r="AF70" i="55"/>
  <c r="AF39" i="55"/>
  <c r="AC78" i="55"/>
  <c r="AH46" i="55"/>
  <c r="T49" i="55"/>
  <c r="T66" i="55"/>
  <c r="T33" i="55"/>
  <c r="AG42" i="55"/>
  <c r="AJ63" i="55"/>
  <c r="T42" i="55"/>
  <c r="AL63" i="55"/>
  <c r="AC70" i="55"/>
  <c r="AH82" i="55"/>
  <c r="X61" i="55"/>
  <c r="X64" i="55"/>
  <c r="V64" i="55"/>
  <c r="Y61" i="55"/>
  <c r="T63" i="55"/>
  <c r="T71" i="55"/>
  <c r="AA31" i="55"/>
  <c r="AF60" i="55"/>
  <c r="Q66" i="55"/>
  <c r="Z73" i="55"/>
  <c r="AG84" i="55"/>
  <c r="V53" i="55"/>
  <c r="AF31" i="55"/>
  <c r="V63" i="55"/>
  <c r="AJ82" i="55"/>
  <c r="V84" i="55"/>
  <c r="Z33" i="55"/>
  <c r="Y53" i="55"/>
  <c r="Q54" i="55"/>
  <c r="AL65" i="55"/>
  <c r="AG70" i="55"/>
  <c r="AF79" i="55"/>
  <c r="AC60" i="55"/>
  <c r="X63" i="55"/>
  <c r="AE64" i="55"/>
  <c r="AG79" i="55"/>
  <c r="Y82" i="55"/>
  <c r="X84" i="55"/>
  <c r="Z39" i="55"/>
  <c r="M40" i="55"/>
  <c r="X59" i="55"/>
  <c r="AG64" i="55"/>
  <c r="Z82" i="55"/>
  <c r="AA39" i="55"/>
  <c r="AE42" i="55"/>
  <c r="AM57" i="55"/>
  <c r="AA59" i="55"/>
  <c r="AE60" i="55"/>
  <c r="AH64" i="55"/>
  <c r="AA32" i="55"/>
  <c r="T36" i="55"/>
  <c r="Q42" i="55"/>
  <c r="X46" i="55"/>
  <c r="AL51" i="55"/>
  <c r="R54" i="55"/>
  <c r="Q61" i="55"/>
  <c r="AM65" i="55"/>
  <c r="AN66" i="55"/>
  <c r="AA68" i="55"/>
  <c r="V71" i="55"/>
  <c r="X72" i="55"/>
  <c r="V78" i="55"/>
  <c r="AE78" i="55"/>
  <c r="Z81" i="55"/>
  <c r="Q82" i="55"/>
  <c r="Y84" i="55"/>
  <c r="AC39" i="55"/>
  <c r="AF40" i="55"/>
  <c r="O47" i="55"/>
  <c r="AG47" i="55"/>
  <c r="AL49" i="55"/>
  <c r="S61" i="55"/>
  <c r="AE69" i="55"/>
  <c r="Y72" i="55"/>
  <c r="AG73" i="55"/>
  <c r="AF78" i="55"/>
  <c r="X79" i="55"/>
  <c r="AA81" i="55"/>
  <c r="R82" i="55"/>
  <c r="AN84" i="55"/>
  <c r="AJ49" i="55"/>
  <c r="AC69" i="55"/>
  <c r="Z31" i="55"/>
  <c r="V33" i="55"/>
  <c r="AN33" i="55"/>
  <c r="AG35" i="55"/>
  <c r="AG40" i="55"/>
  <c r="Z49" i="55"/>
  <c r="AM49" i="55"/>
  <c r="AF50" i="55"/>
  <c r="M55" i="55"/>
  <c r="T61" i="55"/>
  <c r="AC66" i="55"/>
  <c r="M68" i="55"/>
  <c r="AC68" i="55"/>
  <c r="AF69" i="55"/>
  <c r="AN70" i="55"/>
  <c r="X71" i="55"/>
  <c r="V73" i="55"/>
  <c r="X78" i="55"/>
  <c r="Y79" i="55"/>
  <c r="S82" i="55"/>
  <c r="AC40" i="55"/>
  <c r="AE39" i="55"/>
  <c r="AF41" i="55"/>
  <c r="S47" i="55"/>
  <c r="AN49" i="55"/>
  <c r="Y71" i="55"/>
  <c r="Z79" i="55"/>
  <c r="AL80" i="55"/>
  <c r="T82" i="55"/>
  <c r="AE84" i="55"/>
  <c r="V61" i="55"/>
  <c r="Y63" i="55"/>
  <c r="Y64" i="55"/>
  <c r="AE68" i="55"/>
  <c r="X73" i="55"/>
  <c r="AF84" i="55"/>
  <c r="AC47" i="55"/>
  <c r="M31" i="55"/>
  <c r="AC31" i="55"/>
  <c r="AN32" i="55"/>
  <c r="AA33" i="55"/>
  <c r="M36" i="55"/>
  <c r="AG36" i="55"/>
  <c r="X39" i="55"/>
  <c r="X53" i="55"/>
  <c r="O54" i="55"/>
  <c r="AE54" i="55"/>
  <c r="M60" i="55"/>
  <c r="AJ65" i="55"/>
  <c r="R66" i="55"/>
  <c r="AH66" i="55"/>
  <c r="S68" i="55"/>
  <c r="AF68" i="55"/>
  <c r="AE70" i="55"/>
  <c r="T72" i="55"/>
  <c r="Y73" i="55"/>
  <c r="Q33" i="55"/>
  <c r="S34" i="55"/>
  <c r="AM38" i="55"/>
  <c r="AN47" i="55"/>
  <c r="AL47" i="55"/>
  <c r="AJ47" i="55"/>
  <c r="AM47" i="55"/>
  <c r="AJ51" i="55"/>
  <c r="AN51" i="55"/>
  <c r="AM51" i="55"/>
  <c r="AN55" i="55"/>
  <c r="AM55" i="55"/>
  <c r="AL55" i="55"/>
  <c r="AH55" i="55"/>
  <c r="M84" i="55"/>
  <c r="S84" i="55"/>
  <c r="R84" i="55"/>
  <c r="Q84" i="55"/>
  <c r="AF32" i="55"/>
  <c r="X34" i="55"/>
  <c r="V34" i="55"/>
  <c r="T34" i="55"/>
  <c r="R36" i="55"/>
  <c r="AL36" i="55"/>
  <c r="AN36" i="55"/>
  <c r="AM36" i="55"/>
  <c r="AE50" i="55"/>
  <c r="AG50" i="55"/>
  <c r="AG65" i="55"/>
  <c r="AC65" i="55"/>
  <c r="AJ41" i="55"/>
  <c r="AN41" i="55"/>
  <c r="S65" i="55"/>
  <c r="R65" i="55"/>
  <c r="Q65" i="55"/>
  <c r="O65" i="55"/>
  <c r="R45" i="55"/>
  <c r="M45" i="55"/>
  <c r="AC32" i="55"/>
  <c r="AC33" i="55"/>
  <c r="AF33" i="55"/>
  <c r="AJ39" i="55"/>
  <c r="AM39" i="55"/>
  <c r="AL39" i="55"/>
  <c r="AN39" i="55"/>
  <c r="O45" i="55"/>
  <c r="AC46" i="55"/>
  <c r="AF46" i="55"/>
  <c r="AE46" i="55"/>
  <c r="AG46" i="55"/>
  <c r="AN53" i="55"/>
  <c r="AM53" i="55"/>
  <c r="AL53" i="55"/>
  <c r="AH53" i="55"/>
  <c r="AA61" i="55"/>
  <c r="AG61" i="55"/>
  <c r="AF61" i="55"/>
  <c r="AG33" i="55"/>
  <c r="AJ36" i="55"/>
  <c r="AL46" i="55"/>
  <c r="AN46" i="55"/>
  <c r="AM46" i="55"/>
  <c r="AG57" i="55"/>
  <c r="AF57" i="55"/>
  <c r="AE57" i="55"/>
  <c r="AC57" i="55"/>
  <c r="S69" i="55"/>
  <c r="R69" i="55"/>
  <c r="M69" i="55"/>
  <c r="Z80" i="55"/>
  <c r="T80" i="55"/>
  <c r="Q85" i="55"/>
  <c r="S85" i="55"/>
  <c r="R85" i="55"/>
  <c r="AJ38" i="55"/>
  <c r="AH45" i="55"/>
  <c r="AM45" i="55"/>
  <c r="V68" i="55"/>
  <c r="Z68" i="55"/>
  <c r="X68" i="55"/>
  <c r="AG85" i="55"/>
  <c r="AA85" i="55"/>
  <c r="AL41" i="55"/>
  <c r="AJ45" i="55"/>
  <c r="R73" i="55"/>
  <c r="Q73" i="55"/>
  <c r="Y34" i="55"/>
  <c r="AN35" i="55"/>
  <c r="AM35" i="55"/>
  <c r="AL35" i="55"/>
  <c r="R50" i="55"/>
  <c r="S50" i="55"/>
  <c r="O79" i="55"/>
  <c r="S79" i="55"/>
  <c r="R79" i="55"/>
  <c r="Q79" i="55"/>
  <c r="AJ81" i="55"/>
  <c r="AN81" i="55"/>
  <c r="AM81" i="55"/>
  <c r="AL81" i="55"/>
  <c r="S83" i="55"/>
  <c r="O83" i="55"/>
  <c r="AG31" i="55"/>
  <c r="AL32" i="55"/>
  <c r="Z34" i="55"/>
  <c r="T35" i="55"/>
  <c r="AJ35" i="55"/>
  <c r="M38" i="55"/>
  <c r="AH38" i="55"/>
  <c r="Y40" i="55"/>
  <c r="Z40" i="55"/>
  <c r="Y42" i="55"/>
  <c r="Z42" i="55"/>
  <c r="AM42" i="55"/>
  <c r="AN42" i="55"/>
  <c r="R49" i="55"/>
  <c r="O50" i="55"/>
  <c r="S57" i="55"/>
  <c r="R57" i="55"/>
  <c r="Q57" i="55"/>
  <c r="M57" i="55"/>
  <c r="S63" i="55"/>
  <c r="O63" i="55"/>
  <c r="M65" i="55"/>
  <c r="O71" i="55"/>
  <c r="S71" i="55"/>
  <c r="Q71" i="55"/>
  <c r="AJ73" i="55"/>
  <c r="AN73" i="55"/>
  <c r="AM73" i="55"/>
  <c r="AM54" i="55"/>
  <c r="AM66" i="55"/>
  <c r="R68" i="55"/>
  <c r="AN78" i="55"/>
  <c r="Y81" i="55"/>
  <c r="AG81" i="55"/>
  <c r="AN83" i="55"/>
  <c r="AH78" i="55"/>
  <c r="O55" i="55"/>
  <c r="AC55" i="55"/>
  <c r="AC59" i="55"/>
  <c r="AJ64" i="55"/>
  <c r="AC81" i="55"/>
  <c r="AJ83" i="55"/>
  <c r="M39" i="55"/>
  <c r="AA41" i="55"/>
  <c r="Q53" i="55"/>
  <c r="Z53" i="55"/>
  <c r="AJ54" i="55"/>
  <c r="AL60" i="55"/>
  <c r="Z64" i="55"/>
  <c r="M66" i="55"/>
  <c r="AJ66" i="55"/>
  <c r="O68" i="55"/>
  <c r="X70" i="55"/>
  <c r="AE72" i="55"/>
  <c r="AA79" i="55"/>
  <c r="V81" i="55"/>
  <c r="Z84" i="55"/>
  <c r="AA42" i="55"/>
  <c r="AA47" i="55"/>
  <c r="V49" i="55"/>
  <c r="Q55" i="55"/>
  <c r="AE55" i="55"/>
  <c r="AE59" i="55"/>
  <c r="AN60" i="55"/>
  <c r="AL64" i="55"/>
  <c r="AL78" i="55"/>
  <c r="AE81" i="55"/>
  <c r="AL83" i="55"/>
  <c r="AA84" i="55"/>
  <c r="AE35" i="55"/>
  <c r="AA40" i="55"/>
  <c r="AC41" i="55"/>
  <c r="AL44" i="55"/>
  <c r="M47" i="55"/>
  <c r="M54" i="55"/>
  <c r="AL54" i="55"/>
  <c r="R55" i="55"/>
  <c r="AF59" i="55"/>
  <c r="AM64" i="55"/>
  <c r="T65" i="55"/>
  <c r="O66" i="55"/>
  <c r="AA69" i="55"/>
  <c r="AL69" i="55"/>
  <c r="AL70" i="55"/>
  <c r="V72" i="55"/>
  <c r="AE73" i="55"/>
  <c r="AM78" i="55"/>
  <c r="T79" i="55"/>
  <c r="X81" i="55"/>
  <c r="M82" i="55"/>
  <c r="AM83" i="55"/>
  <c r="AM84" i="55"/>
  <c r="X33" i="55"/>
  <c r="V35" i="55"/>
  <c r="O38" i="55"/>
  <c r="X42" i="55"/>
  <c r="Y46" i="55"/>
  <c r="M50" i="55"/>
  <c r="Q31" i="55"/>
  <c r="O36" i="55"/>
  <c r="X36" i="55"/>
  <c r="O39" i="55"/>
  <c r="Q40" i="55"/>
  <c r="Q46" i="55"/>
  <c r="Z46" i="55"/>
  <c r="X50" i="55"/>
  <c r="R31" i="55"/>
  <c r="Y35" i="55"/>
  <c r="Y36" i="55"/>
  <c r="R38" i="55"/>
  <c r="R40" i="55"/>
  <c r="S46" i="55"/>
  <c r="Y50" i="55"/>
  <c r="S31" i="55"/>
  <c r="S33" i="55"/>
  <c r="Q36" i="55"/>
  <c r="Z36" i="55"/>
  <c r="S38" i="55"/>
  <c r="R39" i="55"/>
  <c r="S40" i="55"/>
  <c r="S42" i="55"/>
  <c r="Q45" i="55"/>
  <c r="T46" i="55"/>
  <c r="R47" i="55"/>
  <c r="M49" i="55"/>
  <c r="Y49" i="55"/>
  <c r="M51" i="55"/>
  <c r="Q50" i="55"/>
  <c r="O51" i="55"/>
  <c r="AG34" i="55"/>
  <c r="AF34" i="55"/>
  <c r="AE34" i="55"/>
  <c r="AC34" i="55"/>
  <c r="Z38" i="55"/>
  <c r="Y38" i="55"/>
  <c r="X38" i="55"/>
  <c r="V38" i="55"/>
  <c r="T41" i="55"/>
  <c r="Z41" i="55"/>
  <c r="Y41" i="55"/>
  <c r="X41" i="55"/>
  <c r="Y51" i="55"/>
  <c r="T51" i="55"/>
  <c r="Z51" i="55"/>
  <c r="X51" i="55"/>
  <c r="AG45" i="55"/>
  <c r="AF45" i="55"/>
  <c r="AE45" i="55"/>
  <c r="AC45" i="55"/>
  <c r="S32" i="55"/>
  <c r="R32" i="55"/>
  <c r="Q32" i="55"/>
  <c r="O32" i="55"/>
  <c r="AH34" i="55"/>
  <c r="AN34" i="55"/>
  <c r="AM34" i="55"/>
  <c r="AL34" i="55"/>
  <c r="AA38" i="55"/>
  <c r="AG38" i="55"/>
  <c r="AF38" i="55"/>
  <c r="AE38" i="55"/>
  <c r="AN40" i="55"/>
  <c r="AM40" i="55"/>
  <c r="AL40" i="55"/>
  <c r="AJ40" i="55"/>
  <c r="AN31" i="55"/>
  <c r="AM31" i="55"/>
  <c r="AL31" i="55"/>
  <c r="AJ31" i="55"/>
  <c r="S41" i="55"/>
  <c r="R41" i="55"/>
  <c r="Q41" i="55"/>
  <c r="O41" i="55"/>
  <c r="AJ34" i="55"/>
  <c r="AC38" i="55"/>
  <c r="T32" i="55"/>
  <c r="Z32" i="55"/>
  <c r="Y32" i="55"/>
  <c r="X32" i="55"/>
  <c r="AC53" i="55"/>
  <c r="AA53" i="55"/>
  <c r="AF53" i="55"/>
  <c r="AG53" i="55"/>
  <c r="AE53" i="55"/>
  <c r="M35" i="55"/>
  <c r="S35" i="55"/>
  <c r="R35" i="55"/>
  <c r="Q35" i="55"/>
  <c r="O35" i="55"/>
  <c r="AE44" i="55"/>
  <c r="AA44" i="55"/>
  <c r="AG44" i="55"/>
  <c r="AF44" i="55"/>
  <c r="AH31" i="55"/>
  <c r="M41" i="55"/>
  <c r="Z44" i="55"/>
  <c r="Y44" i="55"/>
  <c r="X44" i="55"/>
  <c r="V44" i="55"/>
  <c r="X47" i="55"/>
  <c r="Z47" i="55"/>
  <c r="Y47" i="55"/>
  <c r="V47" i="55"/>
  <c r="AA49" i="55"/>
  <c r="AG49" i="55"/>
  <c r="AF49" i="55"/>
  <c r="AE49" i="55"/>
  <c r="Y55" i="55"/>
  <c r="V55" i="55"/>
  <c r="T31" i="55"/>
  <c r="AE32" i="55"/>
  <c r="AM32" i="55"/>
  <c r="R33" i="55"/>
  <c r="AH33" i="55"/>
  <c r="M34" i="55"/>
  <c r="X35" i="55"/>
  <c r="AF35" i="55"/>
  <c r="AA36" i="55"/>
  <c r="AL38" i="55"/>
  <c r="Q39" i="55"/>
  <c r="Y39" i="55"/>
  <c r="T40" i="55"/>
  <c r="AE41" i="55"/>
  <c r="AM41" i="55"/>
  <c r="R42" i="55"/>
  <c r="AH42" i="55"/>
  <c r="M44" i="55"/>
  <c r="AN44" i="55"/>
  <c r="T45" i="55"/>
  <c r="AL45" i="55"/>
  <c r="R46" i="55"/>
  <c r="AE47" i="55"/>
  <c r="Z50" i="55"/>
  <c r="AH50" i="55"/>
  <c r="AF51" i="55"/>
  <c r="X54" i="55"/>
  <c r="V54" i="55"/>
  <c r="Q59" i="55"/>
  <c r="O59" i="55"/>
  <c r="AN59" i="55"/>
  <c r="AM59" i="55"/>
  <c r="AJ59" i="55"/>
  <c r="T60" i="55"/>
  <c r="Z60" i="55"/>
  <c r="AM61" i="55"/>
  <c r="AL61" i="55"/>
  <c r="AH61" i="55"/>
  <c r="AG63" i="55"/>
  <c r="AF63" i="55"/>
  <c r="AC63" i="55"/>
  <c r="AA66" i="55"/>
  <c r="AG66" i="55"/>
  <c r="AE71" i="55"/>
  <c r="AC71" i="55"/>
  <c r="AJ72" i="55"/>
  <c r="V57" i="55"/>
  <c r="T57" i="55"/>
  <c r="Y57" i="55"/>
  <c r="AL68" i="55"/>
  <c r="AJ68" i="55"/>
  <c r="X55" i="55"/>
  <c r="X57" i="55"/>
  <c r="M64" i="55"/>
  <c r="S64" i="55"/>
  <c r="AM68" i="55"/>
  <c r="Y69" i="55"/>
  <c r="X69" i="55"/>
  <c r="T69" i="55"/>
  <c r="S70" i="55"/>
  <c r="R70" i="55"/>
  <c r="O70" i="55"/>
  <c r="R72" i="55"/>
  <c r="Q72" i="55"/>
  <c r="M72" i="55"/>
  <c r="X65" i="55"/>
  <c r="V65" i="55"/>
  <c r="V31" i="55"/>
  <c r="AJ33" i="55"/>
  <c r="O34" i="55"/>
  <c r="AC36" i="55"/>
  <c r="V40" i="55"/>
  <c r="AJ42" i="55"/>
  <c r="V45" i="55"/>
  <c r="AN45" i="55"/>
  <c r="AJ50" i="55"/>
  <c r="M53" i="55"/>
  <c r="S53" i="55"/>
  <c r="Y54" i="55"/>
  <c r="Z55" i="55"/>
  <c r="Z57" i="55"/>
  <c r="AL57" i="55"/>
  <c r="AJ57" i="55"/>
  <c r="R59" i="55"/>
  <c r="AL59" i="55"/>
  <c r="AE63" i="55"/>
  <c r="O64" i="55"/>
  <c r="Z65" i="55"/>
  <c r="AN68" i="55"/>
  <c r="V69" i="55"/>
  <c r="AF71" i="55"/>
  <c r="O72" i="55"/>
  <c r="AL72" i="55"/>
  <c r="AH32" i="55"/>
  <c r="M33" i="55"/>
  <c r="AA35" i="55"/>
  <c r="T39" i="55"/>
  <c r="AH41" i="55"/>
  <c r="M42" i="55"/>
  <c r="Q44" i="55"/>
  <c r="AH44" i="55"/>
  <c r="O49" i="55"/>
  <c r="T50" i="55"/>
  <c r="AC50" i="55"/>
  <c r="R51" i="55"/>
  <c r="AA51" i="55"/>
  <c r="O53" i="55"/>
  <c r="Z54" i="55"/>
  <c r="AA55" i="55"/>
  <c r="AG55" i="55"/>
  <c r="S59" i="55"/>
  <c r="X60" i="55"/>
  <c r="AN61" i="55"/>
  <c r="AH63" i="55"/>
  <c r="AN63" i="55"/>
  <c r="AF65" i="55"/>
  <c r="AE65" i="55"/>
  <c r="AA65" i="55"/>
  <c r="AE66" i="55"/>
  <c r="Q70" i="55"/>
  <c r="AG71" i="55"/>
  <c r="AH80" i="55"/>
  <c r="AN80" i="55"/>
  <c r="AM80" i="55"/>
  <c r="X31" i="55"/>
  <c r="AL33" i="55"/>
  <c r="Q34" i="55"/>
  <c r="AE36" i="55"/>
  <c r="X40" i="55"/>
  <c r="AL42" i="55"/>
  <c r="R44" i="55"/>
  <c r="X45" i="55"/>
  <c r="AM50" i="55"/>
  <c r="AF54" i="55"/>
  <c r="AA54" i="55"/>
  <c r="Y59" i="55"/>
  <c r="T59" i="55"/>
  <c r="AE61" i="55"/>
  <c r="AC61" i="55"/>
  <c r="Q64" i="55"/>
  <c r="Z69" i="55"/>
  <c r="AN69" i="55"/>
  <c r="AM69" i="55"/>
  <c r="AJ69" i="55"/>
  <c r="T70" i="55"/>
  <c r="Z70" i="55"/>
  <c r="AM71" i="55"/>
  <c r="AL71" i="55"/>
  <c r="AH71" i="55"/>
  <c r="S72" i="55"/>
  <c r="AG72" i="55"/>
  <c r="AF72" i="55"/>
  <c r="AC72" i="55"/>
  <c r="AH72" i="55"/>
  <c r="AN72" i="55"/>
  <c r="S44" i="55"/>
  <c r="AJ44" i="55"/>
  <c r="Y45" i="55"/>
  <c r="O46" i="55"/>
  <c r="Q49" i="55"/>
  <c r="AN50" i="55"/>
  <c r="AC51" i="55"/>
  <c r="AC54" i="55"/>
  <c r="AN57" i="55"/>
  <c r="V59" i="55"/>
  <c r="S60" i="55"/>
  <c r="R60" i="55"/>
  <c r="O60" i="55"/>
  <c r="R63" i="55"/>
  <c r="Q63" i="55"/>
  <c r="M63" i="55"/>
  <c r="R64" i="55"/>
  <c r="Z66" i="55"/>
  <c r="Y66" i="55"/>
  <c r="V66" i="55"/>
  <c r="Q69" i="55"/>
  <c r="O69" i="55"/>
  <c r="V70" i="55"/>
  <c r="AJ71" i="55"/>
  <c r="M73" i="55"/>
  <c r="S73" i="55"/>
  <c r="AM60" i="55"/>
  <c r="R61" i="55"/>
  <c r="AF64" i="55"/>
  <c r="Y68" i="55"/>
  <c r="AM70" i="55"/>
  <c r="R71" i="55"/>
  <c r="AF73" i="55"/>
  <c r="AM79" i="55"/>
  <c r="AL79" i="55"/>
  <c r="AJ79" i="55"/>
  <c r="AH79" i="55"/>
  <c r="S78" i="55"/>
  <c r="R78" i="55"/>
  <c r="O78" i="55"/>
  <c r="M81" i="55"/>
  <c r="S81" i="55"/>
  <c r="R81" i="55"/>
  <c r="Z83" i="55"/>
  <c r="Y83" i="55"/>
  <c r="X83" i="55"/>
  <c r="V83" i="55"/>
  <c r="AH60" i="55"/>
  <c r="M61" i="55"/>
  <c r="AA64" i="55"/>
  <c r="T68" i="55"/>
  <c r="AH70" i="55"/>
  <c r="M71" i="55"/>
  <c r="AA73" i="55"/>
  <c r="O81" i="55"/>
  <c r="Y85" i="55"/>
  <c r="X85" i="55"/>
  <c r="V85" i="55"/>
  <c r="T85" i="55"/>
  <c r="AN85" i="55"/>
  <c r="AM85" i="55"/>
  <c r="AL85" i="55"/>
  <c r="AJ85" i="55"/>
  <c r="Q78" i="55"/>
  <c r="R80" i="55"/>
  <c r="Q80" i="55"/>
  <c r="O80" i="55"/>
  <c r="M80" i="55"/>
  <c r="AG80" i="55"/>
  <c r="AF80" i="55"/>
  <c r="AE80" i="55"/>
  <c r="AC80" i="55"/>
  <c r="AA83" i="55"/>
  <c r="AG83" i="55"/>
  <c r="AF83" i="55"/>
  <c r="AL73" i="55"/>
  <c r="T78" i="55"/>
  <c r="Z78" i="55"/>
  <c r="Q81" i="55"/>
  <c r="AF82" i="55"/>
  <c r="AE82" i="55"/>
  <c r="AC82" i="55"/>
  <c r="AA82" i="55"/>
  <c r="AC83" i="55"/>
  <c r="Z85" i="55"/>
  <c r="AC79" i="55"/>
  <c r="X80" i="55"/>
  <c r="V82" i="55"/>
  <c r="AL82" i="55"/>
  <c r="Q83" i="55"/>
  <c r="AJ84" i="55"/>
  <c r="O85" i="55"/>
  <c r="AE85" i="55"/>
  <c r="Y80" i="55"/>
  <c r="AM82" i="55"/>
  <c r="R83" i="55"/>
  <c r="AF85" i="55"/>
  <c r="AC67" i="54"/>
  <c r="AF42" i="54"/>
  <c r="AA68" i="54"/>
  <c r="R67" i="54"/>
  <c r="AF67" i="54"/>
  <c r="Q68" i="54"/>
  <c r="AG68" i="54"/>
  <c r="AG67" i="54"/>
  <c r="AH47" i="54"/>
  <c r="AC42" i="54"/>
  <c r="R68" i="54"/>
  <c r="AH67" i="54"/>
  <c r="AJ48" i="54"/>
  <c r="M67" i="54"/>
  <c r="AN67" i="54"/>
  <c r="AH68" i="54"/>
  <c r="R57" i="54"/>
  <c r="Z68" i="54"/>
  <c r="S67" i="54"/>
  <c r="AA67" i="54"/>
  <c r="T67" i="54"/>
  <c r="AJ67" i="54"/>
  <c r="AC68" i="54"/>
  <c r="V67" i="54"/>
  <c r="AL67" i="54"/>
  <c r="S68" i="54"/>
  <c r="AH57" i="54"/>
  <c r="R42" i="54"/>
  <c r="Y57" i="54"/>
  <c r="T68" i="54"/>
  <c r="AJ68" i="54"/>
  <c r="M80" i="54"/>
  <c r="Z57" i="54"/>
  <c r="M68" i="54"/>
  <c r="AH43" i="54"/>
  <c r="Y42" i="54"/>
  <c r="V68" i="54"/>
  <c r="AL68" i="54"/>
  <c r="O82" i="54"/>
  <c r="Z42" i="54"/>
  <c r="AE68" i="54"/>
  <c r="AM68" i="54"/>
  <c r="AA58" i="54"/>
  <c r="M42" i="54"/>
  <c r="Q57" i="54"/>
  <c r="AG57" i="54"/>
  <c r="AJ55" i="54"/>
  <c r="AN42" i="54"/>
  <c r="S57" i="54"/>
  <c r="AA57" i="54"/>
  <c r="AE58" i="54"/>
  <c r="T57" i="54"/>
  <c r="AJ57" i="54"/>
  <c r="Q42" i="54"/>
  <c r="M57" i="54"/>
  <c r="AC57" i="54"/>
  <c r="V57" i="54"/>
  <c r="AL57" i="54"/>
  <c r="O41" i="54"/>
  <c r="M60" i="54"/>
  <c r="AG37" i="54"/>
  <c r="AG42" i="54"/>
  <c r="AE57" i="54"/>
  <c r="AM57" i="54"/>
  <c r="AH42" i="54"/>
  <c r="T37" i="54"/>
  <c r="AH37" i="54"/>
  <c r="R59" i="54"/>
  <c r="AN82" i="54"/>
  <c r="S42" i="54"/>
  <c r="AA42" i="54"/>
  <c r="X36" i="54"/>
  <c r="AJ43" i="54"/>
  <c r="AN61" i="54"/>
  <c r="Q82" i="54"/>
  <c r="Y37" i="54"/>
  <c r="T42" i="54"/>
  <c r="AJ42" i="54"/>
  <c r="M32" i="54"/>
  <c r="V40" i="54"/>
  <c r="Z37" i="54"/>
  <c r="AN43" i="54"/>
  <c r="AJ45" i="54"/>
  <c r="V61" i="54"/>
  <c r="V42" i="54"/>
  <c r="AL42" i="54"/>
  <c r="AN35" i="54"/>
  <c r="AE36" i="54"/>
  <c r="AE48" i="54"/>
  <c r="Q55" i="54"/>
  <c r="O80" i="54"/>
  <c r="AL81" i="54"/>
  <c r="Q37" i="54"/>
  <c r="S32" i="54"/>
  <c r="AN81" i="54"/>
  <c r="R37" i="54"/>
  <c r="M35" i="54"/>
  <c r="AA82" i="54"/>
  <c r="T30" i="54"/>
  <c r="AH30" i="54"/>
  <c r="AL43" i="54"/>
  <c r="AA47" i="54"/>
  <c r="M49" i="54"/>
  <c r="T55" i="54"/>
  <c r="Y80" i="54"/>
  <c r="AC82" i="54"/>
  <c r="S37" i="54"/>
  <c r="AA37" i="54"/>
  <c r="AF31" i="54"/>
  <c r="Z80" i="54"/>
  <c r="Y30" i="54"/>
  <c r="AJ37" i="54"/>
  <c r="AM36" i="54"/>
  <c r="AM49" i="54"/>
  <c r="AF82" i="54"/>
  <c r="Z30" i="54"/>
  <c r="M37" i="54"/>
  <c r="AC37" i="54"/>
  <c r="M39" i="54"/>
  <c r="AM46" i="54"/>
  <c r="X85" i="54"/>
  <c r="V37" i="54"/>
  <c r="AL37" i="54"/>
  <c r="AJ61" i="54"/>
  <c r="Y85" i="54"/>
  <c r="Q30" i="54"/>
  <c r="AE37" i="54"/>
  <c r="AM37" i="54"/>
  <c r="Y49" i="54"/>
  <c r="R80" i="54"/>
  <c r="AM82" i="54"/>
  <c r="R30" i="54"/>
  <c r="AG30" i="54"/>
  <c r="V79" i="54"/>
  <c r="AJ39" i="54"/>
  <c r="Y31" i="54"/>
  <c r="O34" i="54"/>
  <c r="AH34" i="54"/>
  <c r="Q36" i="54"/>
  <c r="AF36" i="54"/>
  <c r="R41" i="54"/>
  <c r="AH44" i="54"/>
  <c r="AG48" i="54"/>
  <c r="V51" i="54"/>
  <c r="AL51" i="54"/>
  <c r="AA85" i="54"/>
  <c r="S30" i="54"/>
  <c r="AA30" i="54"/>
  <c r="AM31" i="54"/>
  <c r="AA32" i="54"/>
  <c r="Y38" i="54"/>
  <c r="AM39" i="54"/>
  <c r="T41" i="54"/>
  <c r="Q44" i="54"/>
  <c r="X46" i="54"/>
  <c r="AH48" i="54"/>
  <c r="R49" i="54"/>
  <c r="AN51" i="54"/>
  <c r="AH52" i="54"/>
  <c r="R60" i="54"/>
  <c r="X79" i="54"/>
  <c r="AL84" i="54"/>
  <c r="AJ30" i="54"/>
  <c r="AJ31" i="54"/>
  <c r="O44" i="54"/>
  <c r="AN31" i="54"/>
  <c r="S34" i="54"/>
  <c r="S44" i="54"/>
  <c r="T49" i="54"/>
  <c r="Z51" i="54"/>
  <c r="Y79" i="54"/>
  <c r="V86" i="54"/>
  <c r="M30" i="54"/>
  <c r="AC30" i="54"/>
  <c r="AF85" i="54"/>
  <c r="V30" i="54"/>
  <c r="AL30" i="54"/>
  <c r="AG31" i="54"/>
  <c r="AH33" i="54"/>
  <c r="AL35" i="54"/>
  <c r="AA36" i="54"/>
  <c r="AN36" i="54"/>
  <c r="AH38" i="54"/>
  <c r="Q40" i="54"/>
  <c r="M41" i="54"/>
  <c r="AA41" i="54"/>
  <c r="AN45" i="54"/>
  <c r="AN49" i="54"/>
  <c r="Q52" i="54"/>
  <c r="AM71" i="54"/>
  <c r="AM80" i="54"/>
  <c r="R82" i="54"/>
  <c r="Z83" i="54"/>
  <c r="AG85" i="54"/>
  <c r="AE30" i="54"/>
  <c r="AM30" i="54"/>
  <c r="AH31" i="54"/>
  <c r="Z34" i="54"/>
  <c r="Z44" i="54"/>
  <c r="AM48" i="54"/>
  <c r="X49" i="54"/>
  <c r="AH51" i="54"/>
  <c r="AH54" i="54"/>
  <c r="X61" i="54"/>
  <c r="AJ40" i="54"/>
  <c r="AJ59" i="54"/>
  <c r="AJ79" i="54"/>
  <c r="AC84" i="54"/>
  <c r="T32" i="54"/>
  <c r="AJ33" i="54"/>
  <c r="Q34" i="54"/>
  <c r="AE34" i="54"/>
  <c r="AL39" i="54"/>
  <c r="Y40" i="54"/>
  <c r="Q41" i="54"/>
  <c r="AA44" i="54"/>
  <c r="AL45" i="54"/>
  <c r="AA46" i="54"/>
  <c r="AN46" i="54"/>
  <c r="AL48" i="54"/>
  <c r="S49" i="54"/>
  <c r="AF49" i="54"/>
  <c r="M50" i="54"/>
  <c r="X51" i="54"/>
  <c r="AM51" i="54"/>
  <c r="AL55" i="54"/>
  <c r="AE56" i="54"/>
  <c r="V58" i="54"/>
  <c r="S60" i="54"/>
  <c r="Z79" i="54"/>
  <c r="Q80" i="54"/>
  <c r="M81" i="54"/>
  <c r="AM81" i="54"/>
  <c r="S82" i="54"/>
  <c r="AE82" i="54"/>
  <c r="M83" i="54"/>
  <c r="AA83" i="54"/>
  <c r="Z85" i="54"/>
  <c r="AN85" i="54"/>
  <c r="Y86" i="54"/>
  <c r="AL33" i="54"/>
  <c r="T38" i="54"/>
  <c r="AC39" i="54"/>
  <c r="AM40" i="54"/>
  <c r="AH49" i="54"/>
  <c r="O50" i="54"/>
  <c r="M55" i="54"/>
  <c r="X55" i="54"/>
  <c r="AH56" i="54"/>
  <c r="M59" i="54"/>
  <c r="AN59" i="54"/>
  <c r="T61" i="54"/>
  <c r="AF61" i="54"/>
  <c r="T65" i="54"/>
  <c r="AM79" i="54"/>
  <c r="AG80" i="54"/>
  <c r="O81" i="54"/>
  <c r="AC83" i="54"/>
  <c r="AF84" i="54"/>
  <c r="T85" i="54"/>
  <c r="AL79" i="54"/>
  <c r="Q31" i="54"/>
  <c r="AM33" i="54"/>
  <c r="AF40" i="54"/>
  <c r="AN40" i="54"/>
  <c r="AF44" i="54"/>
  <c r="AF46" i="54"/>
  <c r="R47" i="54"/>
  <c r="AE59" i="54"/>
  <c r="AE79" i="54"/>
  <c r="AN79" i="54"/>
  <c r="T80" i="54"/>
  <c r="AH80" i="54"/>
  <c r="AH81" i="54"/>
  <c r="X82" i="54"/>
  <c r="AH82" i="54"/>
  <c r="R83" i="54"/>
  <c r="AG84" i="54"/>
  <c r="S86" i="54"/>
  <c r="AL40" i="54"/>
  <c r="AG49" i="54"/>
  <c r="AF56" i="54"/>
  <c r="AJ35" i="54"/>
  <c r="V36" i="54"/>
  <c r="AE39" i="54"/>
  <c r="AG40" i="54"/>
  <c r="AG46" i="54"/>
  <c r="AJ49" i="54"/>
  <c r="S50" i="54"/>
  <c r="O55" i="54"/>
  <c r="AF59" i="54"/>
  <c r="AG79" i="54"/>
  <c r="R81" i="54"/>
  <c r="S83" i="54"/>
  <c r="AF83" i="54"/>
  <c r="T86" i="54"/>
  <c r="AM59" i="54"/>
  <c r="AE61" i="54"/>
  <c r="AE84" i="54"/>
  <c r="Q85" i="54"/>
  <c r="V31" i="54"/>
  <c r="O32" i="54"/>
  <c r="AA34" i="54"/>
  <c r="X38" i="54"/>
  <c r="V46" i="54"/>
  <c r="O49" i="54"/>
  <c r="AG54" i="54"/>
  <c r="AC58" i="54"/>
  <c r="AH59" i="54"/>
  <c r="O60" i="54"/>
  <c r="AG63" i="54"/>
  <c r="AJ80" i="54"/>
  <c r="AG83" i="54"/>
  <c r="V56" i="54"/>
  <c r="AC60" i="54"/>
  <c r="O56" i="54"/>
  <c r="AG59" i="54"/>
  <c r="T60" i="54"/>
  <c r="X62" i="54"/>
  <c r="T63" i="54"/>
  <c r="Y69" i="54"/>
  <c r="AH73" i="54"/>
  <c r="AA54" i="54"/>
  <c r="Q56" i="54"/>
  <c r="Y56" i="54"/>
  <c r="X56" i="54"/>
  <c r="Y62" i="54"/>
  <c r="R56" i="54"/>
  <c r="Z56" i="54"/>
  <c r="X60" i="54"/>
  <c r="S65" i="54"/>
  <c r="X72" i="54"/>
  <c r="AE66" i="54"/>
  <c r="AM55" i="54"/>
  <c r="S56" i="54"/>
  <c r="AC59" i="54"/>
  <c r="Y72" i="54"/>
  <c r="M54" i="54"/>
  <c r="AN55" i="54"/>
  <c r="M58" i="54"/>
  <c r="AA60" i="54"/>
  <c r="Q74" i="54"/>
  <c r="AH62" i="54"/>
  <c r="M66" i="54"/>
  <c r="AG72" i="54"/>
  <c r="Z62" i="54"/>
  <c r="T64" i="54"/>
  <c r="AJ64" i="54"/>
  <c r="O66" i="54"/>
  <c r="AH66" i="54"/>
  <c r="Z69" i="54"/>
  <c r="T71" i="54"/>
  <c r="AN71" i="54"/>
  <c r="AA72" i="54"/>
  <c r="T74" i="54"/>
  <c r="AH63" i="54"/>
  <c r="AM64" i="54"/>
  <c r="AC72" i="54"/>
  <c r="AE62" i="54"/>
  <c r="X64" i="54"/>
  <c r="AN64" i="54"/>
  <c r="V62" i="54"/>
  <c r="AF62" i="54"/>
  <c r="Y64" i="54"/>
  <c r="V72" i="54"/>
  <c r="AE72" i="54"/>
  <c r="AG62" i="54"/>
  <c r="M64" i="54"/>
  <c r="O74" i="54"/>
  <c r="AC69" i="54"/>
  <c r="AJ73" i="54"/>
  <c r="V65" i="54"/>
  <c r="R69" i="54"/>
  <c r="AL69" i="54"/>
  <c r="Q70" i="54"/>
  <c r="AF71" i="54"/>
  <c r="AE74" i="54"/>
  <c r="AE71" i="54"/>
  <c r="AA62" i="54"/>
  <c r="AJ63" i="54"/>
  <c r="Q64" i="54"/>
  <c r="O65" i="54"/>
  <c r="AA66" i="54"/>
  <c r="AL66" i="54"/>
  <c r="AE69" i="54"/>
  <c r="AM69" i="54"/>
  <c r="R70" i="54"/>
  <c r="V71" i="54"/>
  <c r="Q72" i="54"/>
  <c r="Z72" i="54"/>
  <c r="AL73" i="54"/>
  <c r="AG74" i="54"/>
  <c r="X65" i="54"/>
  <c r="AM66" i="54"/>
  <c r="AF69" i="54"/>
  <c r="AN69" i="54"/>
  <c r="S70" i="54"/>
  <c r="R72" i="54"/>
  <c r="O70" i="54"/>
  <c r="AC74" i="54"/>
  <c r="AL62" i="54"/>
  <c r="AL63" i="54"/>
  <c r="Q65" i="54"/>
  <c r="Y65" i="54"/>
  <c r="AC66" i="54"/>
  <c r="X69" i="54"/>
  <c r="AG69" i="54"/>
  <c r="X71" i="54"/>
  <c r="AL71" i="54"/>
  <c r="S72" i="54"/>
  <c r="M74" i="54"/>
  <c r="Y74" i="54"/>
  <c r="AJ69" i="54"/>
  <c r="O64" i="54"/>
  <c r="Q69" i="54"/>
  <c r="AL64" i="54"/>
  <c r="R65" i="54"/>
  <c r="M69" i="54"/>
  <c r="AA71" i="54"/>
  <c r="Z74" i="54"/>
  <c r="AC33" i="54"/>
  <c r="AG36" i="54"/>
  <c r="R38" i="54"/>
  <c r="Z38" i="54"/>
  <c r="AC43" i="54"/>
  <c r="O46" i="54"/>
  <c r="Y46" i="54"/>
  <c r="S47" i="54"/>
  <c r="AC51" i="54"/>
  <c r="R52" i="54"/>
  <c r="AC52" i="54"/>
  <c r="O31" i="54"/>
  <c r="X31" i="54"/>
  <c r="R34" i="54"/>
  <c r="AC34" i="54"/>
  <c r="O36" i="54"/>
  <c r="Y36" i="54"/>
  <c r="S38" i="54"/>
  <c r="AA38" i="54"/>
  <c r="AG39" i="54"/>
  <c r="O40" i="54"/>
  <c r="X40" i="54"/>
  <c r="R44" i="54"/>
  <c r="AC44" i="54"/>
  <c r="M45" i="54"/>
  <c r="Z46" i="54"/>
  <c r="T47" i="54"/>
  <c r="AA50" i="54"/>
  <c r="S52" i="54"/>
  <c r="AE51" i="54"/>
  <c r="Z31" i="54"/>
  <c r="V33" i="54"/>
  <c r="AF33" i="54"/>
  <c r="Z40" i="54"/>
  <c r="V43" i="54"/>
  <c r="AF43" i="54"/>
  <c r="S46" i="54"/>
  <c r="V47" i="54"/>
  <c r="AF51" i="54"/>
  <c r="AG52" i="54"/>
  <c r="R31" i="54"/>
  <c r="Q32" i="54"/>
  <c r="AF34" i="54"/>
  <c r="S36" i="54"/>
  <c r="R40" i="54"/>
  <c r="AG44" i="54"/>
  <c r="T45" i="54"/>
  <c r="AC48" i="54"/>
  <c r="Z49" i="54"/>
  <c r="R50" i="54"/>
  <c r="AG51" i="54"/>
  <c r="M52" i="54"/>
  <c r="Y52" i="54"/>
  <c r="AE43" i="54"/>
  <c r="AF52" i="54"/>
  <c r="X33" i="54"/>
  <c r="Y34" i="54"/>
  <c r="T35" i="54"/>
  <c r="X43" i="54"/>
  <c r="Y44" i="54"/>
  <c r="AE46" i="54"/>
  <c r="Y47" i="54"/>
  <c r="Z52" i="54"/>
  <c r="AE33" i="54"/>
  <c r="Q46" i="54"/>
  <c r="Z33" i="54"/>
  <c r="Z43" i="54"/>
  <c r="Z47" i="54"/>
  <c r="M48" i="54"/>
  <c r="T50" i="54"/>
  <c r="AA52" i="54"/>
  <c r="T48" i="54"/>
  <c r="Z48" i="54"/>
  <c r="Y48" i="54"/>
  <c r="V48" i="54"/>
  <c r="X48" i="54"/>
  <c r="M51" i="54"/>
  <c r="O51" i="54"/>
  <c r="S51" i="54"/>
  <c r="R51" i="54"/>
  <c r="Q51" i="54"/>
  <c r="M33" i="54"/>
  <c r="S33" i="54"/>
  <c r="R33" i="54"/>
  <c r="O33" i="54"/>
  <c r="Q33" i="54"/>
  <c r="M43" i="54"/>
  <c r="S43" i="54"/>
  <c r="O43" i="54"/>
  <c r="R43" i="54"/>
  <c r="Q43" i="54"/>
  <c r="T39" i="54"/>
  <c r="Z39" i="54"/>
  <c r="V39" i="54"/>
  <c r="Y39" i="54"/>
  <c r="X39" i="54"/>
  <c r="AH50" i="54"/>
  <c r="AN50" i="54"/>
  <c r="AM50" i="54"/>
  <c r="AJ50" i="54"/>
  <c r="AL50" i="54"/>
  <c r="AA45" i="54"/>
  <c r="AG45" i="54"/>
  <c r="AF45" i="54"/>
  <c r="AC45" i="54"/>
  <c r="AE45" i="54"/>
  <c r="AA35" i="54"/>
  <c r="AC35" i="54"/>
  <c r="AG35" i="54"/>
  <c r="AF35" i="54"/>
  <c r="AE35" i="54"/>
  <c r="AH32" i="54"/>
  <c r="AJ32" i="54"/>
  <c r="AN32" i="54"/>
  <c r="AM32" i="54"/>
  <c r="AL32" i="54"/>
  <c r="AH41" i="54"/>
  <c r="AN41" i="54"/>
  <c r="AM41" i="54"/>
  <c r="AL41" i="54"/>
  <c r="AJ41" i="54"/>
  <c r="X54" i="54"/>
  <c r="T54" i="54"/>
  <c r="V54" i="54"/>
  <c r="Z54" i="54"/>
  <c r="Y54" i="54"/>
  <c r="AC32" i="54"/>
  <c r="V35" i="54"/>
  <c r="AJ38" i="54"/>
  <c r="O39" i="54"/>
  <c r="AC41" i="54"/>
  <c r="V45" i="54"/>
  <c r="AJ47" i="54"/>
  <c r="O48" i="54"/>
  <c r="AC50" i="54"/>
  <c r="O58" i="54"/>
  <c r="V63" i="54"/>
  <c r="AC64" i="54"/>
  <c r="AA64" i="54"/>
  <c r="T66" i="54"/>
  <c r="Y66" i="54"/>
  <c r="X66" i="54"/>
  <c r="Z84" i="54"/>
  <c r="Y84" i="54"/>
  <c r="X84" i="54"/>
  <c r="T84" i="54"/>
  <c r="AJ58" i="54"/>
  <c r="AN58" i="54"/>
  <c r="Z73" i="54"/>
  <c r="Y73" i="54"/>
  <c r="X73" i="54"/>
  <c r="AJ65" i="54"/>
  <c r="S31" i="54"/>
  <c r="AA31" i="54"/>
  <c r="V32" i="54"/>
  <c r="Y33" i="54"/>
  <c r="AG33" i="54"/>
  <c r="T34" i="54"/>
  <c r="AJ34" i="54"/>
  <c r="O35" i="54"/>
  <c r="AM35" i="54"/>
  <c r="R36" i="54"/>
  <c r="Z36" i="54"/>
  <c r="AH36" i="54"/>
  <c r="M38" i="54"/>
  <c r="AC38" i="54"/>
  <c r="AF39" i="54"/>
  <c r="AN39" i="54"/>
  <c r="S40" i="54"/>
  <c r="AA40" i="54"/>
  <c r="V41" i="54"/>
  <c r="Y43" i="54"/>
  <c r="AG43" i="54"/>
  <c r="T44" i="54"/>
  <c r="AJ44" i="54"/>
  <c r="O45" i="54"/>
  <c r="AM45" i="54"/>
  <c r="R46" i="54"/>
  <c r="AH46" i="54"/>
  <c r="M47" i="54"/>
  <c r="AC47" i="54"/>
  <c r="AF48" i="54"/>
  <c r="AA49" i="54"/>
  <c r="V50" i="54"/>
  <c r="Y51" i="54"/>
  <c r="T52" i="54"/>
  <c r="AJ52" i="54"/>
  <c r="AN54" i="54"/>
  <c r="AM54" i="54"/>
  <c r="AC55" i="54"/>
  <c r="AJ56" i="54"/>
  <c r="AM58" i="54"/>
  <c r="V59" i="54"/>
  <c r="O62" i="54"/>
  <c r="V66" i="54"/>
  <c r="M71" i="54"/>
  <c r="S71" i="54"/>
  <c r="R71" i="54"/>
  <c r="Q71" i="54"/>
  <c r="AA73" i="54"/>
  <c r="AG73" i="54"/>
  <c r="AF73" i="54"/>
  <c r="AE73" i="54"/>
  <c r="V84" i="54"/>
  <c r="AG86" i="54"/>
  <c r="AF86" i="54"/>
  <c r="AE86" i="54"/>
  <c r="AC86" i="54"/>
  <c r="V73" i="54"/>
  <c r="AE32" i="54"/>
  <c r="X35" i="54"/>
  <c r="AL38" i="54"/>
  <c r="Q39" i="54"/>
  <c r="AE41" i="54"/>
  <c r="X45" i="54"/>
  <c r="AL47" i="54"/>
  <c r="Q48" i="54"/>
  <c r="AE50" i="54"/>
  <c r="Q54" i="54"/>
  <c r="R58" i="54"/>
  <c r="S63" i="54"/>
  <c r="O63" i="54"/>
  <c r="Y63" i="54"/>
  <c r="AE64" i="54"/>
  <c r="AG65" i="54"/>
  <c r="AF65" i="54"/>
  <c r="AC65" i="54"/>
  <c r="AG70" i="54"/>
  <c r="AF70" i="54"/>
  <c r="AE70" i="54"/>
  <c r="AN74" i="54"/>
  <c r="AM74" i="54"/>
  <c r="AL74" i="54"/>
  <c r="AJ74" i="54"/>
  <c r="AH60" i="54"/>
  <c r="AM60" i="54"/>
  <c r="AL60" i="54"/>
  <c r="AJ60" i="54"/>
  <c r="AC31" i="54"/>
  <c r="X32" i="54"/>
  <c r="AF32" i="54"/>
  <c r="V34" i="54"/>
  <c r="AL34" i="54"/>
  <c r="Q35" i="54"/>
  <c r="Y35" i="54"/>
  <c r="AJ36" i="54"/>
  <c r="O38" i="54"/>
  <c r="AE38" i="54"/>
  <c r="AM38" i="54"/>
  <c r="R39" i="54"/>
  <c r="AC40" i="54"/>
  <c r="X41" i="54"/>
  <c r="AF41" i="54"/>
  <c r="V44" i="54"/>
  <c r="AL44" i="54"/>
  <c r="Q45" i="54"/>
  <c r="Y45" i="54"/>
  <c r="AJ46" i="54"/>
  <c r="O47" i="54"/>
  <c r="AE47" i="54"/>
  <c r="AM47" i="54"/>
  <c r="R48" i="54"/>
  <c r="AC49" i="54"/>
  <c r="X50" i="54"/>
  <c r="AF50" i="54"/>
  <c r="V52" i="54"/>
  <c r="AL52" i="54"/>
  <c r="R54" i="54"/>
  <c r="AE55" i="54"/>
  <c r="AG56" i="54"/>
  <c r="AC56" i="54"/>
  <c r="AM56" i="54"/>
  <c r="S58" i="54"/>
  <c r="X59" i="54"/>
  <c r="M61" i="54"/>
  <c r="R61" i="54"/>
  <c r="Q61" i="54"/>
  <c r="Q62" i="54"/>
  <c r="Z63" i="54"/>
  <c r="AF64" i="54"/>
  <c r="Z66" i="54"/>
  <c r="AC70" i="54"/>
  <c r="S73" i="54"/>
  <c r="R73" i="54"/>
  <c r="Q73" i="54"/>
  <c r="O73" i="54"/>
  <c r="Z70" i="54"/>
  <c r="Y70" i="54"/>
  <c r="X70" i="54"/>
  <c r="V70" i="54"/>
  <c r="AN72" i="54"/>
  <c r="AM72" i="54"/>
  <c r="AL72" i="54"/>
  <c r="AJ72" i="54"/>
  <c r="Y32" i="54"/>
  <c r="AM34" i="54"/>
  <c r="R35" i="54"/>
  <c r="AF38" i="54"/>
  <c r="Y41" i="54"/>
  <c r="AM44" i="54"/>
  <c r="R45" i="54"/>
  <c r="AF47" i="54"/>
  <c r="Y50" i="54"/>
  <c r="AM52" i="54"/>
  <c r="S54" i="54"/>
  <c r="AF54" i="54"/>
  <c r="AE54" i="54"/>
  <c r="AL54" i="54"/>
  <c r="V55" i="54"/>
  <c r="Z55" i="54"/>
  <c r="AF55" i="54"/>
  <c r="AN56" i="54"/>
  <c r="T58" i="54"/>
  <c r="Y58" i="54"/>
  <c r="X58" i="54"/>
  <c r="O59" i="54"/>
  <c r="S59" i="54"/>
  <c r="Y59" i="54"/>
  <c r="Z60" i="54"/>
  <c r="V60" i="54"/>
  <c r="AF60" i="54"/>
  <c r="O61" i="54"/>
  <c r="AL61" i="54"/>
  <c r="R62" i="54"/>
  <c r="AN62" i="54"/>
  <c r="AJ62" i="54"/>
  <c r="Q63" i="54"/>
  <c r="AA63" i="54"/>
  <c r="AF63" i="54"/>
  <c r="AE63" i="54"/>
  <c r="AG64" i="54"/>
  <c r="AE65" i="54"/>
  <c r="S66" i="54"/>
  <c r="Q66" i="54"/>
  <c r="AN65" i="54"/>
  <c r="AL65" i="54"/>
  <c r="AG55" i="54"/>
  <c r="AH58" i="54"/>
  <c r="Z59" i="54"/>
  <c r="AG60" i="54"/>
  <c r="AC61" i="54"/>
  <c r="AG61" i="54"/>
  <c r="AM61" i="54"/>
  <c r="S62" i="54"/>
  <c r="R63" i="54"/>
  <c r="AH65" i="54"/>
  <c r="AH70" i="54"/>
  <c r="AN70" i="54"/>
  <c r="AM70" i="54"/>
  <c r="AL70" i="54"/>
  <c r="T73" i="54"/>
  <c r="R55" i="54"/>
  <c r="AF58" i="54"/>
  <c r="Y61" i="54"/>
  <c r="AM63" i="54"/>
  <c r="R64" i="54"/>
  <c r="Z64" i="54"/>
  <c r="AF66" i="54"/>
  <c r="AN66" i="54"/>
  <c r="S69" i="54"/>
  <c r="Y71" i="54"/>
  <c r="AG71" i="54"/>
  <c r="AM73" i="54"/>
  <c r="R74" i="54"/>
  <c r="AA74" i="54"/>
  <c r="S79" i="54"/>
  <c r="R79" i="54"/>
  <c r="Q79" i="54"/>
  <c r="M79" i="54"/>
  <c r="Z81" i="54"/>
  <c r="Y81" i="54"/>
  <c r="X81" i="54"/>
  <c r="V81" i="54"/>
  <c r="T69" i="54"/>
  <c r="AH71" i="54"/>
  <c r="M72" i="54"/>
  <c r="AN83" i="54"/>
  <c r="AM83" i="54"/>
  <c r="AL83" i="54"/>
  <c r="AJ83" i="54"/>
  <c r="AN86" i="54"/>
  <c r="AM86" i="54"/>
  <c r="AL86" i="54"/>
  <c r="AH86" i="54"/>
  <c r="AG81" i="54"/>
  <c r="AF81" i="54"/>
  <c r="AE81" i="54"/>
  <c r="AA81" i="54"/>
  <c r="AJ86" i="54"/>
  <c r="V74" i="54"/>
  <c r="S84" i="54"/>
  <c r="R84" i="54"/>
  <c r="Q84" i="54"/>
  <c r="O84" i="54"/>
  <c r="AC79" i="54"/>
  <c r="X80" i="54"/>
  <c r="AF80" i="54"/>
  <c r="AN80" i="54"/>
  <c r="S81" i="54"/>
  <c r="V82" i="54"/>
  <c r="AL82" i="54"/>
  <c r="Q83" i="54"/>
  <c r="Y83" i="54"/>
  <c r="AJ84" i="54"/>
  <c r="O85" i="54"/>
  <c r="AE85" i="54"/>
  <c r="AM85" i="54"/>
  <c r="R86" i="54"/>
  <c r="Z86" i="54"/>
  <c r="AF79" i="54"/>
  <c r="AA80" i="54"/>
  <c r="Y82" i="54"/>
  <c r="T83" i="54"/>
  <c r="AM84" i="54"/>
  <c r="R85" i="54"/>
  <c r="AH85" i="54"/>
  <c r="M86" i="54"/>
  <c r="Z82" i="54"/>
  <c r="AN84" i="54"/>
  <c r="S85" i="54"/>
  <c r="AC80" i="54"/>
  <c r="V83" i="54"/>
  <c r="AJ85" i="54"/>
  <c r="O86" i="54"/>
  <c r="AG66" i="53"/>
  <c r="AH66" i="53"/>
  <c r="Y66" i="53"/>
  <c r="Q66" i="53"/>
  <c r="R66" i="53"/>
  <c r="S66" i="53"/>
  <c r="AA66" i="53"/>
  <c r="T66" i="53"/>
  <c r="AJ66" i="53"/>
  <c r="M66" i="53"/>
  <c r="AC66" i="53"/>
  <c r="V66" i="53"/>
  <c r="AL66" i="53"/>
  <c r="AE66" i="53"/>
  <c r="AM66" i="53"/>
  <c r="AA40" i="53"/>
  <c r="Q40" i="53"/>
  <c r="AA33" i="53"/>
  <c r="R40" i="53"/>
  <c r="S40" i="53"/>
  <c r="AC33" i="53"/>
  <c r="AC40" i="53"/>
  <c r="Y31" i="53"/>
  <c r="AH39" i="53"/>
  <c r="AA50" i="53"/>
  <c r="Z31" i="53"/>
  <c r="AG33" i="53"/>
  <c r="AG40" i="53"/>
  <c r="AA31" i="53"/>
  <c r="AH40" i="53"/>
  <c r="Y33" i="53"/>
  <c r="Y40" i="53"/>
  <c r="AN43" i="53"/>
  <c r="Z33" i="53"/>
  <c r="Z40" i="53"/>
  <c r="AJ30" i="53"/>
  <c r="AH33" i="53"/>
  <c r="AH53" i="53"/>
  <c r="Y30" i="53"/>
  <c r="T40" i="53"/>
  <c r="AJ40" i="53"/>
  <c r="Z30" i="53"/>
  <c r="Q33" i="53"/>
  <c r="M40" i="53"/>
  <c r="R33" i="53"/>
  <c r="V40" i="53"/>
  <c r="AL40" i="53"/>
  <c r="M30" i="53"/>
  <c r="S33" i="53"/>
  <c r="AE40" i="53"/>
  <c r="AM40" i="53"/>
  <c r="AM43" i="53"/>
  <c r="AH46" i="53"/>
  <c r="T33" i="53"/>
  <c r="AJ33" i="53"/>
  <c r="AH36" i="53"/>
  <c r="AN59" i="53"/>
  <c r="Q30" i="53"/>
  <c r="M33" i="53"/>
  <c r="M64" i="53"/>
  <c r="R30" i="53"/>
  <c r="V33" i="53"/>
  <c r="AL33" i="53"/>
  <c r="S30" i="53"/>
  <c r="AG30" i="53"/>
  <c r="AE33" i="53"/>
  <c r="AM33" i="53"/>
  <c r="T30" i="53"/>
  <c r="AH30" i="53"/>
  <c r="AH31" i="53"/>
  <c r="AF49" i="53"/>
  <c r="S62" i="53"/>
  <c r="AN71" i="53"/>
  <c r="T79" i="53"/>
  <c r="AA30" i="53"/>
  <c r="AA41" i="53"/>
  <c r="AC30" i="53"/>
  <c r="Q31" i="53"/>
  <c r="AC31" i="53"/>
  <c r="V30" i="53"/>
  <c r="AL30" i="53"/>
  <c r="M39" i="53"/>
  <c r="R31" i="53"/>
  <c r="AE30" i="53"/>
  <c r="AM30" i="53"/>
  <c r="AG31" i="53"/>
  <c r="S31" i="53"/>
  <c r="Y67" i="53"/>
  <c r="AE80" i="53"/>
  <c r="Y81" i="53"/>
  <c r="AH35" i="53"/>
  <c r="AA44" i="53"/>
  <c r="AH50" i="53"/>
  <c r="AA67" i="53"/>
  <c r="T31" i="53"/>
  <c r="AJ31" i="53"/>
  <c r="R78" i="53"/>
  <c r="M31" i="53"/>
  <c r="AA48" i="53"/>
  <c r="AJ52" i="53"/>
  <c r="V31" i="53"/>
  <c r="AL31" i="53"/>
  <c r="AL35" i="53"/>
  <c r="AF38" i="53"/>
  <c r="AF83" i="53"/>
  <c r="AE31" i="53"/>
  <c r="AM31" i="53"/>
  <c r="AH38" i="53"/>
  <c r="AC49" i="53"/>
  <c r="AM52" i="53"/>
  <c r="T65" i="53"/>
  <c r="AJ70" i="53"/>
  <c r="T81" i="53"/>
  <c r="AG83" i="53"/>
  <c r="AN42" i="53"/>
  <c r="AJ82" i="53"/>
  <c r="T35" i="53"/>
  <c r="S38" i="53"/>
  <c r="M49" i="53"/>
  <c r="R50" i="53"/>
  <c r="M53" i="53"/>
  <c r="AE54" i="53"/>
  <c r="AN70" i="53"/>
  <c r="Q78" i="53"/>
  <c r="AG32" i="53"/>
  <c r="X35" i="53"/>
  <c r="Z38" i="53"/>
  <c r="AJ49" i="53"/>
  <c r="AL58" i="53"/>
  <c r="AN83" i="53"/>
  <c r="Y35" i="53"/>
  <c r="AL37" i="53"/>
  <c r="AH42" i="53"/>
  <c r="AA43" i="53"/>
  <c r="M59" i="53"/>
  <c r="AJ59" i="53"/>
  <c r="Q64" i="53"/>
  <c r="Q80" i="53"/>
  <c r="AL80" i="53"/>
  <c r="M84" i="53"/>
  <c r="AM37" i="53"/>
  <c r="T39" i="53"/>
  <c r="M48" i="53"/>
  <c r="M50" i="53"/>
  <c r="R64" i="53"/>
  <c r="AJ65" i="53"/>
  <c r="AL70" i="53"/>
  <c r="X32" i="53"/>
  <c r="Z36" i="53"/>
  <c r="AJ39" i="53"/>
  <c r="AC43" i="53"/>
  <c r="M57" i="53"/>
  <c r="AM58" i="53"/>
  <c r="T61" i="53"/>
  <c r="AM70" i="53"/>
  <c r="AA77" i="53"/>
  <c r="V80" i="53"/>
  <c r="M82" i="53"/>
  <c r="Q83" i="53"/>
  <c r="AA84" i="53"/>
  <c r="M32" i="53"/>
  <c r="AA32" i="53"/>
  <c r="AM35" i="53"/>
  <c r="O38" i="53"/>
  <c r="AA38" i="53"/>
  <c r="AM38" i="53"/>
  <c r="AL39" i="53"/>
  <c r="Q43" i="53"/>
  <c r="AE43" i="53"/>
  <c r="O57" i="53"/>
  <c r="AC64" i="53"/>
  <c r="X80" i="53"/>
  <c r="AM80" i="53"/>
  <c r="Z81" i="53"/>
  <c r="Y32" i="53"/>
  <c r="AE35" i="53"/>
  <c r="AG36" i="53"/>
  <c r="AN38" i="53"/>
  <c r="AM39" i="53"/>
  <c r="S43" i="53"/>
  <c r="AF43" i="53"/>
  <c r="AL44" i="53"/>
  <c r="AE46" i="53"/>
  <c r="AJ48" i="53"/>
  <c r="AL49" i="53"/>
  <c r="AH54" i="53"/>
  <c r="AM57" i="53"/>
  <c r="AL59" i="53"/>
  <c r="AF60" i="53"/>
  <c r="O64" i="53"/>
  <c r="AH69" i="53"/>
  <c r="O71" i="53"/>
  <c r="AH72" i="53"/>
  <c r="X78" i="53"/>
  <c r="AA80" i="53"/>
  <c r="AN80" i="53"/>
  <c r="AL82" i="53"/>
  <c r="AF35" i="53"/>
  <c r="Q38" i="53"/>
  <c r="AE39" i="53"/>
  <c r="Y44" i="53"/>
  <c r="AN44" i="53"/>
  <c r="AF46" i="53"/>
  <c r="AM49" i="53"/>
  <c r="AA53" i="53"/>
  <c r="R54" i="53"/>
  <c r="AF55" i="53"/>
  <c r="S57" i="53"/>
  <c r="AN57" i="53"/>
  <c r="AG64" i="53"/>
  <c r="Y78" i="53"/>
  <c r="AM82" i="53"/>
  <c r="T32" i="53"/>
  <c r="AF32" i="53"/>
  <c r="V35" i="53"/>
  <c r="AG35" i="53"/>
  <c r="T36" i="53"/>
  <c r="R38" i="53"/>
  <c r="AE38" i="53"/>
  <c r="AF39" i="53"/>
  <c r="Z44" i="53"/>
  <c r="AM48" i="53"/>
  <c r="AN49" i="53"/>
  <c r="T54" i="53"/>
  <c r="AG55" i="53"/>
  <c r="M58" i="53"/>
  <c r="T71" i="53"/>
  <c r="AH81" i="53"/>
  <c r="AN82" i="53"/>
  <c r="AE83" i="53"/>
  <c r="O70" i="53"/>
  <c r="AC78" i="53"/>
  <c r="AN32" i="53"/>
  <c r="AC41" i="53"/>
  <c r="X46" i="53"/>
  <c r="O48" i="53"/>
  <c r="Q52" i="53"/>
  <c r="AE52" i="53"/>
  <c r="S55" i="53"/>
  <c r="AC58" i="53"/>
  <c r="V65" i="53"/>
  <c r="AJ72" i="53"/>
  <c r="AC77" i="53"/>
  <c r="AL77" i="53"/>
  <c r="S78" i="53"/>
  <c r="AF80" i="53"/>
  <c r="AC84" i="53"/>
  <c r="AJ36" i="53"/>
  <c r="AN37" i="53"/>
  <c r="O41" i="53"/>
  <c r="R42" i="53"/>
  <c r="Z46" i="53"/>
  <c r="AJ46" i="53"/>
  <c r="AC50" i="53"/>
  <c r="AM50" i="53"/>
  <c r="AG52" i="53"/>
  <c r="AJ53" i="53"/>
  <c r="AJ54" i="53"/>
  <c r="AF59" i="53"/>
  <c r="AJ60" i="53"/>
  <c r="AM61" i="53"/>
  <c r="AL63" i="53"/>
  <c r="AC67" i="53"/>
  <c r="AM77" i="53"/>
  <c r="AF78" i="53"/>
  <c r="Y80" i="53"/>
  <c r="AG80" i="53"/>
  <c r="Q81" i="53"/>
  <c r="O82" i="53"/>
  <c r="AE82" i="53"/>
  <c r="O83" i="53"/>
  <c r="X83" i="53"/>
  <c r="AJ61" i="53"/>
  <c r="AE41" i="53"/>
  <c r="S42" i="53"/>
  <c r="Q45" i="53"/>
  <c r="AL45" i="53"/>
  <c r="Q48" i="53"/>
  <c r="T49" i="53"/>
  <c r="V52" i="53"/>
  <c r="AH52" i="53"/>
  <c r="V54" i="53"/>
  <c r="AH57" i="53"/>
  <c r="R58" i="53"/>
  <c r="AE58" i="53"/>
  <c r="AH59" i="53"/>
  <c r="AN61" i="53"/>
  <c r="AC63" i="53"/>
  <c r="AM63" i="53"/>
  <c r="AA65" i="53"/>
  <c r="Q69" i="53"/>
  <c r="AJ69" i="53"/>
  <c r="AL72" i="53"/>
  <c r="AE77" i="53"/>
  <c r="AN77" i="53"/>
  <c r="AG78" i="53"/>
  <c r="V79" i="53"/>
  <c r="Z80" i="53"/>
  <c r="R81" i="53"/>
  <c r="Y83" i="53"/>
  <c r="AH83" i="53"/>
  <c r="R84" i="53"/>
  <c r="V83" i="53"/>
  <c r="AA35" i="53"/>
  <c r="AL36" i="53"/>
  <c r="AH37" i="53"/>
  <c r="S41" i="53"/>
  <c r="AF41" i="53"/>
  <c r="AL42" i="53"/>
  <c r="AH44" i="53"/>
  <c r="S45" i="53"/>
  <c r="AL46" i="53"/>
  <c r="R48" i="53"/>
  <c r="AE50" i="53"/>
  <c r="AL53" i="53"/>
  <c r="AL54" i="53"/>
  <c r="S58" i="53"/>
  <c r="AF58" i="53"/>
  <c r="AM60" i="53"/>
  <c r="M62" i="53"/>
  <c r="AN63" i="53"/>
  <c r="AF67" i="53"/>
  <c r="AH71" i="53"/>
  <c r="AN72" i="53"/>
  <c r="AF77" i="53"/>
  <c r="M78" i="53"/>
  <c r="S81" i="53"/>
  <c r="Z83" i="53"/>
  <c r="S84" i="53"/>
  <c r="AJ63" i="53"/>
  <c r="AM46" i="53"/>
  <c r="AF50" i="53"/>
  <c r="Y52" i="53"/>
  <c r="AM53" i="53"/>
  <c r="AM54" i="53"/>
  <c r="AN60" i="53"/>
  <c r="AF63" i="53"/>
  <c r="AG67" i="53"/>
  <c r="AL69" i="53"/>
  <c r="R83" i="53"/>
  <c r="AA83" i="53"/>
  <c r="AA34" i="53"/>
  <c r="O37" i="53"/>
  <c r="AA42" i="53"/>
  <c r="X44" i="53"/>
  <c r="Z52" i="53"/>
  <c r="V58" i="53"/>
  <c r="AC60" i="53"/>
  <c r="AH61" i="53"/>
  <c r="X67" i="53"/>
  <c r="M70" i="53"/>
  <c r="AH77" i="53"/>
  <c r="AA78" i="53"/>
  <c r="AJ81" i="53"/>
  <c r="S83" i="53"/>
  <c r="AM83" i="53"/>
  <c r="V59" i="53"/>
  <c r="X52" i="53"/>
  <c r="O53" i="53"/>
  <c r="AC53" i="53"/>
  <c r="M55" i="53"/>
  <c r="AE60" i="53"/>
  <c r="V61" i="53"/>
  <c r="V63" i="53"/>
  <c r="AE63" i="53"/>
  <c r="AF64" i="53"/>
  <c r="O67" i="53"/>
  <c r="Z67" i="53"/>
  <c r="T69" i="53"/>
  <c r="V71" i="53"/>
  <c r="AE71" i="53"/>
  <c r="AC62" i="53"/>
  <c r="X55" i="53"/>
  <c r="Y59" i="53"/>
  <c r="Q60" i="53"/>
  <c r="AE62" i="53"/>
  <c r="AF71" i="53"/>
  <c r="R53" i="53"/>
  <c r="AE53" i="53"/>
  <c r="O55" i="53"/>
  <c r="Y55" i="53"/>
  <c r="AG58" i="53"/>
  <c r="S60" i="53"/>
  <c r="AG60" i="53"/>
  <c r="O61" i="53"/>
  <c r="X61" i="53"/>
  <c r="X63" i="53"/>
  <c r="AG63" i="53"/>
  <c r="V69" i="53"/>
  <c r="X71" i="53"/>
  <c r="O60" i="53"/>
  <c r="S52" i="53"/>
  <c r="AA52" i="53"/>
  <c r="AG53" i="53"/>
  <c r="M54" i="53"/>
  <c r="Y54" i="53"/>
  <c r="AA55" i="53"/>
  <c r="Y61" i="53"/>
  <c r="Y63" i="53"/>
  <c r="Q70" i="53"/>
  <c r="Q71" i="53"/>
  <c r="Y71" i="53"/>
  <c r="Q55" i="53"/>
  <c r="AE57" i="53"/>
  <c r="R61" i="53"/>
  <c r="Z63" i="53"/>
  <c r="AA64" i="53"/>
  <c r="V67" i="53"/>
  <c r="Y69" i="53"/>
  <c r="R71" i="53"/>
  <c r="T59" i="53"/>
  <c r="M60" i="53"/>
  <c r="S61" i="53"/>
  <c r="AA62" i="53"/>
  <c r="X65" i="53"/>
  <c r="Z69" i="53"/>
  <c r="S71" i="53"/>
  <c r="AA71" i="53"/>
  <c r="Q36" i="53"/>
  <c r="M37" i="53"/>
  <c r="V39" i="53"/>
  <c r="M41" i="53"/>
  <c r="Y46" i="53"/>
  <c r="V49" i="53"/>
  <c r="Q32" i="53"/>
  <c r="X34" i="53"/>
  <c r="R36" i="53"/>
  <c r="T38" i="53"/>
  <c r="O50" i="53"/>
  <c r="V34" i="53"/>
  <c r="R32" i="53"/>
  <c r="X39" i="53"/>
  <c r="S32" i="53"/>
  <c r="M43" i="53"/>
  <c r="T44" i="53"/>
  <c r="M45" i="53"/>
  <c r="T46" i="53"/>
  <c r="Q50" i="53"/>
  <c r="S34" i="53"/>
  <c r="Q37" i="53"/>
  <c r="X38" i="53"/>
  <c r="Q41" i="53"/>
  <c r="T34" i="53"/>
  <c r="M36" i="53"/>
  <c r="Y36" i="53"/>
  <c r="T37" i="53"/>
  <c r="Y38" i="53"/>
  <c r="R39" i="53"/>
  <c r="Y62" i="53"/>
  <c r="X62" i="53"/>
  <c r="T62" i="53"/>
  <c r="Z62" i="53"/>
  <c r="V62" i="53"/>
  <c r="AJ34" i="53"/>
  <c r="Z32" i="53"/>
  <c r="AH32" i="53"/>
  <c r="M34" i="53"/>
  <c r="AC34" i="53"/>
  <c r="AN35" i="53"/>
  <c r="S36" i="53"/>
  <c r="AA36" i="53"/>
  <c r="V37" i="53"/>
  <c r="AG38" i="53"/>
  <c r="AM41" i="53"/>
  <c r="T42" i="53"/>
  <c r="AC42" i="53"/>
  <c r="T43" i="53"/>
  <c r="Z43" i="53"/>
  <c r="AC48" i="53"/>
  <c r="AC61" i="53"/>
  <c r="AG61" i="53"/>
  <c r="AA61" i="53"/>
  <c r="AE61" i="53"/>
  <c r="AL34" i="53"/>
  <c r="Q35" i="53"/>
  <c r="AE37" i="53"/>
  <c r="V41" i="53"/>
  <c r="T41" i="53"/>
  <c r="Z45" i="53"/>
  <c r="X45" i="53"/>
  <c r="AE45" i="53"/>
  <c r="M46" i="53"/>
  <c r="S46" i="53"/>
  <c r="V50" i="53"/>
  <c r="T50" i="53"/>
  <c r="Y50" i="53"/>
  <c r="AL55" i="53"/>
  <c r="AN55" i="53"/>
  <c r="AM55" i="53"/>
  <c r="AJ55" i="53"/>
  <c r="AH55" i="53"/>
  <c r="Y57" i="53"/>
  <c r="T57" i="53"/>
  <c r="Z57" i="53"/>
  <c r="S63" i="53"/>
  <c r="O63" i="53"/>
  <c r="R63" i="53"/>
  <c r="AF81" i="53"/>
  <c r="AE81" i="53"/>
  <c r="AC81" i="53"/>
  <c r="AA81" i="53"/>
  <c r="AG81" i="53"/>
  <c r="AL41" i="53"/>
  <c r="AJ41" i="53"/>
  <c r="AC37" i="53"/>
  <c r="AE44" i="53"/>
  <c r="AC44" i="53"/>
  <c r="AC45" i="53"/>
  <c r="AH79" i="53"/>
  <c r="AN79" i="53"/>
  <c r="AM79" i="53"/>
  <c r="AL79" i="53"/>
  <c r="AJ79" i="53"/>
  <c r="AJ32" i="53"/>
  <c r="O34" i="53"/>
  <c r="AE34" i="53"/>
  <c r="AM34" i="53"/>
  <c r="R35" i="53"/>
  <c r="AC36" i="53"/>
  <c r="X37" i="53"/>
  <c r="AF37" i="53"/>
  <c r="V42" i="53"/>
  <c r="O44" i="53"/>
  <c r="M44" i="53"/>
  <c r="AG44" i="53"/>
  <c r="V45" i="53"/>
  <c r="AG45" i="53"/>
  <c r="O46" i="53"/>
  <c r="X48" i="53"/>
  <c r="V48" i="53"/>
  <c r="AE48" i="53"/>
  <c r="V57" i="53"/>
  <c r="Z70" i="53"/>
  <c r="Y70" i="53"/>
  <c r="X70" i="53"/>
  <c r="V70" i="53"/>
  <c r="T70" i="53"/>
  <c r="AE72" i="53"/>
  <c r="AA72" i="53"/>
  <c r="AG72" i="53"/>
  <c r="AF72" i="53"/>
  <c r="AC72" i="53"/>
  <c r="AC32" i="53"/>
  <c r="AF34" i="53"/>
  <c r="AN34" i="53"/>
  <c r="S35" i="53"/>
  <c r="V36" i="53"/>
  <c r="Y37" i="53"/>
  <c r="AG37" i="53"/>
  <c r="AJ38" i="53"/>
  <c r="O39" i="53"/>
  <c r="X41" i="53"/>
  <c r="X43" i="53"/>
  <c r="AH45" i="53"/>
  <c r="AN45" i="53"/>
  <c r="AG48" i="53"/>
  <c r="S49" i="53"/>
  <c r="Q49" i="53"/>
  <c r="X49" i="53"/>
  <c r="X50" i="53"/>
  <c r="Q63" i="53"/>
  <c r="AL32" i="53"/>
  <c r="Q34" i="53"/>
  <c r="Y34" i="53"/>
  <c r="AE36" i="53"/>
  <c r="AM36" i="53"/>
  <c r="R37" i="53"/>
  <c r="Z39" i="53"/>
  <c r="Y41" i="53"/>
  <c r="Q42" i="53"/>
  <c r="O42" i="53"/>
  <c r="X42" i="53"/>
  <c r="O43" i="53"/>
  <c r="Y43" i="53"/>
  <c r="AJ43" i="53"/>
  <c r="AH43" i="53"/>
  <c r="Q44" i="53"/>
  <c r="O45" i="53"/>
  <c r="Y45" i="53"/>
  <c r="AJ45" i="53"/>
  <c r="Q46" i="53"/>
  <c r="Y48" i="53"/>
  <c r="O49" i="53"/>
  <c r="Z49" i="53"/>
  <c r="Z50" i="53"/>
  <c r="X57" i="53"/>
  <c r="AF69" i="53"/>
  <c r="AE69" i="53"/>
  <c r="AC69" i="53"/>
  <c r="AA69" i="53"/>
  <c r="Z60" i="53"/>
  <c r="V60" i="53"/>
  <c r="Y60" i="53"/>
  <c r="X60" i="53"/>
  <c r="T60" i="53"/>
  <c r="O35" i="53"/>
  <c r="AG42" i="53"/>
  <c r="AE42" i="53"/>
  <c r="V64" i="53"/>
  <c r="T64" i="53"/>
  <c r="Z64" i="53"/>
  <c r="X64" i="53"/>
  <c r="Q39" i="53"/>
  <c r="AA39" i="53"/>
  <c r="AG39" i="53"/>
  <c r="Z41" i="53"/>
  <c r="AH41" i="53"/>
  <c r="Z42" i="53"/>
  <c r="AJ42" i="53"/>
  <c r="R44" i="53"/>
  <c r="AJ44" i="53"/>
  <c r="AA45" i="53"/>
  <c r="R46" i="53"/>
  <c r="AC46" i="53"/>
  <c r="AA46" i="53"/>
  <c r="Z48" i="53"/>
  <c r="AN48" i="53"/>
  <c r="AL48" i="53"/>
  <c r="AA49" i="53"/>
  <c r="AG49" i="53"/>
  <c r="AL50" i="53"/>
  <c r="AJ50" i="53"/>
  <c r="X53" i="53"/>
  <c r="Z53" i="53"/>
  <c r="Y53" i="53"/>
  <c r="V53" i="53"/>
  <c r="AA54" i="53"/>
  <c r="AG54" i="53"/>
  <c r="AF54" i="53"/>
  <c r="AE59" i="53"/>
  <c r="AA59" i="53"/>
  <c r="AG59" i="53"/>
  <c r="AN62" i="53"/>
  <c r="AJ62" i="53"/>
  <c r="AM62" i="53"/>
  <c r="AL62" i="53"/>
  <c r="AH62" i="53"/>
  <c r="M67" i="53"/>
  <c r="R67" i="53"/>
  <c r="S67" i="53"/>
  <c r="R52" i="53"/>
  <c r="Z55" i="53"/>
  <c r="AF57" i="53"/>
  <c r="T58" i="53"/>
  <c r="X58" i="53"/>
  <c r="AM64" i="53"/>
  <c r="AL64" i="53"/>
  <c r="AJ64" i="53"/>
  <c r="AH64" i="53"/>
  <c r="AH65" i="53"/>
  <c r="AM65" i="53"/>
  <c r="AJ67" i="53"/>
  <c r="AH67" i="53"/>
  <c r="AN67" i="53"/>
  <c r="AA70" i="53"/>
  <c r="AG70" i="53"/>
  <c r="AF70" i="53"/>
  <c r="O72" i="53"/>
  <c r="S72" i="53"/>
  <c r="R72" i="53"/>
  <c r="Q72" i="53"/>
  <c r="M72" i="53"/>
  <c r="AL52" i="53"/>
  <c r="Q53" i="53"/>
  <c r="O54" i="53"/>
  <c r="X54" i="53"/>
  <c r="T55" i="53"/>
  <c r="AC55" i="53"/>
  <c r="R57" i="53"/>
  <c r="AA57" i="53"/>
  <c r="AJ57" i="53"/>
  <c r="O58" i="53"/>
  <c r="Y58" i="53"/>
  <c r="O59" i="53"/>
  <c r="S59" i="53"/>
  <c r="X59" i="53"/>
  <c r="O62" i="53"/>
  <c r="AL65" i="53"/>
  <c r="AM67" i="53"/>
  <c r="AE70" i="53"/>
  <c r="R65" i="53"/>
  <c r="Q65" i="53"/>
  <c r="O65" i="53"/>
  <c r="M65" i="53"/>
  <c r="O52" i="53"/>
  <c r="AF52" i="53"/>
  <c r="Q54" i="53"/>
  <c r="AC57" i="53"/>
  <c r="AJ58" i="53"/>
  <c r="AN58" i="53"/>
  <c r="Q59" i="53"/>
  <c r="R62" i="53"/>
  <c r="AG65" i="53"/>
  <c r="AE65" i="53"/>
  <c r="AC65" i="53"/>
  <c r="O69" i="53"/>
  <c r="M69" i="53"/>
  <c r="S69" i="53"/>
  <c r="Z72" i="53"/>
  <c r="Y72" i="53"/>
  <c r="X72" i="53"/>
  <c r="V72" i="53"/>
  <c r="R79" i="53"/>
  <c r="Q79" i="53"/>
  <c r="O79" i="53"/>
  <c r="M79" i="53"/>
  <c r="AG79" i="53"/>
  <c r="AF79" i="53"/>
  <c r="AE79" i="53"/>
  <c r="AC79" i="53"/>
  <c r="AL60" i="53"/>
  <c r="Q61" i="53"/>
  <c r="AG71" i="53"/>
  <c r="S77" i="53"/>
  <c r="R77" i="53"/>
  <c r="Q77" i="53"/>
  <c r="O77" i="53"/>
  <c r="T77" i="53"/>
  <c r="Z77" i="53"/>
  <c r="Y77" i="53"/>
  <c r="V77" i="53"/>
  <c r="AM78" i="53"/>
  <c r="AL78" i="53"/>
  <c r="AJ78" i="53"/>
  <c r="AH78" i="53"/>
  <c r="Z82" i="53"/>
  <c r="Y82" i="53"/>
  <c r="X82" i="53"/>
  <c r="V82" i="53"/>
  <c r="Y84" i="53"/>
  <c r="X84" i="53"/>
  <c r="V84" i="53"/>
  <c r="T84" i="53"/>
  <c r="AN84" i="53"/>
  <c r="AM84" i="53"/>
  <c r="AL84" i="53"/>
  <c r="AJ84" i="53"/>
  <c r="AF62" i="53"/>
  <c r="Y65" i="53"/>
  <c r="AM69" i="53"/>
  <c r="R70" i="53"/>
  <c r="AL71" i="53"/>
  <c r="AM71" i="53"/>
  <c r="X77" i="53"/>
  <c r="AN78" i="53"/>
  <c r="M80" i="53"/>
  <c r="S80" i="53"/>
  <c r="R80" i="53"/>
  <c r="AA82" i="53"/>
  <c r="AG82" i="53"/>
  <c r="AF82" i="53"/>
  <c r="Z84" i="53"/>
  <c r="Z78" i="53"/>
  <c r="T78" i="53"/>
  <c r="AH80" i="53"/>
  <c r="M81" i="53"/>
  <c r="X79" i="53"/>
  <c r="V81" i="53"/>
  <c r="AL81" i="53"/>
  <c r="Q82" i="53"/>
  <c r="AJ83" i="53"/>
  <c r="O84" i="53"/>
  <c r="AE84" i="53"/>
  <c r="Y79" i="53"/>
  <c r="AM81" i="53"/>
  <c r="R82" i="53"/>
  <c r="AF84" i="53"/>
  <c r="C7" i="49" a="1"/>
  <c r="C7" i="49" s="1"/>
  <c r="C19" i="49" s="1"/>
  <c r="L19" i="49" s="1"/>
  <c r="AN47" i="52"/>
  <c r="AA54" i="52"/>
  <c r="M61" i="52"/>
  <c r="M39" i="52"/>
  <c r="AH44" i="52"/>
  <c r="Y45" i="52"/>
  <c r="AM47" i="52"/>
  <c r="Y51" i="52"/>
  <c r="AN56" i="52"/>
  <c r="AL50" i="52"/>
  <c r="AH47" i="52"/>
  <c r="AN63" i="52"/>
  <c r="AN74" i="52"/>
  <c r="AM54" i="52"/>
  <c r="Y61" i="52"/>
  <c r="AL33" i="52"/>
  <c r="X45" i="52"/>
  <c r="T46" i="52"/>
  <c r="AL47" i="52"/>
  <c r="Z61" i="52"/>
  <c r="Y72" i="52"/>
  <c r="AM33" i="52"/>
  <c r="AF38" i="52"/>
  <c r="Q40" i="52"/>
  <c r="AM40" i="52"/>
  <c r="AM50" i="52"/>
  <c r="AH51" i="52"/>
  <c r="AN54" i="52"/>
  <c r="AJ61" i="52"/>
  <c r="AA64" i="52"/>
  <c r="Z78" i="52"/>
  <c r="AG38" i="52"/>
  <c r="S40" i="52"/>
  <c r="AN40" i="52"/>
  <c r="X54" i="52"/>
  <c r="AA66" i="52"/>
  <c r="AH71" i="52"/>
  <c r="Z72" i="52"/>
  <c r="T73" i="52"/>
  <c r="AH75" i="52"/>
  <c r="AL61" i="52"/>
  <c r="AH39" i="52"/>
  <c r="M54" i="52"/>
  <c r="Q44" i="52"/>
  <c r="AE66" i="52"/>
  <c r="Z74" i="52"/>
  <c r="R44" i="52"/>
  <c r="AF66" i="52"/>
  <c r="AA74" i="52"/>
  <c r="M30" i="52"/>
  <c r="T44" i="52"/>
  <c r="T54" i="52"/>
  <c r="AA56" i="52"/>
  <c r="T58" i="52"/>
  <c r="AH61" i="52"/>
  <c r="M73" i="52"/>
  <c r="AL30" i="52"/>
  <c r="AH34" i="52"/>
  <c r="T35" i="52"/>
  <c r="Q46" i="52"/>
  <c r="AE46" i="52"/>
  <c r="AH48" i="52"/>
  <c r="M51" i="52"/>
  <c r="AA63" i="52"/>
  <c r="AA72" i="52"/>
  <c r="AA78" i="52"/>
  <c r="AC75" i="52"/>
  <c r="AN30" i="52"/>
  <c r="AL37" i="52"/>
  <c r="Y38" i="52"/>
  <c r="AL42" i="52"/>
  <c r="AL44" i="52"/>
  <c r="R46" i="52"/>
  <c r="Z50" i="52"/>
  <c r="AE54" i="52"/>
  <c r="R55" i="52"/>
  <c r="AE56" i="52"/>
  <c r="S58" i="52"/>
  <c r="AM59" i="52"/>
  <c r="AL62" i="52"/>
  <c r="Q75" i="52"/>
  <c r="AE75" i="52"/>
  <c r="Q77" i="52"/>
  <c r="AM77" i="52"/>
  <c r="Q34" i="52"/>
  <c r="V37" i="52"/>
  <c r="AM37" i="52"/>
  <c r="Z38" i="52"/>
  <c r="AM42" i="52"/>
  <c r="AN44" i="52"/>
  <c r="AF54" i="52"/>
  <c r="AF56" i="52"/>
  <c r="Q62" i="52"/>
  <c r="AM62" i="52"/>
  <c r="AN66" i="52"/>
  <c r="S75" i="52"/>
  <c r="AG75" i="52"/>
  <c r="S77" i="52"/>
  <c r="AN77" i="52"/>
  <c r="T34" i="52"/>
  <c r="AL34" i="52"/>
  <c r="AN37" i="52"/>
  <c r="AA38" i="52"/>
  <c r="AE45" i="52"/>
  <c r="S48" i="52"/>
  <c r="AM48" i="52"/>
  <c r="R51" i="52"/>
  <c r="AN62" i="52"/>
  <c r="AA71" i="52"/>
  <c r="AH72" i="52"/>
  <c r="T74" i="52"/>
  <c r="Q31" i="52"/>
  <c r="AM31" i="52"/>
  <c r="AM34" i="52"/>
  <c r="Z37" i="52"/>
  <c r="M38" i="52"/>
  <c r="AA42" i="52"/>
  <c r="AF44" i="52"/>
  <c r="O47" i="52"/>
  <c r="AL51" i="52"/>
  <c r="AH53" i="52"/>
  <c r="AA55" i="52"/>
  <c r="AG57" i="52"/>
  <c r="AL74" i="52"/>
  <c r="AH30" i="52"/>
  <c r="S31" i="52"/>
  <c r="AN31" i="52"/>
  <c r="AG44" i="52"/>
  <c r="AA46" i="52"/>
  <c r="AM51" i="52"/>
  <c r="AM74" i="52"/>
  <c r="AA75" i="52"/>
  <c r="AA32" i="52"/>
  <c r="AF34" i="52"/>
  <c r="AN34" i="52"/>
  <c r="T37" i="52"/>
  <c r="AE37" i="52"/>
  <c r="AJ39" i="52"/>
  <c r="AE47" i="52"/>
  <c r="AG50" i="52"/>
  <c r="AJ53" i="52"/>
  <c r="AG56" i="52"/>
  <c r="V58" i="52"/>
  <c r="AG59" i="52"/>
  <c r="AC61" i="52"/>
  <c r="AM61" i="52"/>
  <c r="M63" i="52"/>
  <c r="AE63" i="52"/>
  <c r="R64" i="52"/>
  <c r="AG66" i="52"/>
  <c r="R72" i="52"/>
  <c r="AN72" i="52"/>
  <c r="AL76" i="52"/>
  <c r="AE77" i="52"/>
  <c r="AJ76" i="52"/>
  <c r="O54" i="52"/>
  <c r="AJ57" i="52"/>
  <c r="AA33" i="52"/>
  <c r="AG34" i="52"/>
  <c r="M35" i="52"/>
  <c r="AH37" i="52"/>
  <c r="AJ44" i="52"/>
  <c r="AL45" i="52"/>
  <c r="AF47" i="52"/>
  <c r="O50" i="52"/>
  <c r="AH50" i="52"/>
  <c r="AG51" i="52"/>
  <c r="Q54" i="52"/>
  <c r="AE55" i="52"/>
  <c r="AH56" i="52"/>
  <c r="AN57" i="52"/>
  <c r="AH59" i="52"/>
  <c r="Q61" i="52"/>
  <c r="AH62" i="52"/>
  <c r="AF63" i="52"/>
  <c r="S64" i="52"/>
  <c r="AE64" i="52"/>
  <c r="AH66" i="52"/>
  <c r="AC71" i="52"/>
  <c r="AL71" i="52"/>
  <c r="S72" i="52"/>
  <c r="AC72" i="52"/>
  <c r="V74" i="52"/>
  <c r="AE74" i="52"/>
  <c r="Y75" i="52"/>
  <c r="AN76" i="52"/>
  <c r="AF77" i="52"/>
  <c r="R78" i="52"/>
  <c r="AE59" i="52"/>
  <c r="AL39" i="52"/>
  <c r="AM45" i="52"/>
  <c r="AG47" i="52"/>
  <c r="AL53" i="52"/>
  <c r="R54" i="52"/>
  <c r="AF55" i="52"/>
  <c r="X58" i="52"/>
  <c r="R61" i="52"/>
  <c r="AG61" i="52"/>
  <c r="AF64" i="52"/>
  <c r="AM71" i="52"/>
  <c r="AF74" i="52"/>
  <c r="Z75" i="52"/>
  <c r="M77" i="52"/>
  <c r="X77" i="52"/>
  <c r="AG77" i="52"/>
  <c r="S78" i="52"/>
  <c r="AC55" i="52"/>
  <c r="Q72" i="52"/>
  <c r="AN39" i="52"/>
  <c r="AJ50" i="52"/>
  <c r="AM53" i="52"/>
  <c r="O58" i="52"/>
  <c r="Y58" i="52"/>
  <c r="V64" i="52"/>
  <c r="AE71" i="52"/>
  <c r="AN71" i="52"/>
  <c r="AF72" i="52"/>
  <c r="X74" i="52"/>
  <c r="AG74" i="52"/>
  <c r="Y77" i="52"/>
  <c r="T78" i="52"/>
  <c r="AC77" i="52"/>
  <c r="AC64" i="52"/>
  <c r="V75" i="52"/>
  <c r="AJ30" i="52"/>
  <c r="R35" i="52"/>
  <c r="AJ35" i="52"/>
  <c r="X37" i="52"/>
  <c r="AH38" i="52"/>
  <c r="AA41" i="52"/>
  <c r="AC46" i="52"/>
  <c r="R48" i="52"/>
  <c r="AJ48" i="52"/>
  <c r="AJ51" i="52"/>
  <c r="AL56" i="52"/>
  <c r="AF57" i="52"/>
  <c r="AA59" i="52"/>
  <c r="AL59" i="52"/>
  <c r="AM63" i="52"/>
  <c r="AL66" i="52"/>
  <c r="M72" i="52"/>
  <c r="X72" i="52"/>
  <c r="AG72" i="52"/>
  <c r="S73" i="52"/>
  <c r="R75" i="52"/>
  <c r="M76" i="52"/>
  <c r="AH76" i="52"/>
  <c r="O77" i="52"/>
  <c r="O53" i="52"/>
  <c r="V59" i="52"/>
  <c r="T50" i="52"/>
  <c r="S55" i="52"/>
  <c r="M57" i="52"/>
  <c r="X57" i="52"/>
  <c r="R62" i="52"/>
  <c r="O63" i="52"/>
  <c r="X63" i="52"/>
  <c r="V50" i="52"/>
  <c r="R53" i="52"/>
  <c r="Z54" i="52"/>
  <c r="V55" i="52"/>
  <c r="Y59" i="52"/>
  <c r="Q63" i="52"/>
  <c r="Z63" i="52"/>
  <c r="O51" i="52"/>
  <c r="Q57" i="52"/>
  <c r="Z59" i="52"/>
  <c r="M62" i="52"/>
  <c r="R63" i="52"/>
  <c r="Z64" i="52"/>
  <c r="X59" i="52"/>
  <c r="X50" i="52"/>
  <c r="Z55" i="52"/>
  <c r="S57" i="52"/>
  <c r="Q53" i="52"/>
  <c r="Y57" i="52"/>
  <c r="Q51" i="52"/>
  <c r="M53" i="52"/>
  <c r="T57" i="52"/>
  <c r="O62" i="52"/>
  <c r="T63" i="52"/>
  <c r="V34" i="52"/>
  <c r="O38" i="52"/>
  <c r="V44" i="52"/>
  <c r="V46" i="52"/>
  <c r="T48" i="52"/>
  <c r="AE31" i="52"/>
  <c r="X32" i="52"/>
  <c r="AC33" i="52"/>
  <c r="AE40" i="52"/>
  <c r="X41" i="52"/>
  <c r="AC42" i="52"/>
  <c r="Z45" i="52"/>
  <c r="AG46" i="52"/>
  <c r="M48" i="52"/>
  <c r="V32" i="52"/>
  <c r="AC40" i="52"/>
  <c r="AC30" i="52"/>
  <c r="AF31" i="52"/>
  <c r="Y32" i="52"/>
  <c r="X34" i="52"/>
  <c r="O37" i="52"/>
  <c r="Q38" i="52"/>
  <c r="AC39" i="52"/>
  <c r="AF40" i="52"/>
  <c r="Y41" i="52"/>
  <c r="X44" i="52"/>
  <c r="Y46" i="52"/>
  <c r="X47" i="52"/>
  <c r="M31" i="52"/>
  <c r="X31" i="52"/>
  <c r="AG31" i="52"/>
  <c r="R32" i="52"/>
  <c r="Z32" i="52"/>
  <c r="AE33" i="52"/>
  <c r="Y34" i="52"/>
  <c r="O35" i="52"/>
  <c r="R38" i="52"/>
  <c r="AC38" i="52"/>
  <c r="M40" i="52"/>
  <c r="X40" i="52"/>
  <c r="AG40" i="52"/>
  <c r="R41" i="52"/>
  <c r="Z41" i="52"/>
  <c r="AE42" i="52"/>
  <c r="Y44" i="52"/>
  <c r="T45" i="52"/>
  <c r="Z46" i="52"/>
  <c r="Y47" i="52"/>
  <c r="O48" i="52"/>
  <c r="Y31" i="52"/>
  <c r="S32" i="52"/>
  <c r="AG33" i="52"/>
  <c r="Y40" i="52"/>
  <c r="S41" i="52"/>
  <c r="AG42" i="52"/>
  <c r="AC48" i="52"/>
  <c r="AC31" i="52"/>
  <c r="V41" i="52"/>
  <c r="O31" i="52"/>
  <c r="V33" i="52"/>
  <c r="R34" i="52"/>
  <c r="AF37" i="52"/>
  <c r="O40" i="52"/>
  <c r="V42" i="52"/>
  <c r="AA53" i="52"/>
  <c r="AG53" i="52"/>
  <c r="T56" i="52"/>
  <c r="Z56" i="52"/>
  <c r="Y56" i="52"/>
  <c r="X56" i="52"/>
  <c r="AH58" i="52"/>
  <c r="AN58" i="52"/>
  <c r="AM58" i="52"/>
  <c r="AL58" i="52"/>
  <c r="V30" i="52"/>
  <c r="V39" i="52"/>
  <c r="AJ41" i="52"/>
  <c r="AC53" i="52"/>
  <c r="V56" i="52"/>
  <c r="AJ58" i="52"/>
  <c r="O30" i="52"/>
  <c r="AE30" i="52"/>
  <c r="Z31" i="52"/>
  <c r="AH31" i="52"/>
  <c r="M32" i="52"/>
  <c r="AC32" i="52"/>
  <c r="X33" i="52"/>
  <c r="AN33" i="52"/>
  <c r="S34" i="52"/>
  <c r="AA34" i="52"/>
  <c r="V35" i="52"/>
  <c r="AL35" i="52"/>
  <c r="Q37" i="52"/>
  <c r="AG37" i="52"/>
  <c r="T38" i="52"/>
  <c r="AJ38" i="52"/>
  <c r="O39" i="52"/>
  <c r="AE39" i="52"/>
  <c r="Z40" i="52"/>
  <c r="AH40" i="52"/>
  <c r="M41" i="52"/>
  <c r="AC41" i="52"/>
  <c r="X42" i="52"/>
  <c r="AN42" i="52"/>
  <c r="S44" i="52"/>
  <c r="AA44" i="52"/>
  <c r="O45" i="52"/>
  <c r="AF45" i="52"/>
  <c r="AN45" i="52"/>
  <c r="S46" i="52"/>
  <c r="Q47" i="52"/>
  <c r="Z47" i="52"/>
  <c r="AE48" i="52"/>
  <c r="AN48" i="52"/>
  <c r="Q50" i="52"/>
  <c r="Z51" i="52"/>
  <c r="AN55" i="52"/>
  <c r="AM55" i="52"/>
  <c r="AL55" i="52"/>
  <c r="AJ55" i="52"/>
  <c r="S66" i="52"/>
  <c r="R66" i="52"/>
  <c r="Q66" i="52"/>
  <c r="O66" i="52"/>
  <c r="X30" i="52"/>
  <c r="AF30" i="52"/>
  <c r="AL32" i="52"/>
  <c r="Q33" i="52"/>
  <c r="Y33" i="52"/>
  <c r="AE35" i="52"/>
  <c r="AM35" i="52"/>
  <c r="R37" i="52"/>
  <c r="X39" i="52"/>
  <c r="AF39" i="52"/>
  <c r="AL41" i="52"/>
  <c r="Q42" i="52"/>
  <c r="Y42" i="52"/>
  <c r="AG45" i="52"/>
  <c r="AL46" i="52"/>
  <c r="R47" i="52"/>
  <c r="X48" i="52"/>
  <c r="AF48" i="52"/>
  <c r="R50" i="52"/>
  <c r="AF51" i="52"/>
  <c r="AE51" i="52"/>
  <c r="AA51" i="52"/>
  <c r="AE53" i="52"/>
  <c r="Z76" i="52"/>
  <c r="Y76" i="52"/>
  <c r="X76" i="52"/>
  <c r="V76" i="52"/>
  <c r="Q30" i="52"/>
  <c r="Y30" i="52"/>
  <c r="AG30" i="52"/>
  <c r="T31" i="52"/>
  <c r="AJ31" i="52"/>
  <c r="O32" i="52"/>
  <c r="AE32" i="52"/>
  <c r="AM32" i="52"/>
  <c r="R33" i="52"/>
  <c r="Z33" i="52"/>
  <c r="AH33" i="52"/>
  <c r="M34" i="52"/>
  <c r="AC34" i="52"/>
  <c r="X35" i="52"/>
  <c r="AF35" i="52"/>
  <c r="AN35" i="52"/>
  <c r="S37" i="52"/>
  <c r="AA37" i="52"/>
  <c r="V38" i="52"/>
  <c r="AL38" i="52"/>
  <c r="Q39" i="52"/>
  <c r="Y39" i="52"/>
  <c r="AG39" i="52"/>
  <c r="T40" i="52"/>
  <c r="AJ40" i="52"/>
  <c r="O41" i="52"/>
  <c r="AE41" i="52"/>
  <c r="AM41" i="52"/>
  <c r="R42" i="52"/>
  <c r="Z42" i="52"/>
  <c r="AH42" i="52"/>
  <c r="M44" i="52"/>
  <c r="AC44" i="52"/>
  <c r="Q45" i="52"/>
  <c r="AH45" i="52"/>
  <c r="M46" i="52"/>
  <c r="AM46" i="52"/>
  <c r="T47" i="52"/>
  <c r="AC47" i="52"/>
  <c r="Y48" i="52"/>
  <c r="AG48" i="52"/>
  <c r="S50" i="52"/>
  <c r="AF53" i="52"/>
  <c r="M59" i="52"/>
  <c r="S59" i="52"/>
  <c r="R59" i="52"/>
  <c r="Q59" i="52"/>
  <c r="Z62" i="52"/>
  <c r="Y62" i="52"/>
  <c r="X62" i="52"/>
  <c r="V62" i="52"/>
  <c r="T66" i="52"/>
  <c r="Z66" i="52"/>
  <c r="Y66" i="52"/>
  <c r="X66" i="52"/>
  <c r="O42" i="52"/>
  <c r="R30" i="52"/>
  <c r="Z30" i="52"/>
  <c r="AF32" i="52"/>
  <c r="AN32" i="52"/>
  <c r="S33" i="52"/>
  <c r="Y35" i="52"/>
  <c r="AG35" i="52"/>
  <c r="AM38" i="52"/>
  <c r="R39" i="52"/>
  <c r="Z39" i="52"/>
  <c r="AF41" i="52"/>
  <c r="AN41" i="52"/>
  <c r="S42" i="52"/>
  <c r="R45" i="52"/>
  <c r="Z48" i="52"/>
  <c r="AC50" i="52"/>
  <c r="AF50" i="52"/>
  <c r="Z53" i="52"/>
  <c r="Y53" i="52"/>
  <c r="V53" i="52"/>
  <c r="T71" i="52"/>
  <c r="Z71" i="52"/>
  <c r="Y71" i="52"/>
  <c r="X71" i="52"/>
  <c r="V71" i="52"/>
  <c r="AJ32" i="52"/>
  <c r="AC35" i="52"/>
  <c r="AJ46" i="52"/>
  <c r="S45" i="52"/>
  <c r="AA45" i="52"/>
  <c r="M47" i="52"/>
  <c r="S56" i="52"/>
  <c r="R56" i="52"/>
  <c r="Q56" i="52"/>
  <c r="O56" i="52"/>
  <c r="AG58" i="52"/>
  <c r="AF58" i="52"/>
  <c r="AE58" i="52"/>
  <c r="AC58" i="52"/>
  <c r="AA62" i="52"/>
  <c r="AG62" i="52"/>
  <c r="AF62" i="52"/>
  <c r="AE62" i="52"/>
  <c r="AN64" i="52"/>
  <c r="AM64" i="52"/>
  <c r="AL64" i="52"/>
  <c r="AJ64" i="52"/>
  <c r="AH73" i="52"/>
  <c r="AN73" i="52"/>
  <c r="AM73" i="52"/>
  <c r="AL73" i="52"/>
  <c r="AJ73" i="52"/>
  <c r="O33" i="52"/>
  <c r="AH46" i="52"/>
  <c r="AE50" i="52"/>
  <c r="X51" i="52"/>
  <c r="V51" i="52"/>
  <c r="X53" i="52"/>
  <c r="Y54" i="52"/>
  <c r="AG54" i="52"/>
  <c r="T55" i="52"/>
  <c r="AM56" i="52"/>
  <c r="R57" i="52"/>
  <c r="Z57" i="52"/>
  <c r="AH57" i="52"/>
  <c r="M58" i="52"/>
  <c r="AF59" i="52"/>
  <c r="AN59" i="52"/>
  <c r="S61" i="52"/>
  <c r="AA61" i="52"/>
  <c r="Y63" i="52"/>
  <c r="AG63" i="52"/>
  <c r="T64" i="52"/>
  <c r="AM66" i="52"/>
  <c r="AH54" i="52"/>
  <c r="M55" i="52"/>
  <c r="AA57" i="52"/>
  <c r="T61" i="52"/>
  <c r="AH63" i="52"/>
  <c r="M64" i="52"/>
  <c r="AA76" i="52"/>
  <c r="AG76" i="52"/>
  <c r="AF76" i="52"/>
  <c r="AE76" i="52"/>
  <c r="M74" i="52"/>
  <c r="S74" i="52"/>
  <c r="R74" i="52"/>
  <c r="Q74" i="52"/>
  <c r="AC76" i="52"/>
  <c r="AJ54" i="52"/>
  <c r="O55" i="52"/>
  <c r="AC57" i="52"/>
  <c r="V61" i="52"/>
  <c r="AJ63" i="52"/>
  <c r="O64" i="52"/>
  <c r="O74" i="52"/>
  <c r="AN78" i="52"/>
  <c r="AM78" i="52"/>
  <c r="AL78" i="52"/>
  <c r="AJ78" i="52"/>
  <c r="X55" i="52"/>
  <c r="AL57" i="52"/>
  <c r="Q58" i="52"/>
  <c r="AE61" i="52"/>
  <c r="X64" i="52"/>
  <c r="S71" i="52"/>
  <c r="R71" i="52"/>
  <c r="Q71" i="52"/>
  <c r="O71" i="52"/>
  <c r="AG73" i="52"/>
  <c r="AF73" i="52"/>
  <c r="AE73" i="52"/>
  <c r="AC73" i="52"/>
  <c r="V73" i="52"/>
  <c r="T75" i="52"/>
  <c r="AJ75" i="52"/>
  <c r="O76" i="52"/>
  <c r="Z77" i="52"/>
  <c r="AH77" i="52"/>
  <c r="M78" i="52"/>
  <c r="AC78" i="52"/>
  <c r="T72" i="52"/>
  <c r="AJ72" i="52"/>
  <c r="O73" i="52"/>
  <c r="AH74" i="52"/>
  <c r="M75" i="52"/>
  <c r="V78" i="52"/>
  <c r="X73" i="52"/>
  <c r="AL75" i="52"/>
  <c r="Q76" i="52"/>
  <c r="T77" i="52"/>
  <c r="AJ77" i="52"/>
  <c r="O78" i="52"/>
  <c r="AE78" i="52"/>
  <c r="AL72" i="52"/>
  <c r="Q73" i="52"/>
  <c r="Y73" i="52"/>
  <c r="AM75" i="52"/>
  <c r="R76" i="52"/>
  <c r="X78" i="52"/>
  <c r="AF78" i="52"/>
  <c r="AN92" i="51"/>
  <c r="AH92" i="51"/>
  <c r="AF60" i="51"/>
  <c r="Q74" i="51"/>
  <c r="R47" i="51"/>
  <c r="AE52" i="51"/>
  <c r="AJ74" i="51"/>
  <c r="AF52" i="51"/>
  <c r="X83" i="51"/>
  <c r="O74" i="51"/>
  <c r="R55" i="51"/>
  <c r="V79" i="51"/>
  <c r="AJ63" i="51"/>
  <c r="AE44" i="51"/>
  <c r="T45" i="51"/>
  <c r="AM69" i="51"/>
  <c r="AC91" i="51"/>
  <c r="AG34" i="51"/>
  <c r="AG41" i="51"/>
  <c r="O47" i="51"/>
  <c r="AG49" i="51"/>
  <c r="Y50" i="51"/>
  <c r="O55" i="51"/>
  <c r="M77" i="51"/>
  <c r="T82" i="51"/>
  <c r="AJ73" i="51"/>
  <c r="AG44" i="51"/>
  <c r="S47" i="51"/>
  <c r="AA49" i="51"/>
  <c r="AF50" i="51"/>
  <c r="AA53" i="51"/>
  <c r="S55" i="51"/>
  <c r="V60" i="51"/>
  <c r="AG65" i="51"/>
  <c r="AF67" i="51"/>
  <c r="Y82" i="51"/>
  <c r="O83" i="51"/>
  <c r="S93" i="51"/>
  <c r="M98" i="51"/>
  <c r="AJ41" i="51"/>
  <c r="AJ46" i="51"/>
  <c r="AJ54" i="51"/>
  <c r="AM46" i="51"/>
  <c r="AG50" i="51"/>
  <c r="AM54" i="51"/>
  <c r="AG67" i="51"/>
  <c r="AE69" i="51"/>
  <c r="Q75" i="51"/>
  <c r="X97" i="51"/>
  <c r="AC69" i="51"/>
  <c r="V74" i="51"/>
  <c r="AL35" i="51"/>
  <c r="AH42" i="51"/>
  <c r="V44" i="51"/>
  <c r="Y45" i="51"/>
  <c r="AN46" i="51"/>
  <c r="O48" i="51"/>
  <c r="AC49" i="51"/>
  <c r="AC51" i="51"/>
  <c r="AM52" i="51"/>
  <c r="AN54" i="51"/>
  <c r="AC57" i="51"/>
  <c r="Y60" i="51"/>
  <c r="V64" i="51"/>
  <c r="AF69" i="51"/>
  <c r="R75" i="51"/>
  <c r="Y77" i="51"/>
  <c r="O82" i="51"/>
  <c r="Y97" i="51"/>
  <c r="AC34" i="51"/>
  <c r="AN35" i="51"/>
  <c r="AE39" i="51"/>
  <c r="AC41" i="51"/>
  <c r="T42" i="51"/>
  <c r="Y47" i="51"/>
  <c r="AG53" i="51"/>
  <c r="Y55" i="51"/>
  <c r="R56" i="51"/>
  <c r="AA60" i="51"/>
  <c r="AE68" i="51"/>
  <c r="V69" i="51"/>
  <c r="AG69" i="51"/>
  <c r="Z77" i="51"/>
  <c r="AE85" i="51"/>
  <c r="R95" i="51"/>
  <c r="AL96" i="51"/>
  <c r="Z97" i="51"/>
  <c r="V97" i="51"/>
  <c r="S48" i="51"/>
  <c r="AE49" i="51"/>
  <c r="S56" i="51"/>
  <c r="X58" i="51"/>
  <c r="X64" i="51"/>
  <c r="AH68" i="51"/>
  <c r="Q82" i="51"/>
  <c r="AJ82" i="51"/>
  <c r="AF85" i="51"/>
  <c r="AA94" i="51"/>
  <c r="S95" i="51"/>
  <c r="AF38" i="51"/>
  <c r="T39" i="51"/>
  <c r="AH39" i="51"/>
  <c r="AA61" i="51"/>
  <c r="AA64" i="51"/>
  <c r="AA70" i="51"/>
  <c r="T80" i="51"/>
  <c r="AH81" i="51"/>
  <c r="AH84" i="51"/>
  <c r="AF32" i="51"/>
  <c r="X33" i="51"/>
  <c r="AM34" i="51"/>
  <c r="AJ38" i="51"/>
  <c r="AJ40" i="51"/>
  <c r="X41" i="51"/>
  <c r="AC61" i="51"/>
  <c r="Q62" i="51"/>
  <c r="Q64" i="51"/>
  <c r="X67" i="51"/>
  <c r="V71" i="51"/>
  <c r="AJ78" i="51"/>
  <c r="AL79" i="51"/>
  <c r="AJ81" i="51"/>
  <c r="X85" i="51"/>
  <c r="AG85" i="51"/>
  <c r="AA39" i="51"/>
  <c r="AM41" i="51"/>
  <c r="X44" i="51"/>
  <c r="V45" i="51"/>
  <c r="AH46" i="51"/>
  <c r="M47" i="51"/>
  <c r="Z48" i="51"/>
  <c r="AG52" i="51"/>
  <c r="AH54" i="51"/>
  <c r="M55" i="51"/>
  <c r="AE57" i="51"/>
  <c r="AF58" i="51"/>
  <c r="R62" i="51"/>
  <c r="AE64" i="51"/>
  <c r="T65" i="51"/>
  <c r="O67" i="51"/>
  <c r="Y67" i="51"/>
  <c r="AH67" i="51"/>
  <c r="Y69" i="51"/>
  <c r="X74" i="51"/>
  <c r="AL74" i="51"/>
  <c r="T75" i="51"/>
  <c r="AC76" i="51"/>
  <c r="X79" i="51"/>
  <c r="AM79" i="51"/>
  <c r="AL82" i="51"/>
  <c r="Q83" i="51"/>
  <c r="Z83" i="51"/>
  <c r="AL84" i="51"/>
  <c r="Y85" i="51"/>
  <c r="AH85" i="51"/>
  <c r="AE91" i="51"/>
  <c r="Y92" i="51"/>
  <c r="AL94" i="51"/>
  <c r="O97" i="51"/>
  <c r="AJ32" i="51"/>
  <c r="AA36" i="51"/>
  <c r="AL38" i="51"/>
  <c r="AM40" i="51"/>
  <c r="Y44" i="51"/>
  <c r="X47" i="51"/>
  <c r="X50" i="51"/>
  <c r="X55" i="51"/>
  <c r="Z56" i="51"/>
  <c r="AF57" i="51"/>
  <c r="AG58" i="51"/>
  <c r="AE60" i="51"/>
  <c r="Q61" i="51"/>
  <c r="S62" i="51"/>
  <c r="AF64" i="51"/>
  <c r="Z67" i="51"/>
  <c r="R70" i="51"/>
  <c r="X71" i="51"/>
  <c r="Q72" i="51"/>
  <c r="Y74" i="51"/>
  <c r="AM74" i="51"/>
  <c r="Q77" i="51"/>
  <c r="Q78" i="51"/>
  <c r="AA79" i="51"/>
  <c r="AN79" i="51"/>
  <c r="AM82" i="51"/>
  <c r="R83" i="51"/>
  <c r="AM84" i="51"/>
  <c r="Z85" i="51"/>
  <c r="Z92" i="51"/>
  <c r="AM94" i="51"/>
  <c r="AN38" i="51"/>
  <c r="AN40" i="51"/>
  <c r="Z44" i="51"/>
  <c r="AG57" i="51"/>
  <c r="AG64" i="51"/>
  <c r="Q67" i="51"/>
  <c r="AA67" i="51"/>
  <c r="AJ67" i="51"/>
  <c r="S70" i="51"/>
  <c r="R72" i="51"/>
  <c r="AE76" i="51"/>
  <c r="AH77" i="51"/>
  <c r="AN82" i="51"/>
  <c r="S83" i="51"/>
  <c r="AA85" i="51"/>
  <c r="V91" i="51"/>
  <c r="AA92" i="51"/>
  <c r="M93" i="51"/>
  <c r="X94" i="51"/>
  <c r="AN94" i="51"/>
  <c r="AE97" i="51"/>
  <c r="Q98" i="51"/>
  <c r="Z45" i="51"/>
  <c r="Z47" i="51"/>
  <c r="Z50" i="51"/>
  <c r="Z55" i="51"/>
  <c r="O56" i="51"/>
  <c r="AG60" i="51"/>
  <c r="R67" i="51"/>
  <c r="S72" i="51"/>
  <c r="AF97" i="51"/>
  <c r="M34" i="51"/>
  <c r="AE38" i="51"/>
  <c r="AG39" i="51"/>
  <c r="AH41" i="51"/>
  <c r="AA45" i="51"/>
  <c r="R48" i="51"/>
  <c r="AN52" i="51"/>
  <c r="Y58" i="51"/>
  <c r="X60" i="51"/>
  <c r="Z61" i="51"/>
  <c r="AA62" i="51"/>
  <c r="Y64" i="51"/>
  <c r="AL66" i="51"/>
  <c r="T67" i="51"/>
  <c r="AN69" i="51"/>
  <c r="O71" i="51"/>
  <c r="T74" i="51"/>
  <c r="AE74" i="51"/>
  <c r="O75" i="51"/>
  <c r="Y75" i="51"/>
  <c r="X77" i="51"/>
  <c r="T79" i="51"/>
  <c r="AE79" i="51"/>
  <c r="AN85" i="51"/>
  <c r="AA91" i="51"/>
  <c r="AC92" i="51"/>
  <c r="AJ93" i="51"/>
  <c r="AJ96" i="51"/>
  <c r="AG97" i="51"/>
  <c r="AJ30" i="51"/>
  <c r="AG32" i="51"/>
  <c r="O39" i="51"/>
  <c r="T52" i="51"/>
  <c r="Z52" i="51"/>
  <c r="Y52" i="51"/>
  <c r="V52" i="51"/>
  <c r="AF77" i="51"/>
  <c r="AE77" i="51"/>
  <c r="AC77" i="51"/>
  <c r="AA77" i="51"/>
  <c r="O86" i="51"/>
  <c r="S86" i="51"/>
  <c r="R86" i="51"/>
  <c r="Q86" i="51"/>
  <c r="M86" i="51"/>
  <c r="AJ97" i="51"/>
  <c r="AN97" i="51"/>
  <c r="AM97" i="51"/>
  <c r="AL97" i="51"/>
  <c r="AH97" i="51"/>
  <c r="X32" i="51"/>
  <c r="AH32" i="51"/>
  <c r="T33" i="51"/>
  <c r="AH33" i="51"/>
  <c r="AA34" i="51"/>
  <c r="X35" i="51"/>
  <c r="AL40" i="51"/>
  <c r="Y41" i="51"/>
  <c r="O45" i="51"/>
  <c r="S45" i="51"/>
  <c r="Q45" i="51"/>
  <c r="AJ49" i="51"/>
  <c r="AN49" i="51"/>
  <c r="AM49" i="51"/>
  <c r="AL49" i="51"/>
  <c r="AH49" i="51"/>
  <c r="AC80" i="51"/>
  <c r="AA80" i="51"/>
  <c r="AG80" i="51"/>
  <c r="AE80" i="51"/>
  <c r="X53" i="51"/>
  <c r="T53" i="51"/>
  <c r="Z53" i="51"/>
  <c r="V53" i="51"/>
  <c r="AL30" i="51"/>
  <c r="Y32" i="51"/>
  <c r="AL34" i="51"/>
  <c r="AA35" i="51"/>
  <c r="T38" i="51"/>
  <c r="Q39" i="51"/>
  <c r="R51" i="51"/>
  <c r="M51" i="51"/>
  <c r="S51" i="51"/>
  <c r="AM58" i="51"/>
  <c r="AN58" i="51"/>
  <c r="AH58" i="51"/>
  <c r="V62" i="51"/>
  <c r="Z62" i="51"/>
  <c r="Y62" i="51"/>
  <c r="X62" i="51"/>
  <c r="T62" i="51"/>
  <c r="AG71" i="51"/>
  <c r="AF71" i="51"/>
  <c r="AE71" i="51"/>
  <c r="AC71" i="51"/>
  <c r="AA71" i="51"/>
  <c r="AM30" i="51"/>
  <c r="R39" i="51"/>
  <c r="V54" i="51"/>
  <c r="T54" i="51"/>
  <c r="AJ57" i="51"/>
  <c r="AN57" i="51"/>
  <c r="AM57" i="51"/>
  <c r="AL57" i="51"/>
  <c r="AH57" i="51"/>
  <c r="M79" i="51"/>
  <c r="O79" i="51"/>
  <c r="AC82" i="51"/>
  <c r="AG82" i="51"/>
  <c r="AE82" i="51"/>
  <c r="AJ91" i="51"/>
  <c r="AM91" i="51"/>
  <c r="AL91" i="51"/>
  <c r="AH91" i="51"/>
  <c r="AE95" i="51"/>
  <c r="AA95" i="51"/>
  <c r="AF95" i="51"/>
  <c r="AN30" i="51"/>
  <c r="AC32" i="51"/>
  <c r="AC35" i="51"/>
  <c r="AL47" i="51"/>
  <c r="AH47" i="51"/>
  <c r="AN47" i="51"/>
  <c r="AJ47" i="51"/>
  <c r="AJ60" i="51"/>
  <c r="AN60" i="51"/>
  <c r="AM60" i="51"/>
  <c r="AL60" i="51"/>
  <c r="Z66" i="51"/>
  <c r="X66" i="51"/>
  <c r="AJ76" i="51"/>
  <c r="AM76" i="51"/>
  <c r="AL76" i="51"/>
  <c r="AH76" i="51"/>
  <c r="O80" i="51"/>
  <c r="S80" i="51"/>
  <c r="R80" i="51"/>
  <c r="Q80" i="51"/>
  <c r="AG84" i="51"/>
  <c r="AA84" i="51"/>
  <c r="AC84" i="51"/>
  <c r="AA96" i="51"/>
  <c r="AC96" i="51"/>
  <c r="AM50" i="51"/>
  <c r="AN50" i="51"/>
  <c r="AH50" i="51"/>
  <c r="AM32" i="51"/>
  <c r="Z33" i="51"/>
  <c r="AE34" i="51"/>
  <c r="M36" i="51"/>
  <c r="AM38" i="51"/>
  <c r="AE41" i="51"/>
  <c r="AN41" i="51"/>
  <c r="AA42" i="51"/>
  <c r="AH45" i="51"/>
  <c r="AJ45" i="51"/>
  <c r="R59" i="51"/>
  <c r="M59" i="51"/>
  <c r="S59" i="51"/>
  <c r="Q68" i="51"/>
  <c r="M68" i="51"/>
  <c r="Y72" i="51"/>
  <c r="X72" i="51"/>
  <c r="V72" i="51"/>
  <c r="T72" i="51"/>
  <c r="AF82" i="51"/>
  <c r="O85" i="51"/>
  <c r="R85" i="51"/>
  <c r="Q85" i="51"/>
  <c r="M85" i="51"/>
  <c r="O92" i="51"/>
  <c r="M92" i="51"/>
  <c r="Q92" i="51"/>
  <c r="AG95" i="51"/>
  <c r="AE32" i="51"/>
  <c r="AN32" i="51"/>
  <c r="AA33" i="51"/>
  <c r="R35" i="51"/>
  <c r="AF35" i="51"/>
  <c r="AF41" i="51"/>
  <c r="AM47" i="51"/>
  <c r="AL55" i="51"/>
  <c r="AH55" i="51"/>
  <c r="AN55" i="51"/>
  <c r="AJ55" i="51"/>
  <c r="AN71" i="51"/>
  <c r="M50" i="51"/>
  <c r="AC62" i="51"/>
  <c r="V65" i="51"/>
  <c r="V80" i="51"/>
  <c r="O94" i="51"/>
  <c r="AC94" i="51"/>
  <c r="V95" i="51"/>
  <c r="AA44" i="51"/>
  <c r="AL44" i="51"/>
  <c r="M46" i="51"/>
  <c r="T47" i="51"/>
  <c r="AE47" i="51"/>
  <c r="T48" i="51"/>
  <c r="Q50" i="51"/>
  <c r="AA50" i="51"/>
  <c r="Q53" i="51"/>
  <c r="T55" i="51"/>
  <c r="AE55" i="51"/>
  <c r="T56" i="51"/>
  <c r="Q58" i="51"/>
  <c r="AA58" i="51"/>
  <c r="Z60" i="51"/>
  <c r="R61" i="51"/>
  <c r="M62" i="51"/>
  <c r="AG62" i="51"/>
  <c r="R64" i="51"/>
  <c r="Z64" i="51"/>
  <c r="Y65" i="51"/>
  <c r="AN66" i="51"/>
  <c r="S67" i="51"/>
  <c r="Z69" i="51"/>
  <c r="AH69" i="51"/>
  <c r="AE72" i="51"/>
  <c r="AF74" i="51"/>
  <c r="AN74" i="51"/>
  <c r="S75" i="51"/>
  <c r="R77" i="51"/>
  <c r="AL77" i="51"/>
  <c r="R78" i="51"/>
  <c r="AF79" i="51"/>
  <c r="X80" i="51"/>
  <c r="AL81" i="51"/>
  <c r="AE94" i="51"/>
  <c r="X95" i="51"/>
  <c r="AA97" i="51"/>
  <c r="R98" i="51"/>
  <c r="AM44" i="51"/>
  <c r="AF47" i="51"/>
  <c r="R50" i="51"/>
  <c r="R53" i="51"/>
  <c r="AF55" i="51"/>
  <c r="R58" i="51"/>
  <c r="S61" i="51"/>
  <c r="AE61" i="51"/>
  <c r="AL63" i="51"/>
  <c r="S64" i="51"/>
  <c r="Z65" i="51"/>
  <c r="AN67" i="51"/>
  <c r="AF72" i="51"/>
  <c r="AL73" i="51"/>
  <c r="AG74" i="51"/>
  <c r="AM77" i="51"/>
  <c r="S78" i="51"/>
  <c r="Y80" i="51"/>
  <c r="V84" i="51"/>
  <c r="AJ86" i="51"/>
  <c r="AE92" i="51"/>
  <c r="V94" i="51"/>
  <c r="AF94" i="51"/>
  <c r="Y95" i="51"/>
  <c r="Q97" i="51"/>
  <c r="S98" i="51"/>
  <c r="AN44" i="51"/>
  <c r="AG47" i="51"/>
  <c r="M48" i="51"/>
  <c r="S50" i="51"/>
  <c r="AC50" i="51"/>
  <c r="AA52" i="51"/>
  <c r="AL52" i="51"/>
  <c r="S53" i="51"/>
  <c r="AG55" i="51"/>
  <c r="M56" i="51"/>
  <c r="S58" i="51"/>
  <c r="AC58" i="51"/>
  <c r="AF61" i="51"/>
  <c r="X63" i="51"/>
  <c r="AM63" i="51"/>
  <c r="Q70" i="51"/>
  <c r="AG72" i="51"/>
  <c r="AN77" i="51"/>
  <c r="AC81" i="51"/>
  <c r="M82" i="51"/>
  <c r="X82" i="51"/>
  <c r="AL85" i="51"/>
  <c r="X92" i="51"/>
  <c r="AF92" i="51"/>
  <c r="Q95" i="51"/>
  <c r="Z95" i="51"/>
  <c r="T98" i="51"/>
  <c r="AN63" i="51"/>
  <c r="Z39" i="51"/>
  <c r="Z38" i="51"/>
  <c r="S32" i="51"/>
  <c r="Y38" i="51"/>
  <c r="S41" i="51"/>
  <c r="M30" i="51"/>
  <c r="M32" i="51"/>
  <c r="M33" i="51"/>
  <c r="V35" i="51"/>
  <c r="S39" i="51"/>
  <c r="M40" i="51"/>
  <c r="M41" i="51"/>
  <c r="M42" i="51"/>
  <c r="O32" i="51"/>
  <c r="O33" i="51"/>
  <c r="O41" i="51"/>
  <c r="T30" i="51"/>
  <c r="Y35" i="51"/>
  <c r="V38" i="51"/>
  <c r="V39" i="51"/>
  <c r="T40" i="51"/>
  <c r="Q32" i="51"/>
  <c r="R33" i="51"/>
  <c r="Z35" i="51"/>
  <c r="Q36" i="51"/>
  <c r="Q41" i="51"/>
  <c r="R42" i="51"/>
  <c r="O42" i="51"/>
  <c r="S33" i="51"/>
  <c r="Q35" i="51"/>
  <c r="S36" i="51"/>
  <c r="Y39" i="51"/>
  <c r="S42" i="51"/>
  <c r="V30" i="51"/>
  <c r="AJ33" i="51"/>
  <c r="O34" i="51"/>
  <c r="AC36" i="51"/>
  <c r="V40" i="51"/>
  <c r="AJ42" i="51"/>
  <c r="Z51" i="51"/>
  <c r="Y51" i="51"/>
  <c r="X51" i="51"/>
  <c r="V51" i="51"/>
  <c r="AN53" i="51"/>
  <c r="AM53" i="51"/>
  <c r="AL53" i="51"/>
  <c r="AJ53" i="51"/>
  <c r="Z59" i="51"/>
  <c r="Y59" i="51"/>
  <c r="X59" i="51"/>
  <c r="V59" i="51"/>
  <c r="AJ61" i="51"/>
  <c r="AN61" i="51"/>
  <c r="AM61" i="51"/>
  <c r="AL61" i="51"/>
  <c r="M44" i="51"/>
  <c r="S44" i="51"/>
  <c r="R44" i="51"/>
  <c r="Z46" i="51"/>
  <c r="Y46" i="51"/>
  <c r="X46" i="51"/>
  <c r="AH59" i="51"/>
  <c r="AN59" i="51"/>
  <c r="AM59" i="51"/>
  <c r="AL59" i="51"/>
  <c r="S69" i="51"/>
  <c r="R69" i="51"/>
  <c r="Q69" i="51"/>
  <c r="O69" i="51"/>
  <c r="Z81" i="51"/>
  <c r="Y81" i="51"/>
  <c r="X81" i="51"/>
  <c r="T81" i="51"/>
  <c r="O38" i="51"/>
  <c r="Z54" i="51"/>
  <c r="Y54" i="51"/>
  <c r="X54" i="51"/>
  <c r="AG83" i="51"/>
  <c r="AF83" i="51"/>
  <c r="AE83" i="51"/>
  <c r="AC83" i="51"/>
  <c r="O30" i="51"/>
  <c r="AE30" i="51"/>
  <c r="Z32" i="51"/>
  <c r="AC33" i="51"/>
  <c r="X34" i="51"/>
  <c r="AN34" i="51"/>
  <c r="S35" i="51"/>
  <c r="V36" i="51"/>
  <c r="AL36" i="51"/>
  <c r="Q38" i="51"/>
  <c r="AG38" i="51"/>
  <c r="AJ39" i="51"/>
  <c r="O40" i="51"/>
  <c r="AE40" i="51"/>
  <c r="Z41" i="51"/>
  <c r="AC42" i="51"/>
  <c r="Q44" i="51"/>
  <c r="AF45" i="51"/>
  <c r="AE45" i="51"/>
  <c r="AC45" i="51"/>
  <c r="AA46" i="51"/>
  <c r="AG46" i="51"/>
  <c r="AF46" i="51"/>
  <c r="AG48" i="51"/>
  <c r="AF48" i="51"/>
  <c r="AE48" i="51"/>
  <c r="AC48" i="51"/>
  <c r="S49" i="51"/>
  <c r="R49" i="51"/>
  <c r="Q49" i="51"/>
  <c r="AG56" i="51"/>
  <c r="AF56" i="51"/>
  <c r="AE56" i="51"/>
  <c r="AC56" i="51"/>
  <c r="S57" i="51"/>
  <c r="R57" i="51"/>
  <c r="Q57" i="51"/>
  <c r="AH70" i="51"/>
  <c r="AM70" i="51"/>
  <c r="AL70" i="51"/>
  <c r="AN70" i="51"/>
  <c r="AJ70" i="51"/>
  <c r="AG98" i="51"/>
  <c r="AF98" i="51"/>
  <c r="AE98" i="51"/>
  <c r="AC98" i="51"/>
  <c r="AH51" i="51"/>
  <c r="AN51" i="51"/>
  <c r="AM51" i="51"/>
  <c r="AL51" i="51"/>
  <c r="S73" i="51"/>
  <c r="R73" i="51"/>
  <c r="Q73" i="51"/>
  <c r="O73" i="51"/>
  <c r="X30" i="51"/>
  <c r="AF30" i="51"/>
  <c r="V33" i="51"/>
  <c r="AL33" i="51"/>
  <c r="Q34" i="51"/>
  <c r="Y34" i="51"/>
  <c r="AJ35" i="51"/>
  <c r="O36" i="51"/>
  <c r="AE36" i="51"/>
  <c r="AM36" i="51"/>
  <c r="R38" i="51"/>
  <c r="AC39" i="51"/>
  <c r="X40" i="51"/>
  <c r="AF40" i="51"/>
  <c r="V42" i="51"/>
  <c r="AL42" i="51"/>
  <c r="S46" i="51"/>
  <c r="R46" i="51"/>
  <c r="Q46" i="51"/>
  <c r="AC46" i="51"/>
  <c r="O49" i="51"/>
  <c r="M52" i="51"/>
  <c r="S52" i="51"/>
  <c r="R52" i="51"/>
  <c r="Q52" i="51"/>
  <c r="AA54" i="51"/>
  <c r="AG54" i="51"/>
  <c r="AF54" i="51"/>
  <c r="AE54" i="51"/>
  <c r="O57" i="51"/>
  <c r="M60" i="51"/>
  <c r="S60" i="51"/>
  <c r="R60" i="51"/>
  <c r="Q60" i="51"/>
  <c r="AN65" i="51"/>
  <c r="AM65" i="51"/>
  <c r="AL65" i="51"/>
  <c r="AJ65" i="51"/>
  <c r="Y68" i="51"/>
  <c r="X68" i="51"/>
  <c r="Z68" i="51"/>
  <c r="T68" i="51"/>
  <c r="AG86" i="51"/>
  <c r="AF86" i="51"/>
  <c r="AE86" i="51"/>
  <c r="AA86" i="51"/>
  <c r="AC86" i="51"/>
  <c r="AC40" i="51"/>
  <c r="AG63" i="51"/>
  <c r="AF63" i="51"/>
  <c r="AE63" i="51"/>
  <c r="AC63" i="51"/>
  <c r="Q30" i="51"/>
  <c r="Y30" i="51"/>
  <c r="AG30" i="51"/>
  <c r="T32" i="51"/>
  <c r="AE33" i="51"/>
  <c r="AM33" i="51"/>
  <c r="R34" i="51"/>
  <c r="Z34" i="51"/>
  <c r="AH34" i="51"/>
  <c r="M35" i="51"/>
  <c r="X36" i="51"/>
  <c r="AF36" i="51"/>
  <c r="AN36" i="51"/>
  <c r="S38" i="51"/>
  <c r="AA38" i="51"/>
  <c r="AL39" i="51"/>
  <c r="Q40" i="51"/>
  <c r="Y40" i="51"/>
  <c r="AG40" i="51"/>
  <c r="T41" i="51"/>
  <c r="AE42" i="51"/>
  <c r="AM42" i="51"/>
  <c r="AG51" i="51"/>
  <c r="AF51" i="51"/>
  <c r="AE51" i="51"/>
  <c r="AG59" i="51"/>
  <c r="AF59" i="51"/>
  <c r="AE59" i="51"/>
  <c r="AJ64" i="51"/>
  <c r="AN64" i="51"/>
  <c r="AM64" i="51"/>
  <c r="AL64" i="51"/>
  <c r="Z70" i="51"/>
  <c r="Y70" i="51"/>
  <c r="V70" i="51"/>
  <c r="X70" i="51"/>
  <c r="AC30" i="51"/>
  <c r="AJ36" i="51"/>
  <c r="V81" i="51"/>
  <c r="R30" i="51"/>
  <c r="AF33" i="51"/>
  <c r="Y36" i="51"/>
  <c r="AM39" i="51"/>
  <c r="R40" i="51"/>
  <c r="AF42" i="51"/>
  <c r="AN48" i="51"/>
  <c r="AM48" i="51"/>
  <c r="AL48" i="51"/>
  <c r="T49" i="51"/>
  <c r="Z49" i="51"/>
  <c r="Y49" i="51"/>
  <c r="X49" i="51"/>
  <c r="S54" i="51"/>
  <c r="R54" i="51"/>
  <c r="Q54" i="51"/>
  <c r="O54" i="51"/>
  <c r="AN56" i="51"/>
  <c r="AM56" i="51"/>
  <c r="AL56" i="51"/>
  <c r="T57" i="51"/>
  <c r="Z57" i="51"/>
  <c r="Y57" i="51"/>
  <c r="X57" i="51"/>
  <c r="AC59" i="51"/>
  <c r="AA66" i="51"/>
  <c r="AG66" i="51"/>
  <c r="AF66" i="51"/>
  <c r="AE66" i="51"/>
  <c r="AC66" i="51"/>
  <c r="S91" i="51"/>
  <c r="R91" i="51"/>
  <c r="Q91" i="51"/>
  <c r="M91" i="51"/>
  <c r="O65" i="51"/>
  <c r="S65" i="51"/>
  <c r="R65" i="51"/>
  <c r="Q65" i="51"/>
  <c r="M65" i="51"/>
  <c r="V34" i="51"/>
  <c r="O44" i="51"/>
  <c r="V46" i="51"/>
  <c r="AN45" i="51"/>
  <c r="AM45" i="51"/>
  <c r="AL45" i="51"/>
  <c r="T46" i="51"/>
  <c r="AJ48" i="51"/>
  <c r="V49" i="51"/>
  <c r="AJ56" i="51"/>
  <c r="V57" i="51"/>
  <c r="AM62" i="51"/>
  <c r="AL62" i="51"/>
  <c r="AN62" i="51"/>
  <c r="AJ62" i="51"/>
  <c r="M69" i="51"/>
  <c r="M73" i="51"/>
  <c r="O91" i="51"/>
  <c r="R63" i="51"/>
  <c r="Q63" i="51"/>
  <c r="S66" i="51"/>
  <c r="R66" i="51"/>
  <c r="AA73" i="51"/>
  <c r="AG73" i="51"/>
  <c r="AF73" i="51"/>
  <c r="AE73" i="51"/>
  <c r="AN75" i="51"/>
  <c r="AM75" i="51"/>
  <c r="AL75" i="51"/>
  <c r="T76" i="51"/>
  <c r="Z76" i="51"/>
  <c r="Y76" i="51"/>
  <c r="X76" i="51"/>
  <c r="S84" i="51"/>
  <c r="R84" i="51"/>
  <c r="Q84" i="51"/>
  <c r="M84" i="51"/>
  <c r="Z86" i="51"/>
  <c r="Y86" i="51"/>
  <c r="X86" i="51"/>
  <c r="V86" i="51"/>
  <c r="AN95" i="51"/>
  <c r="AM95" i="51"/>
  <c r="AL95" i="51"/>
  <c r="AJ95" i="51"/>
  <c r="S63" i="51"/>
  <c r="Q66" i="51"/>
  <c r="AN80" i="51"/>
  <c r="AM80" i="51"/>
  <c r="AL80" i="51"/>
  <c r="AJ80" i="51"/>
  <c r="S96" i="51"/>
  <c r="R96" i="51"/>
  <c r="Q96" i="51"/>
  <c r="O96" i="51"/>
  <c r="AH44" i="51"/>
  <c r="M45" i="51"/>
  <c r="AA47" i="51"/>
  <c r="V48" i="51"/>
  <c r="T50" i="51"/>
  <c r="AJ50" i="51"/>
  <c r="O51" i="51"/>
  <c r="AH52" i="51"/>
  <c r="M53" i="51"/>
  <c r="AC53" i="51"/>
  <c r="AA55" i="51"/>
  <c r="V56" i="51"/>
  <c r="T58" i="51"/>
  <c r="AJ58" i="51"/>
  <c r="O59" i="51"/>
  <c r="AH60" i="51"/>
  <c r="M61" i="51"/>
  <c r="V61" i="51"/>
  <c r="T66" i="51"/>
  <c r="O68" i="51"/>
  <c r="AJ68" i="51"/>
  <c r="Z78" i="51"/>
  <c r="Y78" i="51"/>
  <c r="X78" i="51"/>
  <c r="V78" i="51"/>
  <c r="AN83" i="51"/>
  <c r="AM83" i="51"/>
  <c r="AL83" i="51"/>
  <c r="AH83" i="51"/>
  <c r="Z93" i="51"/>
  <c r="Y93" i="51"/>
  <c r="X93" i="51"/>
  <c r="V93" i="51"/>
  <c r="AN98" i="51"/>
  <c r="AM98" i="51"/>
  <c r="AL98" i="51"/>
  <c r="AH98" i="51"/>
  <c r="Z63" i="51"/>
  <c r="Y63" i="51"/>
  <c r="AF65" i="51"/>
  <c r="AE65" i="51"/>
  <c r="AJ71" i="51"/>
  <c r="AH71" i="51"/>
  <c r="Z73" i="51"/>
  <c r="Y73" i="51"/>
  <c r="X73" i="51"/>
  <c r="AG75" i="51"/>
  <c r="AF75" i="51"/>
  <c r="AE75" i="51"/>
  <c r="AC75" i="51"/>
  <c r="S76" i="51"/>
  <c r="R76" i="51"/>
  <c r="Q76" i="51"/>
  <c r="Z96" i="51"/>
  <c r="Y96" i="51"/>
  <c r="X96" i="51"/>
  <c r="T96" i="51"/>
  <c r="AJ98" i="51"/>
  <c r="X48" i="51"/>
  <c r="AL50" i="51"/>
  <c r="Q51" i="51"/>
  <c r="AE53" i="51"/>
  <c r="X56" i="51"/>
  <c r="AL58" i="51"/>
  <c r="Q59" i="51"/>
  <c r="X61" i="51"/>
  <c r="V63" i="51"/>
  <c r="AC65" i="51"/>
  <c r="V66" i="51"/>
  <c r="R68" i="51"/>
  <c r="AG68" i="51"/>
  <c r="AF68" i="51"/>
  <c r="AL68" i="51"/>
  <c r="AG70" i="51"/>
  <c r="AE70" i="51"/>
  <c r="AN72" i="51"/>
  <c r="AM72" i="51"/>
  <c r="AL72" i="51"/>
  <c r="AJ72" i="51"/>
  <c r="V73" i="51"/>
  <c r="O76" i="51"/>
  <c r="AG78" i="51"/>
  <c r="AF78" i="51"/>
  <c r="AE78" i="51"/>
  <c r="AA78" i="51"/>
  <c r="AG93" i="51"/>
  <c r="AF93" i="51"/>
  <c r="AE93" i="51"/>
  <c r="AA93" i="51"/>
  <c r="V96" i="51"/>
  <c r="Y61" i="51"/>
  <c r="AF62" i="51"/>
  <c r="M63" i="51"/>
  <c r="O64" i="51"/>
  <c r="M66" i="51"/>
  <c r="AM67" i="51"/>
  <c r="S68" i="51"/>
  <c r="AC68" i="51"/>
  <c r="AM68" i="51"/>
  <c r="AC70" i="51"/>
  <c r="M71" i="51"/>
  <c r="R71" i="51"/>
  <c r="Q71" i="51"/>
  <c r="AL71" i="51"/>
  <c r="AH75" i="51"/>
  <c r="S81" i="51"/>
  <c r="R81" i="51"/>
  <c r="Q81" i="51"/>
  <c r="O81" i="51"/>
  <c r="T86" i="51"/>
  <c r="AH95" i="51"/>
  <c r="Y71" i="51"/>
  <c r="AM73" i="51"/>
  <c r="R74" i="51"/>
  <c r="AF76" i="51"/>
  <c r="AN76" i="51"/>
  <c r="S77" i="51"/>
  <c r="AL78" i="51"/>
  <c r="Q79" i="51"/>
  <c r="Y79" i="51"/>
  <c r="AG79" i="51"/>
  <c r="AE81" i="51"/>
  <c r="AM81" i="51"/>
  <c r="R82" i="51"/>
  <c r="Z82" i="51"/>
  <c r="X84" i="51"/>
  <c r="AF84" i="51"/>
  <c r="AN84" i="51"/>
  <c r="S85" i="51"/>
  <c r="AL86" i="51"/>
  <c r="X91" i="51"/>
  <c r="AF91" i="51"/>
  <c r="AN91" i="51"/>
  <c r="S92" i="51"/>
  <c r="AL93" i="51"/>
  <c r="Q94" i="51"/>
  <c r="Y94" i="51"/>
  <c r="AE96" i="51"/>
  <c r="AM96" i="51"/>
  <c r="R97" i="51"/>
  <c r="Z71" i="51"/>
  <c r="M72" i="51"/>
  <c r="AN73" i="51"/>
  <c r="S74" i="51"/>
  <c r="AA74" i="51"/>
  <c r="AG76" i="51"/>
  <c r="T77" i="51"/>
  <c r="AM78" i="51"/>
  <c r="R79" i="51"/>
  <c r="AH79" i="51"/>
  <c r="M80" i="51"/>
  <c r="AF81" i="51"/>
  <c r="AA82" i="51"/>
  <c r="Y84" i="51"/>
  <c r="T85" i="51"/>
  <c r="AM86" i="51"/>
  <c r="Y91" i="51"/>
  <c r="T92" i="51"/>
  <c r="AJ92" i="51"/>
  <c r="O93" i="51"/>
  <c r="AM93" i="51"/>
  <c r="R94" i="51"/>
  <c r="Z94" i="51"/>
  <c r="AH94" i="51"/>
  <c r="M95" i="51"/>
  <c r="AC95" i="51"/>
  <c r="AF96" i="51"/>
  <c r="AN96" i="51"/>
  <c r="S97" i="51"/>
  <c r="V98" i="51"/>
  <c r="AN78" i="51"/>
  <c r="S79" i="51"/>
  <c r="AG81" i="51"/>
  <c r="Z84" i="51"/>
  <c r="AN86" i="51"/>
  <c r="Z91" i="51"/>
  <c r="AN93" i="51"/>
  <c r="S94" i="51"/>
  <c r="AG96" i="51"/>
  <c r="AL92" i="51"/>
  <c r="Q93" i="51"/>
  <c r="Z107" i="50"/>
  <c r="M110" i="50"/>
  <c r="Z110" i="50"/>
  <c r="M111" i="50"/>
  <c r="V114" i="50"/>
  <c r="Q107" i="50"/>
  <c r="X109" i="50"/>
  <c r="T115" i="50"/>
  <c r="V109" i="50"/>
  <c r="R107" i="50"/>
  <c r="Y109" i="50"/>
  <c r="X114" i="50"/>
  <c r="Y107" i="50"/>
  <c r="S107" i="50"/>
  <c r="Q109" i="50"/>
  <c r="L109" i="50" s="1"/>
  <c r="Z109" i="50"/>
  <c r="R110" i="50"/>
  <c r="O112" i="50"/>
  <c r="L112" i="50" s="1"/>
  <c r="X112" i="50"/>
  <c r="S113" i="50"/>
  <c r="Y114" i="50"/>
  <c r="M115" i="50"/>
  <c r="T107" i="50"/>
  <c r="T108" i="50"/>
  <c r="S110" i="50"/>
  <c r="T113" i="50"/>
  <c r="Z114" i="50"/>
  <c r="Y115" i="50"/>
  <c r="AL39" i="50"/>
  <c r="AM62" i="50"/>
  <c r="V108" i="50"/>
  <c r="AJ110" i="50"/>
  <c r="O111" i="50"/>
  <c r="AC113" i="50"/>
  <c r="AJ113" i="50"/>
  <c r="S37" i="50"/>
  <c r="AM42" i="50"/>
  <c r="Y48" i="50"/>
  <c r="S50" i="50"/>
  <c r="AJ104" i="50"/>
  <c r="AJ107" i="50"/>
  <c r="O108" i="50"/>
  <c r="AE108" i="50"/>
  <c r="AC110" i="50"/>
  <c r="X111" i="50"/>
  <c r="V113" i="50"/>
  <c r="AL113" i="50"/>
  <c r="Q114" i="50"/>
  <c r="L114" i="50" s="1"/>
  <c r="AJ115" i="50"/>
  <c r="V111" i="50"/>
  <c r="Z34" i="50"/>
  <c r="Q52" i="50"/>
  <c r="Z130" i="50"/>
  <c r="AC107" i="50"/>
  <c r="X108" i="50"/>
  <c r="AF108" i="50"/>
  <c r="V110" i="50"/>
  <c r="AL110" i="50"/>
  <c r="Q111" i="50"/>
  <c r="Y111" i="50"/>
  <c r="AJ112" i="50"/>
  <c r="O113" i="50"/>
  <c r="AE113" i="50"/>
  <c r="AM113" i="50"/>
  <c r="R114" i="50"/>
  <c r="AC115" i="50"/>
  <c r="O114" i="50"/>
  <c r="AE62" i="50"/>
  <c r="AL67" i="50"/>
  <c r="AH75" i="50"/>
  <c r="AL87" i="50"/>
  <c r="AA116" i="50"/>
  <c r="Q104" i="50"/>
  <c r="AJ105" i="50"/>
  <c r="AA106" i="50"/>
  <c r="V107" i="50"/>
  <c r="AL107" i="50"/>
  <c r="Q108" i="50"/>
  <c r="Y108" i="50"/>
  <c r="AG108" i="50"/>
  <c r="AJ109" i="50"/>
  <c r="O110" i="50"/>
  <c r="AE110" i="50"/>
  <c r="AM110" i="50"/>
  <c r="R111" i="50"/>
  <c r="Z111" i="50"/>
  <c r="AC112" i="50"/>
  <c r="X113" i="50"/>
  <c r="AF113" i="50"/>
  <c r="AN113" i="50"/>
  <c r="S114" i="50"/>
  <c r="V115" i="50"/>
  <c r="AL115" i="50"/>
  <c r="Q44" i="50"/>
  <c r="AL47" i="50"/>
  <c r="AF49" i="50"/>
  <c r="Q60" i="50"/>
  <c r="AF62" i="50"/>
  <c r="AN67" i="50"/>
  <c r="T82" i="50"/>
  <c r="AJ101" i="50"/>
  <c r="AE107" i="50"/>
  <c r="AM107" i="50"/>
  <c r="R108" i="50"/>
  <c r="L108" i="50" s="1"/>
  <c r="X110" i="50"/>
  <c r="AF110" i="50"/>
  <c r="AL112" i="50"/>
  <c r="Q113" i="50"/>
  <c r="Y113" i="50"/>
  <c r="AE115" i="50"/>
  <c r="AM115" i="50"/>
  <c r="AC108" i="50"/>
  <c r="R60" i="50"/>
  <c r="AG62" i="50"/>
  <c r="AA78" i="50"/>
  <c r="AL105" i="50"/>
  <c r="V105" i="50"/>
  <c r="M104" i="50"/>
  <c r="Y105" i="50"/>
  <c r="O105" i="50"/>
  <c r="O106" i="50"/>
  <c r="Q106" i="50"/>
  <c r="S106" i="50"/>
  <c r="AH31" i="50"/>
  <c r="T35" i="50"/>
  <c r="AH44" i="50"/>
  <c r="AH54" i="50"/>
  <c r="AN97" i="50"/>
  <c r="T103" i="50"/>
  <c r="AN103" i="50"/>
  <c r="Z106" i="50"/>
  <c r="V47" i="50"/>
  <c r="AL31" i="50"/>
  <c r="Q39" i="50"/>
  <c r="S44" i="50"/>
  <c r="AM44" i="50"/>
  <c r="AH45" i="50"/>
  <c r="AG49" i="50"/>
  <c r="AG59" i="50"/>
  <c r="AH69" i="50"/>
  <c r="AM76" i="50"/>
  <c r="AC81" i="50"/>
  <c r="AL101" i="50"/>
  <c r="AG128" i="50"/>
  <c r="AG103" i="50"/>
  <c r="T105" i="50"/>
  <c r="AM105" i="50"/>
  <c r="R106" i="50"/>
  <c r="V103" i="50"/>
  <c r="AN31" i="50"/>
  <c r="AM41" i="50"/>
  <c r="AF46" i="50"/>
  <c r="R49" i="50"/>
  <c r="AA60" i="50"/>
  <c r="AM68" i="50"/>
  <c r="AL92" i="50"/>
  <c r="AH95" i="50"/>
  <c r="AM101" i="50"/>
  <c r="X103" i="50"/>
  <c r="AH103" i="50"/>
  <c r="AE105" i="50"/>
  <c r="AG106" i="50"/>
  <c r="AM92" i="50"/>
  <c r="Y103" i="50"/>
  <c r="AF105" i="50"/>
  <c r="AF37" i="50"/>
  <c r="AL43" i="50"/>
  <c r="AL70" i="50"/>
  <c r="AJ81" i="50"/>
  <c r="Q103" i="50"/>
  <c r="S104" i="50"/>
  <c r="X41" i="50"/>
  <c r="M44" i="50"/>
  <c r="X49" i="50"/>
  <c r="M51" i="50"/>
  <c r="AF52" i="50"/>
  <c r="AA59" i="50"/>
  <c r="X68" i="50"/>
  <c r="AN70" i="50"/>
  <c r="AL97" i="50"/>
  <c r="AJ117" i="50"/>
  <c r="Z125" i="50"/>
  <c r="R103" i="50"/>
  <c r="AA103" i="50"/>
  <c r="AL103" i="50"/>
  <c r="T104" i="50"/>
  <c r="Y106" i="50"/>
  <c r="AH49" i="50"/>
  <c r="AH59" i="50"/>
  <c r="AH65" i="50"/>
  <c r="AH73" i="50"/>
  <c r="AA99" i="50"/>
  <c r="AA104" i="50"/>
  <c r="O99" i="50"/>
  <c r="AC101" i="50"/>
  <c r="V127" i="50"/>
  <c r="AC104" i="50"/>
  <c r="AA34" i="50"/>
  <c r="O36" i="50"/>
  <c r="V39" i="50"/>
  <c r="AN39" i="50"/>
  <c r="AE41" i="50"/>
  <c r="Z42" i="50"/>
  <c r="AN43" i="50"/>
  <c r="X44" i="50"/>
  <c r="X47" i="50"/>
  <c r="AA49" i="50"/>
  <c r="M50" i="50"/>
  <c r="S52" i="50"/>
  <c r="V62" i="50"/>
  <c r="AN68" i="50"/>
  <c r="AC70" i="50"/>
  <c r="AN76" i="50"/>
  <c r="AL81" i="50"/>
  <c r="AJ89" i="50"/>
  <c r="AN92" i="50"/>
  <c r="AG129" i="50"/>
  <c r="S130" i="50"/>
  <c r="S103" i="50"/>
  <c r="V104" i="50"/>
  <c r="AL104" i="50"/>
  <c r="Q105" i="50"/>
  <c r="AG105" i="50"/>
  <c r="T106" i="50"/>
  <c r="AJ106" i="50"/>
  <c r="AL33" i="50"/>
  <c r="AF38" i="50"/>
  <c r="Y47" i="50"/>
  <c r="AH58" i="50"/>
  <c r="AF60" i="50"/>
  <c r="AJ67" i="50"/>
  <c r="AH78" i="50"/>
  <c r="X79" i="50"/>
  <c r="AJ83" i="50"/>
  <c r="AH84" i="50"/>
  <c r="Z91" i="50"/>
  <c r="Q99" i="50"/>
  <c r="AE101" i="50"/>
  <c r="AJ125" i="50"/>
  <c r="X127" i="50"/>
  <c r="AJ103" i="50"/>
  <c r="O104" i="50"/>
  <c r="AE104" i="50"/>
  <c r="AM104" i="50"/>
  <c r="R105" i="50"/>
  <c r="AC106" i="50"/>
  <c r="AN33" i="50"/>
  <c r="M38" i="50"/>
  <c r="AL46" i="50"/>
  <c r="Z47" i="50"/>
  <c r="T48" i="50"/>
  <c r="AH51" i="50"/>
  <c r="AM54" i="50"/>
  <c r="AG60" i="50"/>
  <c r="X62" i="50"/>
  <c r="M70" i="50"/>
  <c r="AH70" i="50"/>
  <c r="AL89" i="50"/>
  <c r="AN95" i="50"/>
  <c r="S99" i="50"/>
  <c r="AF101" i="50"/>
  <c r="Z127" i="50"/>
  <c r="M103" i="50"/>
  <c r="AC103" i="50"/>
  <c r="X104" i="50"/>
  <c r="AF104" i="50"/>
  <c r="AN104" i="50"/>
  <c r="S105" i="50"/>
  <c r="AA105" i="50"/>
  <c r="V106" i="50"/>
  <c r="AL106" i="50"/>
  <c r="AM89" i="50"/>
  <c r="Y104" i="50"/>
  <c r="AE106" i="50"/>
  <c r="AM106" i="50"/>
  <c r="X33" i="50"/>
  <c r="AH35" i="50"/>
  <c r="AH39" i="50"/>
  <c r="AH43" i="50"/>
  <c r="AN62" i="50"/>
  <c r="AA74" i="50"/>
  <c r="AM75" i="50"/>
  <c r="AH76" i="50"/>
  <c r="M79" i="50"/>
  <c r="AM84" i="50"/>
  <c r="AH87" i="50"/>
  <c r="AN89" i="50"/>
  <c r="AM97" i="50"/>
  <c r="AH124" i="50"/>
  <c r="AC128" i="50"/>
  <c r="O130" i="50"/>
  <c r="Y73" i="50"/>
  <c r="Z82" i="50"/>
  <c r="AA87" i="50"/>
  <c r="AG88" i="50"/>
  <c r="M91" i="50"/>
  <c r="AA73" i="50"/>
  <c r="Z93" i="50"/>
  <c r="Y79" i="50"/>
  <c r="AG87" i="50"/>
  <c r="AG73" i="50"/>
  <c r="Y74" i="50"/>
  <c r="AE83" i="50"/>
  <c r="AA88" i="50"/>
  <c r="AF95" i="50"/>
  <c r="O83" i="50"/>
  <c r="AG84" i="50"/>
  <c r="AE65" i="50"/>
  <c r="Z73" i="50"/>
  <c r="AA80" i="50"/>
  <c r="Y82" i="50"/>
  <c r="AA85" i="50"/>
  <c r="AF87" i="50"/>
  <c r="R88" i="50"/>
  <c r="AE95" i="50"/>
  <c r="T96" i="50"/>
  <c r="M102" i="50"/>
  <c r="S117" i="50"/>
  <c r="Y66" i="50"/>
  <c r="Q90" i="50"/>
  <c r="Q93" i="50"/>
  <c r="Z66" i="50"/>
  <c r="T67" i="50"/>
  <c r="O82" i="50"/>
  <c r="R90" i="50"/>
  <c r="R93" i="50"/>
  <c r="Z99" i="50"/>
  <c r="AG127" i="50"/>
  <c r="S69" i="50"/>
  <c r="X87" i="50"/>
  <c r="Q102" i="50"/>
  <c r="M66" i="50"/>
  <c r="AA71" i="50"/>
  <c r="V73" i="50"/>
  <c r="AE73" i="50"/>
  <c r="T76" i="50"/>
  <c r="Q82" i="50"/>
  <c r="Y87" i="50"/>
  <c r="R102" i="50"/>
  <c r="S102" i="50"/>
  <c r="X73" i="50"/>
  <c r="Z74" i="50"/>
  <c r="M86" i="50"/>
  <c r="R99" i="50"/>
  <c r="Y127" i="50"/>
  <c r="V131" i="50"/>
  <c r="Z33" i="50"/>
  <c r="Y55" i="50"/>
  <c r="AF65" i="50"/>
  <c r="AG66" i="50"/>
  <c r="Y68" i="50"/>
  <c r="O70" i="50"/>
  <c r="AE70" i="50"/>
  <c r="S77" i="50"/>
  <c r="AC78" i="50"/>
  <c r="AG82" i="50"/>
  <c r="X84" i="50"/>
  <c r="Y90" i="50"/>
  <c r="V92" i="50"/>
  <c r="S93" i="50"/>
  <c r="AF93" i="50"/>
  <c r="Q96" i="50"/>
  <c r="R100" i="50"/>
  <c r="Z124" i="50"/>
  <c r="AG130" i="50"/>
  <c r="O76" i="50"/>
  <c r="T34" i="50"/>
  <c r="AE34" i="50"/>
  <c r="AA57" i="50"/>
  <c r="M63" i="50"/>
  <c r="AG65" i="50"/>
  <c r="V67" i="50"/>
  <c r="Q68" i="50"/>
  <c r="Z68" i="50"/>
  <c r="AF70" i="50"/>
  <c r="M71" i="50"/>
  <c r="AF71" i="50"/>
  <c r="R76" i="50"/>
  <c r="T77" i="50"/>
  <c r="Y84" i="50"/>
  <c r="Z90" i="50"/>
  <c r="X95" i="50"/>
  <c r="S100" i="50"/>
  <c r="Z117" i="50"/>
  <c r="M119" i="50"/>
  <c r="AA124" i="50"/>
  <c r="O68" i="50"/>
  <c r="X65" i="50"/>
  <c r="R68" i="50"/>
  <c r="AA68" i="50"/>
  <c r="AG70" i="50"/>
  <c r="AG71" i="50"/>
  <c r="AA72" i="50"/>
  <c r="S76" i="50"/>
  <c r="AF78" i="50"/>
  <c r="X82" i="50"/>
  <c r="Z84" i="50"/>
  <c r="T86" i="50"/>
  <c r="AC87" i="50"/>
  <c r="AA90" i="50"/>
  <c r="Y95" i="50"/>
  <c r="Q125" i="50"/>
  <c r="AF127" i="50"/>
  <c r="X130" i="50"/>
  <c r="V98" i="50"/>
  <c r="AG31" i="50"/>
  <c r="T32" i="50"/>
  <c r="Y65" i="50"/>
  <c r="S68" i="50"/>
  <c r="T74" i="50"/>
  <c r="AG78" i="50"/>
  <c r="M84" i="50"/>
  <c r="M85" i="50"/>
  <c r="M88" i="50"/>
  <c r="M93" i="50"/>
  <c r="Y93" i="50"/>
  <c r="Z95" i="50"/>
  <c r="T99" i="50"/>
  <c r="Y102" i="50"/>
  <c r="R125" i="50"/>
  <c r="Y130" i="50"/>
  <c r="T33" i="50"/>
  <c r="Y34" i="50"/>
  <c r="M35" i="50"/>
  <c r="Z65" i="50"/>
  <c r="T68" i="50"/>
  <c r="M83" i="50"/>
  <c r="Z102" i="50"/>
  <c r="Q117" i="50"/>
  <c r="S125" i="50"/>
  <c r="AA54" i="50"/>
  <c r="T69" i="50"/>
  <c r="M76" i="50"/>
  <c r="AA82" i="50"/>
  <c r="T90" i="50"/>
  <c r="AA93" i="50"/>
  <c r="M96" i="50"/>
  <c r="M100" i="50"/>
  <c r="AA102" i="50"/>
  <c r="T98" i="50"/>
  <c r="R117" i="50"/>
  <c r="AE126" i="50"/>
  <c r="AA130" i="50"/>
  <c r="T131" i="50"/>
  <c r="V80" i="50"/>
  <c r="O127" i="50"/>
  <c r="AE33" i="50"/>
  <c r="AJ35" i="50"/>
  <c r="Q36" i="50"/>
  <c r="AM36" i="50"/>
  <c r="X37" i="50"/>
  <c r="X39" i="50"/>
  <c r="Z41" i="50"/>
  <c r="AE42" i="50"/>
  <c r="AF45" i="50"/>
  <c r="AM48" i="50"/>
  <c r="Y49" i="50"/>
  <c r="AM57" i="50"/>
  <c r="AF63" i="50"/>
  <c r="AJ69" i="50"/>
  <c r="X71" i="50"/>
  <c r="Q74" i="50"/>
  <c r="AE76" i="50"/>
  <c r="AJ80" i="50"/>
  <c r="X81" i="50"/>
  <c r="Z87" i="50"/>
  <c r="Z88" i="50"/>
  <c r="S90" i="50"/>
  <c r="AG95" i="50"/>
  <c r="AM99" i="50"/>
  <c r="AC116" i="50"/>
  <c r="AL116" i="50"/>
  <c r="O119" i="50"/>
  <c r="AJ119" i="50"/>
  <c r="AH127" i="50"/>
  <c r="R128" i="50"/>
  <c r="AJ129" i="50"/>
  <c r="Q31" i="50"/>
  <c r="Q34" i="50"/>
  <c r="R36" i="50"/>
  <c r="AN36" i="50"/>
  <c r="AL38" i="50"/>
  <c r="Q42" i="50"/>
  <c r="AH42" i="50"/>
  <c r="S45" i="50"/>
  <c r="Q47" i="50"/>
  <c r="AM49" i="50"/>
  <c r="AM51" i="50"/>
  <c r="Z52" i="50"/>
  <c r="AL53" i="50"/>
  <c r="AF54" i="50"/>
  <c r="S55" i="50"/>
  <c r="AN57" i="50"/>
  <c r="Y62" i="50"/>
  <c r="AH62" i="50"/>
  <c r="AG63" i="50"/>
  <c r="AA65" i="50"/>
  <c r="Q66" i="50"/>
  <c r="AE68" i="50"/>
  <c r="Y71" i="50"/>
  <c r="AL73" i="50"/>
  <c r="R74" i="50"/>
  <c r="AF76" i="50"/>
  <c r="M77" i="50"/>
  <c r="Q79" i="50"/>
  <c r="Z79" i="50"/>
  <c r="M80" i="50"/>
  <c r="Y80" i="50"/>
  <c r="Y81" i="50"/>
  <c r="AM81" i="50"/>
  <c r="R82" i="50"/>
  <c r="Q85" i="50"/>
  <c r="AF85" i="50"/>
  <c r="Q87" i="50"/>
  <c r="AE92" i="50"/>
  <c r="Y96" i="50"/>
  <c r="AN99" i="50"/>
  <c r="V116" i="50"/>
  <c r="AM116" i="50"/>
  <c r="AC124" i="50"/>
  <c r="AL124" i="50"/>
  <c r="AJ126" i="50"/>
  <c r="Q127" i="50"/>
  <c r="S128" i="50"/>
  <c r="AJ77" i="50"/>
  <c r="AA32" i="50"/>
  <c r="AJ33" i="50"/>
  <c r="S34" i="50"/>
  <c r="AL35" i="50"/>
  <c r="M37" i="50"/>
  <c r="T40" i="50"/>
  <c r="S42" i="50"/>
  <c r="AF44" i="50"/>
  <c r="AH47" i="50"/>
  <c r="AN49" i="50"/>
  <c r="M52" i="50"/>
  <c r="AG54" i="50"/>
  <c r="AM56" i="50"/>
  <c r="AE57" i="50"/>
  <c r="AC59" i="50"/>
  <c r="AL59" i="50"/>
  <c r="Z62" i="50"/>
  <c r="T65" i="50"/>
  <c r="AL65" i="50"/>
  <c r="R66" i="50"/>
  <c r="AF68" i="50"/>
  <c r="M69" i="50"/>
  <c r="Q71" i="50"/>
  <c r="Z71" i="50"/>
  <c r="AN71" i="50"/>
  <c r="AC72" i="50"/>
  <c r="AM73" i="50"/>
  <c r="S74" i="50"/>
  <c r="T75" i="50"/>
  <c r="X76" i="50"/>
  <c r="AG76" i="50"/>
  <c r="M78" i="50"/>
  <c r="AL78" i="50"/>
  <c r="R79" i="50"/>
  <c r="AA79" i="50"/>
  <c r="Z80" i="50"/>
  <c r="AN81" i="50"/>
  <c r="S82" i="50"/>
  <c r="AC84" i="50"/>
  <c r="AL84" i="50"/>
  <c r="R85" i="50"/>
  <c r="AG85" i="50"/>
  <c r="AJ86" i="50"/>
  <c r="Q88" i="50"/>
  <c r="AE90" i="50"/>
  <c r="AH91" i="50"/>
  <c r="AF92" i="50"/>
  <c r="T93" i="50"/>
  <c r="AA95" i="50"/>
  <c r="Z96" i="50"/>
  <c r="M97" i="50"/>
  <c r="V99" i="50"/>
  <c r="AE99" i="50"/>
  <c r="AA100" i="50"/>
  <c r="AG101" i="50"/>
  <c r="T102" i="50"/>
  <c r="AE116" i="50"/>
  <c r="AN116" i="50"/>
  <c r="T117" i="50"/>
  <c r="AL119" i="50"/>
  <c r="V124" i="50"/>
  <c r="AM124" i="50"/>
  <c r="T125" i="50"/>
  <c r="R127" i="50"/>
  <c r="AA127" i="50"/>
  <c r="AC129" i="50"/>
  <c r="AL129" i="50"/>
  <c r="O34" i="50"/>
  <c r="AJ96" i="50"/>
  <c r="AM35" i="50"/>
  <c r="AF57" i="50"/>
  <c r="AM59" i="50"/>
  <c r="AM65" i="50"/>
  <c r="S66" i="50"/>
  <c r="AG68" i="50"/>
  <c r="R71" i="50"/>
  <c r="AN73" i="50"/>
  <c r="Y76" i="50"/>
  <c r="AM78" i="50"/>
  <c r="S79" i="50"/>
  <c r="S85" i="50"/>
  <c r="AF90" i="50"/>
  <c r="AG92" i="50"/>
  <c r="AF99" i="50"/>
  <c r="AF102" i="50"/>
  <c r="X116" i="50"/>
  <c r="AF116" i="50"/>
  <c r="AM119" i="50"/>
  <c r="AE124" i="50"/>
  <c r="AN124" i="50"/>
  <c r="AL126" i="50"/>
  <c r="S127" i="50"/>
  <c r="AM127" i="50"/>
  <c r="AM129" i="50"/>
  <c r="AC92" i="50"/>
  <c r="O126" i="50"/>
  <c r="AA31" i="50"/>
  <c r="M36" i="50"/>
  <c r="AH37" i="50"/>
  <c r="T41" i="50"/>
  <c r="M46" i="50"/>
  <c r="T49" i="50"/>
  <c r="AG57" i="50"/>
  <c r="AN59" i="50"/>
  <c r="AL62" i="50"/>
  <c r="AN65" i="50"/>
  <c r="T66" i="50"/>
  <c r="AH68" i="50"/>
  <c r="AM70" i="50"/>
  <c r="S71" i="50"/>
  <c r="AF73" i="50"/>
  <c r="V75" i="50"/>
  <c r="Z76" i="50"/>
  <c r="R77" i="50"/>
  <c r="O78" i="50"/>
  <c r="AN78" i="50"/>
  <c r="T79" i="50"/>
  <c r="Q80" i="50"/>
  <c r="AF82" i="50"/>
  <c r="AH83" i="50"/>
  <c r="AE84" i="50"/>
  <c r="AN84" i="50"/>
  <c r="AL86" i="50"/>
  <c r="V87" i="50"/>
  <c r="AM87" i="50"/>
  <c r="S88" i="50"/>
  <c r="O90" i="50"/>
  <c r="X90" i="50"/>
  <c r="AG90" i="50"/>
  <c r="AH92" i="50"/>
  <c r="AG93" i="50"/>
  <c r="AL95" i="50"/>
  <c r="R96" i="50"/>
  <c r="O97" i="50"/>
  <c r="AJ97" i="50"/>
  <c r="X99" i="50"/>
  <c r="AG99" i="50"/>
  <c r="AC100" i="50"/>
  <c r="AG102" i="50"/>
  <c r="Y116" i="50"/>
  <c r="M117" i="50"/>
  <c r="AN119" i="50"/>
  <c r="X124" i="50"/>
  <c r="AF124" i="50"/>
  <c r="AM126" i="50"/>
  <c r="AN127" i="50"/>
  <c r="AA128" i="50"/>
  <c r="AE129" i="50"/>
  <c r="AN129" i="50"/>
  <c r="V130" i="50"/>
  <c r="AE130" i="50"/>
  <c r="AA40" i="50"/>
  <c r="AA45" i="50"/>
  <c r="AH57" i="50"/>
  <c r="AA63" i="50"/>
  <c r="R69" i="50"/>
  <c r="T71" i="50"/>
  <c r="M74" i="50"/>
  <c r="AA76" i="50"/>
  <c r="AH77" i="50"/>
  <c r="AG79" i="50"/>
  <c r="T80" i="50"/>
  <c r="T81" i="50"/>
  <c r="AF84" i="50"/>
  <c r="AN87" i="50"/>
  <c r="X93" i="50"/>
  <c r="V95" i="50"/>
  <c r="AM95" i="50"/>
  <c r="S96" i="50"/>
  <c r="AH96" i="50"/>
  <c r="AH99" i="50"/>
  <c r="X102" i="50"/>
  <c r="Z116" i="50"/>
  <c r="AH116" i="50"/>
  <c r="Y117" i="50"/>
  <c r="Y124" i="50"/>
  <c r="Y125" i="50"/>
  <c r="M126" i="50"/>
  <c r="AN126" i="50"/>
  <c r="AE127" i="50"/>
  <c r="M128" i="50"/>
  <c r="AF129" i="50"/>
  <c r="AF130" i="50"/>
  <c r="S57" i="50"/>
  <c r="T58" i="50"/>
  <c r="M60" i="50"/>
  <c r="M57" i="50"/>
  <c r="X57" i="50"/>
  <c r="Y57" i="50"/>
  <c r="O59" i="50"/>
  <c r="O57" i="50"/>
  <c r="S63" i="50"/>
  <c r="R57" i="50"/>
  <c r="V59" i="50"/>
  <c r="Z57" i="50"/>
  <c r="R58" i="50"/>
  <c r="S60" i="50"/>
  <c r="T63" i="50"/>
  <c r="S58" i="50"/>
  <c r="T60" i="50"/>
  <c r="T61" i="50"/>
  <c r="T57" i="50"/>
  <c r="X63" i="50"/>
  <c r="X60" i="50"/>
  <c r="Y63" i="50"/>
  <c r="M58" i="50"/>
  <c r="Y60" i="50"/>
  <c r="Q63" i="50"/>
  <c r="Z63" i="50"/>
  <c r="Z60" i="50"/>
  <c r="R63" i="50"/>
  <c r="T31" i="50"/>
  <c r="Y33" i="50"/>
  <c r="AC36" i="50"/>
  <c r="T37" i="50"/>
  <c r="AG38" i="50"/>
  <c r="AC39" i="50"/>
  <c r="Y41" i="50"/>
  <c r="AL41" i="50"/>
  <c r="R42" i="50"/>
  <c r="AA42" i="50"/>
  <c r="AM43" i="50"/>
  <c r="R44" i="50"/>
  <c r="AE44" i="50"/>
  <c r="AN44" i="50"/>
  <c r="T45" i="50"/>
  <c r="AG46" i="50"/>
  <c r="AC47" i="50"/>
  <c r="AN47" i="50"/>
  <c r="AL48" i="50"/>
  <c r="S49" i="50"/>
  <c r="AC51" i="50"/>
  <c r="AL51" i="50"/>
  <c r="R52" i="50"/>
  <c r="AA52" i="50"/>
  <c r="V54" i="50"/>
  <c r="AE54" i="50"/>
  <c r="AN54" i="50"/>
  <c r="T55" i="50"/>
  <c r="AH55" i="50"/>
  <c r="AL56" i="50"/>
  <c r="AM34" i="50"/>
  <c r="V31" i="50"/>
  <c r="AF31" i="50"/>
  <c r="M32" i="50"/>
  <c r="Y32" i="50"/>
  <c r="AM33" i="50"/>
  <c r="R34" i="50"/>
  <c r="AE36" i="50"/>
  <c r="AA38" i="50"/>
  <c r="AF39" i="50"/>
  <c r="M40" i="50"/>
  <c r="Y40" i="50"/>
  <c r="AN41" i="50"/>
  <c r="T42" i="50"/>
  <c r="M43" i="50"/>
  <c r="AG44" i="50"/>
  <c r="M45" i="50"/>
  <c r="AA46" i="50"/>
  <c r="AF47" i="50"/>
  <c r="M48" i="50"/>
  <c r="AE49" i="50"/>
  <c r="AE51" i="50"/>
  <c r="AN51" i="50"/>
  <c r="T52" i="50"/>
  <c r="X54" i="50"/>
  <c r="M55" i="50"/>
  <c r="AC56" i="50"/>
  <c r="AN56" i="50"/>
  <c r="AF36" i="50"/>
  <c r="AG39" i="50"/>
  <c r="AG47" i="50"/>
  <c r="AF51" i="50"/>
  <c r="Y54" i="50"/>
  <c r="X31" i="50"/>
  <c r="AG36" i="50"/>
  <c r="Z37" i="50"/>
  <c r="AC38" i="50"/>
  <c r="Y39" i="50"/>
  <c r="V42" i="50"/>
  <c r="AG42" i="50"/>
  <c r="O45" i="50"/>
  <c r="Z45" i="50"/>
  <c r="AC46" i="50"/>
  <c r="O49" i="50"/>
  <c r="AG51" i="50"/>
  <c r="AG52" i="50"/>
  <c r="Z54" i="50"/>
  <c r="Z55" i="50"/>
  <c r="Y31" i="50"/>
  <c r="Q32" i="50"/>
  <c r="AG34" i="50"/>
  <c r="X36" i="50"/>
  <c r="AH36" i="50"/>
  <c r="AA37" i="50"/>
  <c r="Z39" i="50"/>
  <c r="Q40" i="50"/>
  <c r="O42" i="50"/>
  <c r="R43" i="50"/>
  <c r="AJ44" i="50"/>
  <c r="Q48" i="50"/>
  <c r="X52" i="50"/>
  <c r="Q55" i="50"/>
  <c r="S32" i="50"/>
  <c r="AH34" i="50"/>
  <c r="R35" i="50"/>
  <c r="R37" i="50"/>
  <c r="AA39" i="50"/>
  <c r="S40" i="50"/>
  <c r="AJ41" i="50"/>
  <c r="Y42" i="50"/>
  <c r="T43" i="50"/>
  <c r="AC44" i="50"/>
  <c r="R45" i="50"/>
  <c r="AA47" i="50"/>
  <c r="S48" i="50"/>
  <c r="AJ48" i="50"/>
  <c r="Q49" i="50"/>
  <c r="Z49" i="50"/>
  <c r="R50" i="50"/>
  <c r="Y52" i="50"/>
  <c r="AL54" i="50"/>
  <c r="R55" i="50"/>
  <c r="AJ56" i="50"/>
  <c r="M65" i="50"/>
  <c r="S65" i="50"/>
  <c r="R65" i="50"/>
  <c r="Q94" i="50"/>
  <c r="O94" i="50"/>
  <c r="R94" i="50"/>
  <c r="M94" i="50"/>
  <c r="S94" i="50"/>
  <c r="AE117" i="50"/>
  <c r="AC117" i="50"/>
  <c r="AA117" i="50"/>
  <c r="AF117" i="50"/>
  <c r="AG117" i="50"/>
  <c r="AJ32" i="50"/>
  <c r="AC43" i="50"/>
  <c r="V46" i="50"/>
  <c r="O62" i="50"/>
  <c r="R31" i="50"/>
  <c r="AC32" i="50"/>
  <c r="AF33" i="50"/>
  <c r="V35" i="50"/>
  <c r="Y36" i="50"/>
  <c r="AJ37" i="50"/>
  <c r="O38" i="50"/>
  <c r="AM38" i="50"/>
  <c r="R39" i="50"/>
  <c r="AC40" i="50"/>
  <c r="AF41" i="50"/>
  <c r="V43" i="50"/>
  <c r="Y44" i="50"/>
  <c r="AJ45" i="50"/>
  <c r="O46" i="50"/>
  <c r="AM46" i="50"/>
  <c r="R47" i="50"/>
  <c r="Y50" i="50"/>
  <c r="X50" i="50"/>
  <c r="V50" i="50"/>
  <c r="AN50" i="50"/>
  <c r="AM50" i="50"/>
  <c r="AL50" i="50"/>
  <c r="T51" i="50"/>
  <c r="Z51" i="50"/>
  <c r="Y51" i="50"/>
  <c r="R53" i="50"/>
  <c r="Q53" i="50"/>
  <c r="O53" i="50"/>
  <c r="AG53" i="50"/>
  <c r="AF53" i="50"/>
  <c r="AE53" i="50"/>
  <c r="M54" i="50"/>
  <c r="S54" i="50"/>
  <c r="R54" i="50"/>
  <c r="Z56" i="50"/>
  <c r="Y56" i="50"/>
  <c r="X56" i="50"/>
  <c r="AA67" i="50"/>
  <c r="AG67" i="50"/>
  <c r="AF67" i="50"/>
  <c r="AC67" i="50"/>
  <c r="AA75" i="50"/>
  <c r="AG75" i="50"/>
  <c r="AF75" i="50"/>
  <c r="AC75" i="50"/>
  <c r="S95" i="50"/>
  <c r="R95" i="50"/>
  <c r="M95" i="50"/>
  <c r="O95" i="50"/>
  <c r="AG61" i="50"/>
  <c r="AF61" i="50"/>
  <c r="AE61" i="50"/>
  <c r="AF91" i="50"/>
  <c r="AE91" i="50"/>
  <c r="AG91" i="50"/>
  <c r="AC91" i="50"/>
  <c r="AA91" i="50"/>
  <c r="S31" i="50"/>
  <c r="V32" i="50"/>
  <c r="AL32" i="50"/>
  <c r="Q33" i="50"/>
  <c r="AG33" i="50"/>
  <c r="AJ34" i="50"/>
  <c r="O35" i="50"/>
  <c r="AE35" i="50"/>
  <c r="Z36" i="50"/>
  <c r="AC37" i="50"/>
  <c r="X38" i="50"/>
  <c r="AN38" i="50"/>
  <c r="S39" i="50"/>
  <c r="V40" i="50"/>
  <c r="AL40" i="50"/>
  <c r="Q41" i="50"/>
  <c r="AG41" i="50"/>
  <c r="AJ42" i="50"/>
  <c r="O43" i="50"/>
  <c r="AE43" i="50"/>
  <c r="Z44" i="50"/>
  <c r="AC45" i="50"/>
  <c r="X46" i="50"/>
  <c r="AN46" i="50"/>
  <c r="S47" i="50"/>
  <c r="V48" i="50"/>
  <c r="AE48" i="50"/>
  <c r="AJ50" i="50"/>
  <c r="V51" i="50"/>
  <c r="AC53" i="50"/>
  <c r="O54" i="50"/>
  <c r="V56" i="50"/>
  <c r="AG58" i="50"/>
  <c r="AF58" i="50"/>
  <c r="AE58" i="50"/>
  <c r="AM60" i="50"/>
  <c r="AL60" i="50"/>
  <c r="AJ60" i="50"/>
  <c r="AH61" i="50"/>
  <c r="AN61" i="50"/>
  <c r="AM61" i="50"/>
  <c r="AM63" i="50"/>
  <c r="AL63" i="50"/>
  <c r="AJ63" i="50"/>
  <c r="AH64" i="50"/>
  <c r="AN64" i="50"/>
  <c r="AM64" i="50"/>
  <c r="Q65" i="50"/>
  <c r="S67" i="50"/>
  <c r="R67" i="50"/>
  <c r="Q67" i="50"/>
  <c r="M67" i="50"/>
  <c r="T70" i="50"/>
  <c r="Z70" i="50"/>
  <c r="Y70" i="50"/>
  <c r="V70" i="50"/>
  <c r="R72" i="50"/>
  <c r="Q72" i="50"/>
  <c r="O72" i="50"/>
  <c r="S75" i="50"/>
  <c r="R75" i="50"/>
  <c r="Q75" i="50"/>
  <c r="M75" i="50"/>
  <c r="T78" i="50"/>
  <c r="Z78" i="50"/>
  <c r="Y78" i="50"/>
  <c r="V78" i="50"/>
  <c r="V85" i="50"/>
  <c r="T85" i="50"/>
  <c r="Z85" i="50"/>
  <c r="X85" i="50"/>
  <c r="AN98" i="50"/>
  <c r="AM98" i="50"/>
  <c r="AH98" i="50"/>
  <c r="AL98" i="50"/>
  <c r="AJ98" i="50"/>
  <c r="Z119" i="50"/>
  <c r="Y119" i="50"/>
  <c r="X119" i="50"/>
  <c r="V119" i="50"/>
  <c r="T119" i="50"/>
  <c r="AJ40" i="50"/>
  <c r="AN55" i="50"/>
  <c r="AM55" i="50"/>
  <c r="AL55" i="50"/>
  <c r="R81" i="50"/>
  <c r="S81" i="50"/>
  <c r="M81" i="50"/>
  <c r="O81" i="50"/>
  <c r="AJ31" i="50"/>
  <c r="O32" i="50"/>
  <c r="AE32" i="50"/>
  <c r="AM32" i="50"/>
  <c r="R33" i="50"/>
  <c r="AC34" i="50"/>
  <c r="X35" i="50"/>
  <c r="AF35" i="50"/>
  <c r="V37" i="50"/>
  <c r="AL37" i="50"/>
  <c r="Q38" i="50"/>
  <c r="Y38" i="50"/>
  <c r="AJ39" i="50"/>
  <c r="O40" i="50"/>
  <c r="AE40" i="50"/>
  <c r="AM40" i="50"/>
  <c r="R41" i="50"/>
  <c r="AC42" i="50"/>
  <c r="X43" i="50"/>
  <c r="AF43" i="50"/>
  <c r="V45" i="50"/>
  <c r="AL45" i="50"/>
  <c r="Q46" i="50"/>
  <c r="Y46" i="50"/>
  <c r="AJ47" i="50"/>
  <c r="O48" i="50"/>
  <c r="AF48" i="50"/>
  <c r="Z50" i="50"/>
  <c r="S53" i="50"/>
  <c r="AC58" i="50"/>
  <c r="S59" i="50"/>
  <c r="R59" i="50"/>
  <c r="Q59" i="50"/>
  <c r="Z61" i="50"/>
  <c r="Y61" i="50"/>
  <c r="X61" i="50"/>
  <c r="AJ61" i="50"/>
  <c r="Z64" i="50"/>
  <c r="Y64" i="50"/>
  <c r="X64" i="50"/>
  <c r="AJ64" i="50"/>
  <c r="AF66" i="50"/>
  <c r="AE66" i="50"/>
  <c r="AC66" i="50"/>
  <c r="O67" i="50"/>
  <c r="AE67" i="50"/>
  <c r="Y69" i="50"/>
  <c r="X69" i="50"/>
  <c r="V69" i="50"/>
  <c r="AF74" i="50"/>
  <c r="AE74" i="50"/>
  <c r="AC74" i="50"/>
  <c r="O75" i="50"/>
  <c r="AE75" i="50"/>
  <c r="Y77" i="50"/>
  <c r="X77" i="50"/>
  <c r="V77" i="50"/>
  <c r="X83" i="50"/>
  <c r="Y83" i="50"/>
  <c r="T83" i="50"/>
  <c r="V83" i="50"/>
  <c r="Q95" i="50"/>
  <c r="AE96" i="50"/>
  <c r="AC96" i="50"/>
  <c r="AA96" i="50"/>
  <c r="AF96" i="50"/>
  <c r="AG96" i="50"/>
  <c r="Z129" i="50"/>
  <c r="Y129" i="50"/>
  <c r="T129" i="50"/>
  <c r="X129" i="50"/>
  <c r="V129" i="50"/>
  <c r="O33" i="50"/>
  <c r="AC35" i="50"/>
  <c r="V38" i="50"/>
  <c r="O41" i="50"/>
  <c r="X100" i="50"/>
  <c r="V100" i="50"/>
  <c r="T100" i="50"/>
  <c r="Y100" i="50"/>
  <c r="Z100" i="50"/>
  <c r="M31" i="50"/>
  <c r="AC31" i="50"/>
  <c r="X32" i="50"/>
  <c r="AF32" i="50"/>
  <c r="AN32" i="50"/>
  <c r="S33" i="50"/>
  <c r="AA33" i="50"/>
  <c r="V34" i="50"/>
  <c r="AL34" i="50"/>
  <c r="Q35" i="50"/>
  <c r="Y35" i="50"/>
  <c r="AG35" i="50"/>
  <c r="T36" i="50"/>
  <c r="AJ36" i="50"/>
  <c r="O37" i="50"/>
  <c r="AE37" i="50"/>
  <c r="AM37" i="50"/>
  <c r="R38" i="50"/>
  <c r="Z38" i="50"/>
  <c r="AH38" i="50"/>
  <c r="M39" i="50"/>
  <c r="X40" i="50"/>
  <c r="AF40" i="50"/>
  <c r="AN40" i="50"/>
  <c r="S41" i="50"/>
  <c r="AA41" i="50"/>
  <c r="AL42" i="50"/>
  <c r="Q43" i="50"/>
  <c r="Y43" i="50"/>
  <c r="AG43" i="50"/>
  <c r="T44" i="50"/>
  <c r="AE45" i="50"/>
  <c r="AM45" i="50"/>
  <c r="R46" i="50"/>
  <c r="Z46" i="50"/>
  <c r="AH46" i="50"/>
  <c r="M47" i="50"/>
  <c r="X48" i="50"/>
  <c r="AG48" i="50"/>
  <c r="X51" i="50"/>
  <c r="AM52" i="50"/>
  <c r="AL52" i="50"/>
  <c r="AJ52" i="50"/>
  <c r="AH53" i="50"/>
  <c r="AN53" i="50"/>
  <c r="AM53" i="50"/>
  <c r="Q54" i="50"/>
  <c r="AF55" i="50"/>
  <c r="AE55" i="50"/>
  <c r="AC55" i="50"/>
  <c r="AA56" i="50"/>
  <c r="AG56" i="50"/>
  <c r="AF56" i="50"/>
  <c r="AN60" i="50"/>
  <c r="AN63" i="50"/>
  <c r="V64" i="50"/>
  <c r="X70" i="50"/>
  <c r="S72" i="50"/>
  <c r="AH72" i="50"/>
  <c r="AN72" i="50"/>
  <c r="AM72" i="50"/>
  <c r="AJ72" i="50"/>
  <c r="X78" i="50"/>
  <c r="AL82" i="50"/>
  <c r="AN82" i="50"/>
  <c r="AM82" i="50"/>
  <c r="AJ82" i="50"/>
  <c r="AH82" i="50"/>
  <c r="Y85" i="50"/>
  <c r="AJ90" i="50"/>
  <c r="AL90" i="50"/>
  <c r="AN90" i="50"/>
  <c r="AM90" i="50"/>
  <c r="AH90" i="50"/>
  <c r="AL93" i="50"/>
  <c r="AJ93" i="50"/>
  <c r="AM93" i="50"/>
  <c r="AN93" i="50"/>
  <c r="AH93" i="50"/>
  <c r="AG94" i="50"/>
  <c r="AF94" i="50"/>
  <c r="AE94" i="50"/>
  <c r="AA94" i="50"/>
  <c r="AC94" i="50"/>
  <c r="AN131" i="50"/>
  <c r="AM131" i="50"/>
  <c r="AH131" i="50"/>
  <c r="AL131" i="50"/>
  <c r="AJ131" i="50"/>
  <c r="R61" i="50"/>
  <c r="Q61" i="50"/>
  <c r="O61" i="50"/>
  <c r="R64" i="50"/>
  <c r="Q64" i="50"/>
  <c r="O64" i="50"/>
  <c r="AC61" i="50"/>
  <c r="O65" i="50"/>
  <c r="M73" i="50"/>
  <c r="S73" i="50"/>
  <c r="R73" i="50"/>
  <c r="O73" i="50"/>
  <c r="AG50" i="50"/>
  <c r="AF50" i="50"/>
  <c r="AE50" i="50"/>
  <c r="Z53" i="50"/>
  <c r="Y53" i="50"/>
  <c r="X53" i="50"/>
  <c r="S56" i="50"/>
  <c r="R56" i="50"/>
  <c r="Q56" i="50"/>
  <c r="AM71" i="50"/>
  <c r="AL71" i="50"/>
  <c r="AJ71" i="50"/>
  <c r="Z72" i="50"/>
  <c r="Y72" i="50"/>
  <c r="X72" i="50"/>
  <c r="T72" i="50"/>
  <c r="Z89" i="50"/>
  <c r="Y89" i="50"/>
  <c r="T89" i="50"/>
  <c r="V89" i="50"/>
  <c r="S116" i="50"/>
  <c r="R116" i="50"/>
  <c r="M116" i="50"/>
  <c r="O116" i="50"/>
  <c r="M62" i="50"/>
  <c r="S62" i="50"/>
  <c r="R62" i="50"/>
  <c r="AG64" i="50"/>
  <c r="AF64" i="50"/>
  <c r="AE64" i="50"/>
  <c r="AE125" i="50"/>
  <c r="AC125" i="50"/>
  <c r="AA125" i="50"/>
  <c r="AF125" i="50"/>
  <c r="AG125" i="50"/>
  <c r="AC48" i="50"/>
  <c r="AC50" i="50"/>
  <c r="S51" i="50"/>
  <c r="R51" i="50"/>
  <c r="Q51" i="50"/>
  <c r="AN52" i="50"/>
  <c r="V53" i="50"/>
  <c r="AG55" i="50"/>
  <c r="O56" i="50"/>
  <c r="Y58" i="50"/>
  <c r="X58" i="50"/>
  <c r="V58" i="50"/>
  <c r="AN58" i="50"/>
  <c r="AM58" i="50"/>
  <c r="AL58" i="50"/>
  <c r="T59" i="50"/>
  <c r="Z59" i="50"/>
  <c r="Y59" i="50"/>
  <c r="M61" i="50"/>
  <c r="AA61" i="50"/>
  <c r="M64" i="50"/>
  <c r="AA64" i="50"/>
  <c r="AN66" i="50"/>
  <c r="AM66" i="50"/>
  <c r="AL66" i="50"/>
  <c r="AH66" i="50"/>
  <c r="AG69" i="50"/>
  <c r="AF69" i="50"/>
  <c r="AE69" i="50"/>
  <c r="AA69" i="50"/>
  <c r="V72" i="50"/>
  <c r="AL72" i="50"/>
  <c r="AN74" i="50"/>
  <c r="AM74" i="50"/>
  <c r="AL74" i="50"/>
  <c r="AH74" i="50"/>
  <c r="AG77" i="50"/>
  <c r="AF77" i="50"/>
  <c r="AE77" i="50"/>
  <c r="AA77" i="50"/>
  <c r="AG86" i="50"/>
  <c r="AF86" i="50"/>
  <c r="AE86" i="50"/>
  <c r="AC86" i="50"/>
  <c r="AA86" i="50"/>
  <c r="AN94" i="50"/>
  <c r="AM94" i="50"/>
  <c r="AH94" i="50"/>
  <c r="AL94" i="50"/>
  <c r="AJ94" i="50"/>
  <c r="Z97" i="50"/>
  <c r="Y97" i="50"/>
  <c r="X97" i="50"/>
  <c r="V97" i="50"/>
  <c r="T97" i="50"/>
  <c r="AN100" i="50"/>
  <c r="AM100" i="50"/>
  <c r="AL100" i="50"/>
  <c r="AJ100" i="50"/>
  <c r="AH100" i="50"/>
  <c r="AH79" i="50"/>
  <c r="O91" i="50"/>
  <c r="Q91" i="50"/>
  <c r="Z101" i="50"/>
  <c r="Y101" i="50"/>
  <c r="T101" i="50"/>
  <c r="Q98" i="50"/>
  <c r="O98" i="50"/>
  <c r="M98" i="50"/>
  <c r="R98" i="50"/>
  <c r="AG98" i="50"/>
  <c r="AF98" i="50"/>
  <c r="AE98" i="50"/>
  <c r="AC98" i="50"/>
  <c r="S129" i="50"/>
  <c r="R129" i="50"/>
  <c r="Q129" i="50"/>
  <c r="O129" i="50"/>
  <c r="Q131" i="50"/>
  <c r="O131" i="50"/>
  <c r="M131" i="50"/>
  <c r="R131" i="50"/>
  <c r="AG131" i="50"/>
  <c r="AF131" i="50"/>
  <c r="AE131" i="50"/>
  <c r="AC131" i="50"/>
  <c r="AM80" i="50"/>
  <c r="AN80" i="50"/>
  <c r="O84" i="50"/>
  <c r="Q86" i="50"/>
  <c r="R86" i="50"/>
  <c r="AE88" i="50"/>
  <c r="AF88" i="50"/>
  <c r="AG97" i="50"/>
  <c r="AF97" i="50"/>
  <c r="AA97" i="50"/>
  <c r="V101" i="50"/>
  <c r="AG119" i="50"/>
  <c r="AF119" i="50"/>
  <c r="AA119" i="50"/>
  <c r="AN48" i="50"/>
  <c r="X67" i="50"/>
  <c r="AL69" i="50"/>
  <c r="Q70" i="50"/>
  <c r="AE72" i="50"/>
  <c r="X75" i="50"/>
  <c r="AL77" i="50"/>
  <c r="Q78" i="50"/>
  <c r="AL79" i="50"/>
  <c r="R80" i="50"/>
  <c r="Q84" i="50"/>
  <c r="AL85" i="50"/>
  <c r="AM85" i="50"/>
  <c r="R89" i="50"/>
  <c r="Q89" i="50"/>
  <c r="S89" i="50"/>
  <c r="AG89" i="50"/>
  <c r="AA89" i="50"/>
  <c r="S91" i="50"/>
  <c r="S92" i="50"/>
  <c r="R92" i="50"/>
  <c r="Q92" i="50"/>
  <c r="Y94" i="50"/>
  <c r="X94" i="50"/>
  <c r="Z94" i="50"/>
  <c r="X101" i="50"/>
  <c r="AJ49" i="50"/>
  <c r="O50" i="50"/>
  <c r="AC52" i="50"/>
  <c r="V55" i="50"/>
  <c r="AJ57" i="50"/>
  <c r="O58" i="50"/>
  <c r="AC60" i="50"/>
  <c r="AC63" i="50"/>
  <c r="V66" i="50"/>
  <c r="Y67" i="50"/>
  <c r="AJ68" i="50"/>
  <c r="O69" i="50"/>
  <c r="AM69" i="50"/>
  <c r="R70" i="50"/>
  <c r="AC71" i="50"/>
  <c r="AF72" i="50"/>
  <c r="V74" i="50"/>
  <c r="Y75" i="50"/>
  <c r="AJ76" i="50"/>
  <c r="O77" i="50"/>
  <c r="AM77" i="50"/>
  <c r="R78" i="50"/>
  <c r="AM79" i="50"/>
  <c r="S80" i="50"/>
  <c r="AE80" i="50"/>
  <c r="AF80" i="50"/>
  <c r="AL80" i="50"/>
  <c r="AE81" i="50"/>
  <c r="R83" i="50"/>
  <c r="AF83" i="50"/>
  <c r="AG83" i="50"/>
  <c r="AL83" i="50"/>
  <c r="R84" i="50"/>
  <c r="AJ85" i="50"/>
  <c r="S86" i="50"/>
  <c r="S87" i="50"/>
  <c r="M87" i="50"/>
  <c r="V88" i="50"/>
  <c r="X88" i="50"/>
  <c r="O89" i="50"/>
  <c r="AC89" i="50"/>
  <c r="O92" i="50"/>
  <c r="V94" i="50"/>
  <c r="AE97" i="50"/>
  <c r="AL102" i="50"/>
  <c r="AJ102" i="50"/>
  <c r="AH102" i="50"/>
  <c r="AM102" i="50"/>
  <c r="AE119" i="50"/>
  <c r="S124" i="50"/>
  <c r="R124" i="50"/>
  <c r="M124" i="50"/>
  <c r="Z126" i="50"/>
  <c r="Y126" i="50"/>
  <c r="X126" i="50"/>
  <c r="V126" i="50"/>
  <c r="X128" i="50"/>
  <c r="V128" i="50"/>
  <c r="T128" i="50"/>
  <c r="Y128" i="50"/>
  <c r="AL130" i="50"/>
  <c r="AJ130" i="50"/>
  <c r="AH130" i="50"/>
  <c r="AM130" i="50"/>
  <c r="AE79" i="50"/>
  <c r="AN79" i="50"/>
  <c r="AC80" i="50"/>
  <c r="V81" i="50"/>
  <c r="AF81" i="50"/>
  <c r="S83" i="50"/>
  <c r="AC83" i="50"/>
  <c r="AM83" i="50"/>
  <c r="O87" i="50"/>
  <c r="X91" i="50"/>
  <c r="Y91" i="50"/>
  <c r="O124" i="50"/>
  <c r="AN128" i="50"/>
  <c r="AM128" i="50"/>
  <c r="AL128" i="50"/>
  <c r="AJ128" i="50"/>
  <c r="AF79" i="50"/>
  <c r="AG81" i="50"/>
  <c r="AE82" i="50"/>
  <c r="V84" i="50"/>
  <c r="AC85" i="50"/>
  <c r="AN85" i="50"/>
  <c r="Y86" i="50"/>
  <c r="X86" i="50"/>
  <c r="Z86" i="50"/>
  <c r="AN86" i="50"/>
  <c r="AH86" i="50"/>
  <c r="Y88" i="50"/>
  <c r="AM88" i="50"/>
  <c r="AL88" i="50"/>
  <c r="AN88" i="50"/>
  <c r="AE89" i="50"/>
  <c r="V91" i="50"/>
  <c r="AN91" i="50"/>
  <c r="AM91" i="50"/>
  <c r="AL91" i="50"/>
  <c r="Z92" i="50"/>
  <c r="Y92" i="50"/>
  <c r="T92" i="50"/>
  <c r="S101" i="50"/>
  <c r="R101" i="50"/>
  <c r="Q101" i="50"/>
  <c r="O101" i="50"/>
  <c r="AN102" i="50"/>
  <c r="AG126" i="50"/>
  <c r="AF126" i="50"/>
  <c r="AA126" i="50"/>
  <c r="Z128" i="50"/>
  <c r="AN130" i="50"/>
  <c r="AE93" i="50"/>
  <c r="X96" i="50"/>
  <c r="AN96" i="50"/>
  <c r="S97" i="50"/>
  <c r="AL99" i="50"/>
  <c r="Q100" i="50"/>
  <c r="AG100" i="50"/>
  <c r="AE102" i="50"/>
  <c r="Z98" i="50"/>
  <c r="X117" i="50"/>
  <c r="AN117" i="50"/>
  <c r="S119" i="50"/>
  <c r="X125" i="50"/>
  <c r="AN125" i="50"/>
  <c r="S126" i="50"/>
  <c r="AL127" i="50"/>
  <c r="Q128" i="50"/>
  <c r="Z131" i="50"/>
  <c r="AL96" i="50"/>
  <c r="Q97" i="50"/>
  <c r="AE100" i="50"/>
  <c r="X98" i="50"/>
  <c r="AL117" i="50"/>
  <c r="Q119" i="50"/>
  <c r="AL125" i="50"/>
  <c r="Q126" i="50"/>
  <c r="AE128" i="50"/>
  <c r="X131" i="50"/>
  <c r="M93" i="48"/>
  <c r="AA95" i="48"/>
  <c r="Q94" i="48"/>
  <c r="AA94" i="48"/>
  <c r="AJ93" i="48"/>
  <c r="V94" i="48"/>
  <c r="AE94" i="48"/>
  <c r="AL93" i="48"/>
  <c r="AF94" i="48"/>
  <c r="R95" i="48"/>
  <c r="S95" i="48"/>
  <c r="O94" i="48"/>
  <c r="Y94" i="48"/>
  <c r="T95" i="48"/>
  <c r="X94" i="48"/>
  <c r="AG94" i="48"/>
  <c r="AC93" i="48"/>
  <c r="T93" i="48"/>
  <c r="AH95" i="48"/>
  <c r="AF88" i="48"/>
  <c r="V93" i="48"/>
  <c r="AJ95" i="48"/>
  <c r="AA91" i="48"/>
  <c r="O93" i="48"/>
  <c r="AE93" i="48"/>
  <c r="AM93" i="48"/>
  <c r="R94" i="48"/>
  <c r="AH94" i="48"/>
  <c r="M95" i="48"/>
  <c r="AC95" i="48"/>
  <c r="AH97" i="48"/>
  <c r="X93" i="48"/>
  <c r="AF93" i="48"/>
  <c r="AN93" i="48"/>
  <c r="S94" i="48"/>
  <c r="V95" i="48"/>
  <c r="AL95" i="48"/>
  <c r="Q93" i="48"/>
  <c r="Y93" i="48"/>
  <c r="AG93" i="48"/>
  <c r="AJ94" i="48"/>
  <c r="O95" i="48"/>
  <c r="AE95" i="48"/>
  <c r="AM95" i="48"/>
  <c r="R93" i="48"/>
  <c r="X95" i="48"/>
  <c r="AF95" i="48"/>
  <c r="Q91" i="48"/>
  <c r="AC91" i="48"/>
  <c r="R91" i="48"/>
  <c r="M89" i="48"/>
  <c r="AG91" i="48"/>
  <c r="AH91" i="48"/>
  <c r="Y91" i="48"/>
  <c r="Z91" i="48"/>
  <c r="T75" i="48"/>
  <c r="S91" i="48"/>
  <c r="Y97" i="48"/>
  <c r="T91" i="48"/>
  <c r="AJ91" i="48"/>
  <c r="R89" i="48"/>
  <c r="Z97" i="48"/>
  <c r="M91" i="48"/>
  <c r="V91" i="48"/>
  <c r="AL91" i="48"/>
  <c r="V97" i="48"/>
  <c r="M88" i="48"/>
  <c r="AG88" i="48"/>
  <c r="Q97" i="48"/>
  <c r="AE91" i="48"/>
  <c r="AM91" i="48"/>
  <c r="AA81" i="48"/>
  <c r="R97" i="48"/>
  <c r="AG97" i="48"/>
  <c r="AH88" i="48"/>
  <c r="S97" i="48"/>
  <c r="AA97" i="48"/>
  <c r="Z89" i="48"/>
  <c r="T97" i="48"/>
  <c r="AJ97" i="48"/>
  <c r="Z82" i="48"/>
  <c r="M87" i="48"/>
  <c r="AH87" i="48"/>
  <c r="AA89" i="48"/>
  <c r="M97" i="48"/>
  <c r="AC97" i="48"/>
  <c r="AL97" i="48"/>
  <c r="AJ87" i="48"/>
  <c r="AE97" i="48"/>
  <c r="AM97" i="48"/>
  <c r="AH82" i="48"/>
  <c r="T87" i="48"/>
  <c r="AE88" i="48"/>
  <c r="AH89" i="48"/>
  <c r="O88" i="48"/>
  <c r="X88" i="48"/>
  <c r="Q88" i="48"/>
  <c r="Z88" i="48"/>
  <c r="S89" i="48"/>
  <c r="Y88" i="48"/>
  <c r="AL87" i="48"/>
  <c r="R88" i="48"/>
  <c r="AA88" i="48"/>
  <c r="T89" i="48"/>
  <c r="AM87" i="48"/>
  <c r="AM88" i="48"/>
  <c r="T88" i="48"/>
  <c r="AN88" i="48"/>
  <c r="AC87" i="48"/>
  <c r="V87" i="48"/>
  <c r="AJ89" i="48"/>
  <c r="O87" i="48"/>
  <c r="AE87" i="48"/>
  <c r="AC89" i="48"/>
  <c r="Q82" i="48"/>
  <c r="X87" i="48"/>
  <c r="AF87" i="48"/>
  <c r="V89" i="48"/>
  <c r="AL89" i="48"/>
  <c r="R82" i="48"/>
  <c r="Q87" i="48"/>
  <c r="Y87" i="48"/>
  <c r="AG87" i="48"/>
  <c r="AJ88" i="48"/>
  <c r="O89" i="48"/>
  <c r="AE89" i="48"/>
  <c r="AM89" i="48"/>
  <c r="M81" i="48"/>
  <c r="AF81" i="48"/>
  <c r="AN82" i="48"/>
  <c r="R87" i="48"/>
  <c r="X89" i="48"/>
  <c r="AF89" i="48"/>
  <c r="AG81" i="48"/>
  <c r="T82" i="48"/>
  <c r="M83" i="48"/>
  <c r="AA83" i="48"/>
  <c r="AF82" i="48"/>
  <c r="AL81" i="48"/>
  <c r="V82" i="48"/>
  <c r="AG82" i="48"/>
  <c r="O83" i="48"/>
  <c r="AC81" i="48"/>
  <c r="AM81" i="48"/>
  <c r="AG76" i="48"/>
  <c r="Z77" i="48"/>
  <c r="X82" i="48"/>
  <c r="S83" i="48"/>
  <c r="AH76" i="48"/>
  <c r="AA77" i="48"/>
  <c r="AJ82" i="48"/>
  <c r="T83" i="48"/>
  <c r="AF76" i="48"/>
  <c r="T81" i="48"/>
  <c r="AJ81" i="48"/>
  <c r="O82" i="48"/>
  <c r="AE82" i="48"/>
  <c r="AM82" i="48"/>
  <c r="R83" i="48"/>
  <c r="Z83" i="48"/>
  <c r="AH83" i="48"/>
  <c r="R71" i="48"/>
  <c r="X76" i="48"/>
  <c r="O81" i="48"/>
  <c r="AC83" i="48"/>
  <c r="AJ83" i="48"/>
  <c r="M75" i="48"/>
  <c r="Y76" i="48"/>
  <c r="X81" i="48"/>
  <c r="AN81" i="48"/>
  <c r="S82" i="48"/>
  <c r="AA82" i="48"/>
  <c r="V83" i="48"/>
  <c r="AL83" i="48"/>
  <c r="V81" i="48"/>
  <c r="Q81" i="48"/>
  <c r="Y81" i="48"/>
  <c r="AE83" i="48"/>
  <c r="AM83" i="48"/>
  <c r="AL75" i="48"/>
  <c r="R81" i="48"/>
  <c r="X83" i="48"/>
  <c r="AF83" i="48"/>
  <c r="AE76" i="48"/>
  <c r="S69" i="48"/>
  <c r="AE70" i="48"/>
  <c r="V71" i="48"/>
  <c r="Q77" i="48"/>
  <c r="AG70" i="48"/>
  <c r="Q76" i="48"/>
  <c r="Z76" i="48"/>
  <c r="R77" i="48"/>
  <c r="O76" i="48"/>
  <c r="V69" i="48"/>
  <c r="Z71" i="48"/>
  <c r="AJ75" i="48"/>
  <c r="R76" i="48"/>
  <c r="AL76" i="48"/>
  <c r="S77" i="48"/>
  <c r="AH77" i="48"/>
  <c r="T56" i="48"/>
  <c r="T76" i="48"/>
  <c r="AM76" i="48"/>
  <c r="T77" i="48"/>
  <c r="Y69" i="48"/>
  <c r="AN76" i="48"/>
  <c r="AA70" i="48"/>
  <c r="AM75" i="48"/>
  <c r="M77" i="48"/>
  <c r="AM70" i="48"/>
  <c r="V75" i="48"/>
  <c r="AJ77" i="48"/>
  <c r="AC75" i="48"/>
  <c r="X62" i="48"/>
  <c r="O75" i="48"/>
  <c r="AE75" i="48"/>
  <c r="AC77" i="48"/>
  <c r="AG71" i="48"/>
  <c r="X75" i="48"/>
  <c r="AF75" i="48"/>
  <c r="AN75" i="48"/>
  <c r="S76" i="48"/>
  <c r="AA76" i="48"/>
  <c r="V77" i="48"/>
  <c r="AL77" i="48"/>
  <c r="Q75" i="48"/>
  <c r="Y75" i="48"/>
  <c r="AG75" i="48"/>
  <c r="AE77" i="48"/>
  <c r="AM77" i="48"/>
  <c r="AN61" i="48"/>
  <c r="AH63" i="48"/>
  <c r="T69" i="48"/>
  <c r="R75" i="48"/>
  <c r="X77" i="48"/>
  <c r="AF77" i="48"/>
  <c r="T70" i="48"/>
  <c r="AC57" i="48"/>
  <c r="AJ69" i="48"/>
  <c r="AF70" i="48"/>
  <c r="AH71" i="48"/>
  <c r="S50" i="48"/>
  <c r="X70" i="48"/>
  <c r="AG57" i="48"/>
  <c r="Y70" i="48"/>
  <c r="X69" i="48"/>
  <c r="O70" i="48"/>
  <c r="Z70" i="48"/>
  <c r="Y71" i="48"/>
  <c r="AL71" i="48"/>
  <c r="T61" i="48"/>
  <c r="AF62" i="48"/>
  <c r="AA63" i="48"/>
  <c r="M69" i="48"/>
  <c r="AC69" i="48"/>
  <c r="AN70" i="48"/>
  <c r="S71" i="48"/>
  <c r="AA71" i="48"/>
  <c r="AG62" i="48"/>
  <c r="AL69" i="48"/>
  <c r="Q70" i="48"/>
  <c r="T71" i="48"/>
  <c r="AJ71" i="48"/>
  <c r="O69" i="48"/>
  <c r="AE69" i="48"/>
  <c r="AM69" i="48"/>
  <c r="R70" i="48"/>
  <c r="AH70" i="48"/>
  <c r="M71" i="48"/>
  <c r="AC71" i="48"/>
  <c r="AF69" i="48"/>
  <c r="AN69" i="48"/>
  <c r="S70" i="48"/>
  <c r="Q69" i="48"/>
  <c r="AG69" i="48"/>
  <c r="AJ70" i="48"/>
  <c r="O71" i="48"/>
  <c r="AE71" i="48"/>
  <c r="AM71" i="48"/>
  <c r="M61" i="48"/>
  <c r="Z62" i="48"/>
  <c r="AH56" i="48"/>
  <c r="AM61" i="48"/>
  <c r="AE62" i="48"/>
  <c r="M63" i="48"/>
  <c r="Z63" i="48"/>
  <c r="M55" i="48"/>
  <c r="O62" i="48"/>
  <c r="Y62" i="48"/>
  <c r="AH62" i="48"/>
  <c r="R63" i="48"/>
  <c r="S63" i="48"/>
  <c r="AJ61" i="48"/>
  <c r="Q62" i="48"/>
  <c r="AA62" i="48"/>
  <c r="T63" i="48"/>
  <c r="R56" i="48"/>
  <c r="AE57" i="48"/>
  <c r="R62" i="48"/>
  <c r="AM62" i="48"/>
  <c r="AL61" i="48"/>
  <c r="S62" i="48"/>
  <c r="AN62" i="48"/>
  <c r="AJ56" i="48"/>
  <c r="Q57" i="48"/>
  <c r="V61" i="48"/>
  <c r="AJ63" i="48"/>
  <c r="O55" i="48"/>
  <c r="AJ55" i="48"/>
  <c r="R57" i="48"/>
  <c r="O61" i="48"/>
  <c r="AE61" i="48"/>
  <c r="AC63" i="48"/>
  <c r="V56" i="48"/>
  <c r="AL56" i="48"/>
  <c r="S57" i="48"/>
  <c r="AH57" i="48"/>
  <c r="X61" i="48"/>
  <c r="AF61" i="48"/>
  <c r="V63" i="48"/>
  <c r="AL63" i="48"/>
  <c r="Q55" i="48"/>
  <c r="AL55" i="48"/>
  <c r="AM56" i="48"/>
  <c r="Q61" i="48"/>
  <c r="Y61" i="48"/>
  <c r="AG61" i="48"/>
  <c r="T62" i="48"/>
  <c r="AJ62" i="48"/>
  <c r="O63" i="48"/>
  <c r="AE63" i="48"/>
  <c r="AM63" i="48"/>
  <c r="Q50" i="48"/>
  <c r="AN50" i="48"/>
  <c r="AM55" i="48"/>
  <c r="R61" i="48"/>
  <c r="X63" i="48"/>
  <c r="AF63" i="48"/>
  <c r="AC61" i="48"/>
  <c r="M57" i="48"/>
  <c r="AL43" i="48"/>
  <c r="AA49" i="48"/>
  <c r="T55" i="48"/>
  <c r="AE56" i="48"/>
  <c r="AF56" i="48"/>
  <c r="AG56" i="48"/>
  <c r="O56" i="48"/>
  <c r="X56" i="48"/>
  <c r="Z57" i="48"/>
  <c r="X51" i="48"/>
  <c r="Y56" i="48"/>
  <c r="AA57" i="48"/>
  <c r="AA44" i="48"/>
  <c r="Q56" i="48"/>
  <c r="AC55" i="48"/>
  <c r="R50" i="48"/>
  <c r="AA51" i="48"/>
  <c r="V55" i="48"/>
  <c r="T57" i="48"/>
  <c r="AJ57" i="48"/>
  <c r="M49" i="48"/>
  <c r="AH49" i="48"/>
  <c r="M51" i="48"/>
  <c r="X55" i="48"/>
  <c r="AF55" i="48"/>
  <c r="AN55" i="48"/>
  <c r="S56" i="48"/>
  <c r="AA56" i="48"/>
  <c r="V57" i="48"/>
  <c r="AL57" i="48"/>
  <c r="AE55" i="48"/>
  <c r="Y55" i="48"/>
  <c r="AG55" i="48"/>
  <c r="AM57" i="48"/>
  <c r="AA50" i="48"/>
  <c r="R55" i="48"/>
  <c r="X57" i="48"/>
  <c r="M43" i="48"/>
  <c r="AF124" i="48"/>
  <c r="AM49" i="48"/>
  <c r="AF50" i="48"/>
  <c r="AC50" i="48"/>
  <c r="AA45" i="48"/>
  <c r="AE49" i="48"/>
  <c r="AN49" i="48"/>
  <c r="AG50" i="48"/>
  <c r="S51" i="48"/>
  <c r="AF43" i="48"/>
  <c r="AC49" i="48"/>
  <c r="AF49" i="48"/>
  <c r="M50" i="48"/>
  <c r="X50" i="48"/>
  <c r="AH50" i="48"/>
  <c r="T51" i="48"/>
  <c r="AE43" i="48"/>
  <c r="AL49" i="48"/>
  <c r="M44" i="48"/>
  <c r="Y50" i="48"/>
  <c r="AN43" i="48"/>
  <c r="T49" i="48"/>
  <c r="AM50" i="48"/>
  <c r="R51" i="48"/>
  <c r="Z51" i="48"/>
  <c r="AH51" i="48"/>
  <c r="V49" i="48"/>
  <c r="AJ51" i="48"/>
  <c r="AG43" i="48"/>
  <c r="O49" i="48"/>
  <c r="Z50" i="48"/>
  <c r="AC51" i="48"/>
  <c r="Q44" i="48"/>
  <c r="X49" i="48"/>
  <c r="V51" i="48"/>
  <c r="AL51" i="48"/>
  <c r="AA65" i="48"/>
  <c r="R44" i="48"/>
  <c r="Q49" i="48"/>
  <c r="Y49" i="48"/>
  <c r="T50" i="48"/>
  <c r="AJ50" i="48"/>
  <c r="O51" i="48"/>
  <c r="AE51" i="48"/>
  <c r="AM51" i="48"/>
  <c r="S44" i="48"/>
  <c r="R49" i="48"/>
  <c r="AF51" i="48"/>
  <c r="AC43" i="48"/>
  <c r="AM43" i="48"/>
  <c r="Z38" i="48"/>
  <c r="M45" i="48"/>
  <c r="AN44" i="48"/>
  <c r="AE44" i="48"/>
  <c r="Y38" i="48"/>
  <c r="AH43" i="48"/>
  <c r="X44" i="48"/>
  <c r="AF44" i="48"/>
  <c r="AC44" i="48"/>
  <c r="Y44" i="48"/>
  <c r="S45" i="48"/>
  <c r="Z44" i="48"/>
  <c r="AH44" i="48"/>
  <c r="T45" i="48"/>
  <c r="AE124" i="48"/>
  <c r="AH130" i="48"/>
  <c r="T43" i="48"/>
  <c r="AM44" i="48"/>
  <c r="R45" i="48"/>
  <c r="Z45" i="48"/>
  <c r="AH45" i="48"/>
  <c r="AJ45" i="48"/>
  <c r="O43" i="48"/>
  <c r="AC45" i="48"/>
  <c r="X43" i="48"/>
  <c r="V45" i="48"/>
  <c r="AL45" i="48"/>
  <c r="R138" i="48"/>
  <c r="Q43" i="48"/>
  <c r="Y43" i="48"/>
  <c r="T44" i="48"/>
  <c r="AJ44" i="48"/>
  <c r="O45" i="48"/>
  <c r="AE45" i="48"/>
  <c r="AM45" i="48"/>
  <c r="AA30" i="48"/>
  <c r="AL150" i="48"/>
  <c r="X37" i="48"/>
  <c r="Q38" i="48"/>
  <c r="R43" i="48"/>
  <c r="Z43" i="48"/>
  <c r="X45" i="48"/>
  <c r="AF45" i="48"/>
  <c r="Z41" i="48"/>
  <c r="Z37" i="48"/>
  <c r="AJ117" i="48"/>
  <c r="Y133" i="48"/>
  <c r="AA38" i="48"/>
  <c r="X150" i="48"/>
  <c r="R38" i="48"/>
  <c r="AF145" i="48"/>
  <c r="AG37" i="48"/>
  <c r="S38" i="48"/>
  <c r="AH37" i="48"/>
  <c r="AH109" i="48"/>
  <c r="M39" i="48"/>
  <c r="O39" i="48"/>
  <c r="AA37" i="48"/>
  <c r="AC38" i="48"/>
  <c r="AA39" i="48"/>
  <c r="AF132" i="48"/>
  <c r="AC37" i="48"/>
  <c r="AL37" i="48"/>
  <c r="AF38" i="48"/>
  <c r="T146" i="48"/>
  <c r="AM37" i="48"/>
  <c r="AG38" i="48"/>
  <c r="R39" i="48"/>
  <c r="AE132" i="48"/>
  <c r="AM109" i="48"/>
  <c r="AG110" i="48"/>
  <c r="V37" i="48"/>
  <c r="AE37" i="48"/>
  <c r="AN37" i="48"/>
  <c r="AH38" i="48"/>
  <c r="S39" i="48"/>
  <c r="AA118" i="48"/>
  <c r="AE145" i="48"/>
  <c r="V150" i="48"/>
  <c r="M151" i="48"/>
  <c r="T39" i="48"/>
  <c r="M38" i="48"/>
  <c r="O37" i="48"/>
  <c r="AM79" i="48"/>
  <c r="S109" i="48"/>
  <c r="X116" i="48"/>
  <c r="M123" i="48"/>
  <c r="AH135" i="48"/>
  <c r="S146" i="48"/>
  <c r="Z151" i="48"/>
  <c r="M37" i="48"/>
  <c r="X38" i="48"/>
  <c r="AN38" i="48"/>
  <c r="Z39" i="48"/>
  <c r="AH39" i="48"/>
  <c r="AJ39" i="48"/>
  <c r="V35" i="48"/>
  <c r="AJ100" i="48"/>
  <c r="V127" i="48"/>
  <c r="V146" i="48"/>
  <c r="AC39" i="48"/>
  <c r="AE66" i="48"/>
  <c r="AC79" i="48"/>
  <c r="V98" i="48"/>
  <c r="AL104" i="48"/>
  <c r="AE122" i="48"/>
  <c r="AG130" i="48"/>
  <c r="Y138" i="48"/>
  <c r="R148" i="48"/>
  <c r="AL148" i="48"/>
  <c r="Z150" i="48"/>
  <c r="O151" i="48"/>
  <c r="Q37" i="48"/>
  <c r="Y37" i="48"/>
  <c r="T38" i="48"/>
  <c r="AJ38" i="48"/>
  <c r="V39" i="48"/>
  <c r="AL39" i="48"/>
  <c r="AF31" i="48"/>
  <c r="AF66" i="48"/>
  <c r="AM100" i="48"/>
  <c r="AE106" i="48"/>
  <c r="R108" i="48"/>
  <c r="X127" i="48"/>
  <c r="AN148" i="48"/>
  <c r="R37" i="48"/>
  <c r="AE39" i="48"/>
  <c r="AM39" i="48"/>
  <c r="V102" i="48"/>
  <c r="AC130" i="48"/>
  <c r="Q30" i="48"/>
  <c r="AA35" i="48"/>
  <c r="X100" i="48"/>
  <c r="S108" i="48"/>
  <c r="AL38" i="48"/>
  <c r="X39" i="48"/>
  <c r="AF39" i="48"/>
  <c r="R30" i="48"/>
  <c r="Z73" i="48"/>
  <c r="Y100" i="48"/>
  <c r="AG103" i="48"/>
  <c r="Y104" i="48"/>
  <c r="AC110" i="48"/>
  <c r="Q111" i="48"/>
  <c r="AN117" i="48"/>
  <c r="AC124" i="48"/>
  <c r="AC132" i="48"/>
  <c r="AG135" i="48"/>
  <c r="X145" i="48"/>
  <c r="AG147" i="48"/>
  <c r="AA148" i="48"/>
  <c r="AC102" i="48"/>
  <c r="O128" i="48"/>
  <c r="AJ137" i="48"/>
  <c r="V148" i="48"/>
  <c r="Q53" i="48"/>
  <c r="Q67" i="48"/>
  <c r="AN98" i="48"/>
  <c r="Z100" i="48"/>
  <c r="O101" i="48"/>
  <c r="Q103" i="48"/>
  <c r="T105" i="48"/>
  <c r="V110" i="48"/>
  <c r="X130" i="48"/>
  <c r="AE144" i="48"/>
  <c r="AG145" i="48"/>
  <c r="Q31" i="48"/>
  <c r="Q41" i="48"/>
  <c r="Z59" i="48"/>
  <c r="AF102" i="48"/>
  <c r="S103" i="48"/>
  <c r="S115" i="48"/>
  <c r="X117" i="48"/>
  <c r="X123" i="48"/>
  <c r="Y126" i="48"/>
  <c r="Q128" i="48"/>
  <c r="Y130" i="48"/>
  <c r="AL137" i="48"/>
  <c r="Y148" i="48"/>
  <c r="R41" i="48"/>
  <c r="O100" i="48"/>
  <c r="AG102" i="48"/>
  <c r="X110" i="48"/>
  <c r="Y117" i="48"/>
  <c r="AM122" i="48"/>
  <c r="T127" i="48"/>
  <c r="AJ127" i="48"/>
  <c r="R128" i="48"/>
  <c r="AG136" i="48"/>
  <c r="Z138" i="48"/>
  <c r="Y145" i="48"/>
  <c r="T41" i="48"/>
  <c r="S65" i="48"/>
  <c r="Z98" i="48"/>
  <c r="Y105" i="48"/>
  <c r="X121" i="48"/>
  <c r="Q133" i="48"/>
  <c r="M136" i="48"/>
  <c r="M138" i="48"/>
  <c r="M145" i="48"/>
  <c r="Z145" i="48"/>
  <c r="Z146" i="48"/>
  <c r="V147" i="48"/>
  <c r="S149" i="48"/>
  <c r="O150" i="48"/>
  <c r="Q151" i="48"/>
  <c r="AL127" i="48"/>
  <c r="R133" i="48"/>
  <c r="R151" i="48"/>
  <c r="AA47" i="48"/>
  <c r="AG67" i="48"/>
  <c r="V104" i="48"/>
  <c r="V116" i="48"/>
  <c r="V118" i="48"/>
  <c r="AA128" i="48"/>
  <c r="AF130" i="48"/>
  <c r="AG132" i="48"/>
  <c r="M134" i="48"/>
  <c r="AF135" i="48"/>
  <c r="AH137" i="48"/>
  <c r="AG138" i="48"/>
  <c r="O145" i="48"/>
  <c r="R146" i="48"/>
  <c r="T148" i="48"/>
  <c r="AJ144" i="48"/>
  <c r="M30" i="48"/>
  <c r="AM41" i="48"/>
  <c r="AC47" i="48"/>
  <c r="Q79" i="48"/>
  <c r="Q100" i="48"/>
  <c r="R101" i="48"/>
  <c r="AM101" i="48"/>
  <c r="AC109" i="48"/>
  <c r="V114" i="48"/>
  <c r="AC118" i="48"/>
  <c r="AF122" i="48"/>
  <c r="AG124" i="48"/>
  <c r="Z131" i="48"/>
  <c r="AF133" i="48"/>
  <c r="AJ134" i="48"/>
  <c r="Q145" i="48"/>
  <c r="AA145" i="48"/>
  <c r="AA147" i="48"/>
  <c r="M149" i="48"/>
  <c r="T150" i="48"/>
  <c r="AM150" i="48"/>
  <c r="AE151" i="48"/>
  <c r="AE35" i="48"/>
  <c r="R79" i="48"/>
  <c r="AF85" i="48"/>
  <c r="T98" i="48"/>
  <c r="AJ98" i="48"/>
  <c r="S100" i="48"/>
  <c r="S101" i="48"/>
  <c r="AN101" i="48"/>
  <c r="AA102" i="48"/>
  <c r="AC103" i="48"/>
  <c r="V105" i="48"/>
  <c r="AM107" i="48"/>
  <c r="O109" i="48"/>
  <c r="Y112" i="48"/>
  <c r="O115" i="48"/>
  <c r="AE115" i="48"/>
  <c r="AE116" i="48"/>
  <c r="Q117" i="48"/>
  <c r="AG122" i="48"/>
  <c r="X124" i="48"/>
  <c r="Y127" i="48"/>
  <c r="AM127" i="48"/>
  <c r="AA130" i="48"/>
  <c r="V132" i="48"/>
  <c r="V133" i="48"/>
  <c r="AG133" i="48"/>
  <c r="S134" i="48"/>
  <c r="X135" i="48"/>
  <c r="AA136" i="48"/>
  <c r="O138" i="48"/>
  <c r="AA138" i="48"/>
  <c r="AL144" i="48"/>
  <c r="R145" i="48"/>
  <c r="AM145" i="48"/>
  <c r="AL147" i="48"/>
  <c r="AF148" i="48"/>
  <c r="AE150" i="48"/>
  <c r="AN150" i="48"/>
  <c r="AG151" i="48"/>
  <c r="AF35" i="48"/>
  <c r="Y41" i="48"/>
  <c r="AF47" i="48"/>
  <c r="AE65" i="48"/>
  <c r="T104" i="48"/>
  <c r="AN107" i="48"/>
  <c r="AE109" i="48"/>
  <c r="AA110" i="48"/>
  <c r="T113" i="48"/>
  <c r="AL113" i="48"/>
  <c r="AH115" i="48"/>
  <c r="AF116" i="48"/>
  <c r="R117" i="48"/>
  <c r="AG118" i="48"/>
  <c r="X122" i="48"/>
  <c r="V123" i="48"/>
  <c r="AL123" i="48"/>
  <c r="Y128" i="48"/>
  <c r="Y135" i="48"/>
  <c r="AN135" i="48"/>
  <c r="AC144" i="48"/>
  <c r="AM144" i="48"/>
  <c r="AN145" i="48"/>
  <c r="AC147" i="48"/>
  <c r="AM147" i="48"/>
  <c r="AG148" i="48"/>
  <c r="AF150" i="48"/>
  <c r="V106" i="48"/>
  <c r="AC116" i="48"/>
  <c r="V135" i="48"/>
  <c r="AF65" i="48"/>
  <c r="AL98" i="48"/>
  <c r="AF103" i="48"/>
  <c r="X105" i="48"/>
  <c r="R109" i="48"/>
  <c r="AF109" i="48"/>
  <c r="AM113" i="48"/>
  <c r="R115" i="48"/>
  <c r="AG116" i="48"/>
  <c r="S117" i="48"/>
  <c r="Y122" i="48"/>
  <c r="AN123" i="48"/>
  <c r="Z128" i="48"/>
  <c r="X133" i="48"/>
  <c r="Q138" i="48"/>
  <c r="R139" i="48"/>
  <c r="AN144" i="48"/>
  <c r="X146" i="48"/>
  <c r="X148" i="48"/>
  <c r="AH148" i="48"/>
  <c r="Q149" i="48"/>
  <c r="AJ149" i="48"/>
  <c r="AH150" i="48"/>
  <c r="Y151" i="48"/>
  <c r="AE147" i="48"/>
  <c r="M79" i="48"/>
  <c r="V85" i="48"/>
  <c r="AJ108" i="48"/>
  <c r="Z113" i="48"/>
  <c r="AJ114" i="48"/>
  <c r="Y116" i="48"/>
  <c r="AL117" i="48"/>
  <c r="Y118" i="48"/>
  <c r="AC122" i="48"/>
  <c r="Z123" i="48"/>
  <c r="AN125" i="48"/>
  <c r="Z133" i="48"/>
  <c r="T135" i="48"/>
  <c r="AM137" i="48"/>
  <c r="Q148" i="48"/>
  <c r="AA151" i="48"/>
  <c r="L4" i="49"/>
  <c r="Y49" i="49"/>
  <c r="V49" i="49"/>
  <c r="O37" i="49"/>
  <c r="R58" i="49"/>
  <c r="Q58" i="49"/>
  <c r="M58" i="49"/>
  <c r="X30" i="49"/>
  <c r="AA31" i="49"/>
  <c r="AL32" i="49"/>
  <c r="Q33" i="49"/>
  <c r="T34" i="49"/>
  <c r="AE35" i="49"/>
  <c r="AH36" i="49"/>
  <c r="M37" i="49"/>
  <c r="X38" i="49"/>
  <c r="AA39" i="49"/>
  <c r="AL40" i="49"/>
  <c r="Q41" i="49"/>
  <c r="T42" i="49"/>
  <c r="AL42" i="49"/>
  <c r="Q43" i="49"/>
  <c r="AH43" i="49"/>
  <c r="AF44" i="49"/>
  <c r="AA46" i="49"/>
  <c r="M48" i="49"/>
  <c r="T49" i="49"/>
  <c r="M50" i="49"/>
  <c r="AM51" i="49"/>
  <c r="AJ51" i="49"/>
  <c r="AF52" i="49"/>
  <c r="AE52" i="49"/>
  <c r="AG54" i="49"/>
  <c r="S55" i="49"/>
  <c r="Q55" i="49"/>
  <c r="Z55" i="49"/>
  <c r="AL68" i="49"/>
  <c r="AN68" i="49"/>
  <c r="AM68" i="49"/>
  <c r="AJ68" i="49"/>
  <c r="R79" i="49"/>
  <c r="Q79" i="49"/>
  <c r="O79" i="49"/>
  <c r="S79" i="49"/>
  <c r="M79" i="49"/>
  <c r="S30" i="49"/>
  <c r="AA30" i="49"/>
  <c r="V31" i="49"/>
  <c r="AL31" i="49"/>
  <c r="Q32" i="49"/>
  <c r="AG32" i="49"/>
  <c r="T33" i="49"/>
  <c r="AJ33" i="49"/>
  <c r="O34" i="49"/>
  <c r="AE34" i="49"/>
  <c r="Z35" i="49"/>
  <c r="AH35" i="49"/>
  <c r="M36" i="49"/>
  <c r="AC36" i="49"/>
  <c r="X37" i="49"/>
  <c r="AN37" i="49"/>
  <c r="S38" i="49"/>
  <c r="AA38" i="49"/>
  <c r="V39" i="49"/>
  <c r="AL39" i="49"/>
  <c r="Q40" i="49"/>
  <c r="AG40" i="49"/>
  <c r="T41" i="49"/>
  <c r="AJ41" i="49"/>
  <c r="O42" i="49"/>
  <c r="AL43" i="49"/>
  <c r="R44" i="49"/>
  <c r="Z44" i="49"/>
  <c r="O45" i="49"/>
  <c r="X45" i="49"/>
  <c r="AG45" i="49"/>
  <c r="AE46" i="49"/>
  <c r="AA47" i="49"/>
  <c r="AJ47" i="49"/>
  <c r="X49" i="49"/>
  <c r="AM49" i="49"/>
  <c r="AL49" i="49"/>
  <c r="AN51" i="49"/>
  <c r="Z52" i="49"/>
  <c r="X52" i="49"/>
  <c r="AG52" i="49"/>
  <c r="AC53" i="49"/>
  <c r="AA53" i="49"/>
  <c r="R55" i="49"/>
  <c r="O58" i="49"/>
  <c r="AN63" i="49"/>
  <c r="AM63" i="49"/>
  <c r="AL63" i="49"/>
  <c r="AH63" i="49"/>
  <c r="Q69" i="49"/>
  <c r="S69" i="49"/>
  <c r="R69" i="49"/>
  <c r="M69" i="49"/>
  <c r="AJ72" i="49"/>
  <c r="AH72" i="49"/>
  <c r="AN72" i="49"/>
  <c r="AM72" i="49"/>
  <c r="AL72" i="49"/>
  <c r="M53" i="49"/>
  <c r="S53" i="49"/>
  <c r="R53" i="49"/>
  <c r="AG57" i="49"/>
  <c r="AE57" i="49"/>
  <c r="O82" i="49"/>
  <c r="M82" i="49"/>
  <c r="S82" i="49"/>
  <c r="R82" i="49"/>
  <c r="Q82" i="49"/>
  <c r="O53" i="49"/>
  <c r="AN54" i="49"/>
  <c r="AL54" i="49"/>
  <c r="R71" i="49"/>
  <c r="O71" i="49"/>
  <c r="S71" i="49"/>
  <c r="Q71" i="49"/>
  <c r="C8" i="49"/>
  <c r="L8" i="49" s="1"/>
  <c r="T30" i="49"/>
  <c r="AE31" i="49"/>
  <c r="AM31" i="49"/>
  <c r="R32" i="49"/>
  <c r="AH32" i="49"/>
  <c r="M33" i="49"/>
  <c r="X34" i="49"/>
  <c r="AF34" i="49"/>
  <c r="AA35" i="49"/>
  <c r="AL36" i="49"/>
  <c r="Q37" i="49"/>
  <c r="Y37" i="49"/>
  <c r="T38" i="49"/>
  <c r="AE39" i="49"/>
  <c r="AM39" i="49"/>
  <c r="R40" i="49"/>
  <c r="AH40" i="49"/>
  <c r="M41" i="49"/>
  <c r="X42" i="49"/>
  <c r="AH42" i="49"/>
  <c r="M43" i="49"/>
  <c r="AM43" i="49"/>
  <c r="S44" i="49"/>
  <c r="AA44" i="49"/>
  <c r="Y45" i="49"/>
  <c r="AF46" i="49"/>
  <c r="Q48" i="49"/>
  <c r="Z49" i="49"/>
  <c r="AH52" i="49"/>
  <c r="AN52" i="49"/>
  <c r="AM52" i="49"/>
  <c r="Q53" i="49"/>
  <c r="X56" i="49"/>
  <c r="AF57" i="49"/>
  <c r="S61" i="49"/>
  <c r="R61" i="49"/>
  <c r="Q61" i="49"/>
  <c r="Z66" i="49"/>
  <c r="Y66" i="49"/>
  <c r="X66" i="49"/>
  <c r="V66" i="49"/>
  <c r="T84" i="49"/>
  <c r="Y84" i="49"/>
  <c r="X84" i="49"/>
  <c r="Z84" i="49"/>
  <c r="V84" i="49"/>
  <c r="AJ87" i="49"/>
  <c r="AH87" i="49"/>
  <c r="AN87" i="49"/>
  <c r="AM87" i="49"/>
  <c r="AL87" i="49"/>
  <c r="AN91" i="49"/>
  <c r="AL91" i="49"/>
  <c r="AJ91" i="49"/>
  <c r="AM91" i="49"/>
  <c r="R50" i="49"/>
  <c r="Q50" i="49"/>
  <c r="AA55" i="49"/>
  <c r="AG55" i="49"/>
  <c r="AF55" i="49"/>
  <c r="AC39" i="49"/>
  <c r="V42" i="49"/>
  <c r="AC55" i="49"/>
  <c r="X31" i="49"/>
  <c r="AF31" i="49"/>
  <c r="AL33" i="49"/>
  <c r="Q34" i="49"/>
  <c r="Y34" i="49"/>
  <c r="AE36" i="49"/>
  <c r="AM36" i="49"/>
  <c r="R37" i="49"/>
  <c r="X39" i="49"/>
  <c r="AF39" i="49"/>
  <c r="AL41" i="49"/>
  <c r="Q42" i="49"/>
  <c r="Z42" i="49"/>
  <c r="AN43" i="49"/>
  <c r="Q45" i="49"/>
  <c r="AG46" i="49"/>
  <c r="AL47" i="49"/>
  <c r="R48" i="49"/>
  <c r="T50" i="49"/>
  <c r="Z50" i="49"/>
  <c r="Y50" i="49"/>
  <c r="O51" i="49"/>
  <c r="M51" i="49"/>
  <c r="AF54" i="49"/>
  <c r="AC54" i="49"/>
  <c r="AM54" i="49"/>
  <c r="Y55" i="49"/>
  <c r="X55" i="49"/>
  <c r="Y57" i="49"/>
  <c r="V57" i="49"/>
  <c r="Z57" i="49"/>
  <c r="AM57" i="49"/>
  <c r="AL57" i="49"/>
  <c r="AH57" i="49"/>
  <c r="S58" i="49"/>
  <c r="AG86" i="49"/>
  <c r="AE86" i="49"/>
  <c r="AC86" i="49"/>
  <c r="AF86" i="49"/>
  <c r="AA86" i="49"/>
  <c r="AC90" i="49"/>
  <c r="AA90" i="49"/>
  <c r="AG90" i="49"/>
  <c r="AF90" i="49"/>
  <c r="AE90" i="49"/>
  <c r="AA99" i="49"/>
  <c r="AF99" i="49"/>
  <c r="AE99" i="49"/>
  <c r="AG99" i="49"/>
  <c r="AC99" i="49"/>
  <c r="V56" i="49"/>
  <c r="T56" i="49"/>
  <c r="AC57" i="49"/>
  <c r="C9" i="49"/>
  <c r="L9" i="49" s="1"/>
  <c r="Y31" i="49"/>
  <c r="AG31" i="49"/>
  <c r="AM33" i="49"/>
  <c r="R34" i="49"/>
  <c r="Z34" i="49"/>
  <c r="AF36" i="49"/>
  <c r="AN36" i="49"/>
  <c r="Y39" i="49"/>
  <c r="AM41" i="49"/>
  <c r="R42" i="49"/>
  <c r="AC44" i="49"/>
  <c r="S45" i="49"/>
  <c r="AM47" i="49"/>
  <c r="V48" i="49"/>
  <c r="T48" i="49"/>
  <c r="AG49" i="49"/>
  <c r="AE49" i="49"/>
  <c r="AN49" i="49"/>
  <c r="V50" i="49"/>
  <c r="R52" i="49"/>
  <c r="O52" i="49"/>
  <c r="Y52" i="49"/>
  <c r="AF53" i="49"/>
  <c r="V55" i="49"/>
  <c r="Z56" i="49"/>
  <c r="AJ57" i="49"/>
  <c r="O70" i="49"/>
  <c r="S70" i="49"/>
  <c r="R70" i="49"/>
  <c r="Q70" i="49"/>
  <c r="AG79" i="49"/>
  <c r="AE79" i="49"/>
  <c r="AF79" i="49"/>
  <c r="AC79" i="49"/>
  <c r="AN82" i="49"/>
  <c r="AM82" i="49"/>
  <c r="AJ82" i="49"/>
  <c r="AL82" i="49"/>
  <c r="AM59" i="49"/>
  <c r="AL59" i="49"/>
  <c r="AJ59" i="49"/>
  <c r="AN59" i="49"/>
  <c r="AG63" i="49"/>
  <c r="AF63" i="49"/>
  <c r="AE63" i="49"/>
  <c r="AC63" i="49"/>
  <c r="AC75" i="49"/>
  <c r="AA75" i="49"/>
  <c r="AG75" i="49"/>
  <c r="AF75" i="49"/>
  <c r="AE75" i="49"/>
  <c r="V85" i="49"/>
  <c r="T85" i="49"/>
  <c r="Z85" i="49"/>
  <c r="Y85" i="49"/>
  <c r="L85" i="49" s="1"/>
  <c r="X85" i="49"/>
  <c r="O48" i="49"/>
  <c r="O50" i="49"/>
  <c r="Y43" i="49"/>
  <c r="M44" i="49"/>
  <c r="AN44" i="49"/>
  <c r="T45" i="49"/>
  <c r="AL45" i="49"/>
  <c r="R46" i="49"/>
  <c r="V47" i="49"/>
  <c r="AE47" i="49"/>
  <c r="AC49" i="49"/>
  <c r="AJ50" i="49"/>
  <c r="AH50" i="49"/>
  <c r="Q51" i="49"/>
  <c r="AH51" i="49"/>
  <c r="AA52" i="49"/>
  <c r="AL52" i="49"/>
  <c r="AG53" i="49"/>
  <c r="AE54" i="49"/>
  <c r="M55" i="49"/>
  <c r="X57" i="49"/>
  <c r="Z61" i="49"/>
  <c r="Y61" i="49"/>
  <c r="X61" i="49"/>
  <c r="T61" i="49"/>
  <c r="S64" i="49"/>
  <c r="R64" i="49"/>
  <c r="Q64" i="49"/>
  <c r="M64" i="49"/>
  <c r="AH68" i="49"/>
  <c r="AH71" i="49"/>
  <c r="AM71" i="49"/>
  <c r="AN71" i="49"/>
  <c r="AL71" i="49"/>
  <c r="AJ71" i="49"/>
  <c r="Z63" i="49"/>
  <c r="AN65" i="49"/>
  <c r="S66" i="49"/>
  <c r="X67" i="49"/>
  <c r="AG67" i="49"/>
  <c r="M72" i="49"/>
  <c r="R72" i="49"/>
  <c r="O73" i="49"/>
  <c r="M73" i="49"/>
  <c r="AN73" i="49"/>
  <c r="AM73" i="49"/>
  <c r="AG76" i="49"/>
  <c r="AF76" i="49"/>
  <c r="V78" i="49"/>
  <c r="T78" i="49"/>
  <c r="M87" i="49"/>
  <c r="R87" i="49"/>
  <c r="Q87" i="49"/>
  <c r="AA89" i="49"/>
  <c r="AF89" i="49"/>
  <c r="AE89" i="49"/>
  <c r="AN93" i="49"/>
  <c r="AL93" i="49"/>
  <c r="AJ93" i="49"/>
  <c r="Z74" i="49"/>
  <c r="X74" i="49"/>
  <c r="S77" i="49"/>
  <c r="Q77" i="49"/>
  <c r="M80" i="49"/>
  <c r="R80" i="49"/>
  <c r="Q80" i="49"/>
  <c r="M97" i="49"/>
  <c r="L97" i="49" s="1"/>
  <c r="R97" i="49"/>
  <c r="Q97" i="49"/>
  <c r="AJ97" i="49"/>
  <c r="AH97" i="49"/>
  <c r="AN97" i="49"/>
  <c r="Y58" i="49"/>
  <c r="AF61" i="49"/>
  <c r="V63" i="49"/>
  <c r="Y64" i="49"/>
  <c r="AJ65" i="49"/>
  <c r="O66" i="49"/>
  <c r="AF66" i="49"/>
  <c r="AC67" i="49"/>
  <c r="Z70" i="49"/>
  <c r="AM70" i="49"/>
  <c r="AJ70" i="49"/>
  <c r="AA71" i="49"/>
  <c r="S72" i="49"/>
  <c r="S73" i="49"/>
  <c r="AF73" i="49"/>
  <c r="AE73" i="49"/>
  <c r="AC73" i="49"/>
  <c r="V74" i="49"/>
  <c r="Y76" i="49"/>
  <c r="X76" i="49"/>
  <c r="V76" i="49"/>
  <c r="O77" i="49"/>
  <c r="Z78" i="49"/>
  <c r="AM78" i="49"/>
  <c r="AL78" i="49"/>
  <c r="AJ78" i="49"/>
  <c r="O80" i="49"/>
  <c r="AJ80" i="49"/>
  <c r="AH80" i="49"/>
  <c r="AH86" i="49"/>
  <c r="AM86" i="49"/>
  <c r="AL86" i="49"/>
  <c r="S94" i="49"/>
  <c r="Q94" i="49"/>
  <c r="O94" i="49"/>
  <c r="L94" i="49" s="1"/>
  <c r="AG96" i="49"/>
  <c r="AE96" i="49"/>
  <c r="AC96" i="49"/>
  <c r="O97" i="49"/>
  <c r="Z58" i="49"/>
  <c r="AH58" i="49"/>
  <c r="M59" i="49"/>
  <c r="AG61" i="49"/>
  <c r="T62" i="49"/>
  <c r="Z64" i="49"/>
  <c r="AH64" i="49"/>
  <c r="M65" i="49"/>
  <c r="AG66" i="49"/>
  <c r="T67" i="49"/>
  <c r="AL69" i="49"/>
  <c r="AN76" i="49"/>
  <c r="AL76" i="49"/>
  <c r="Z79" i="49"/>
  <c r="Y79" i="49"/>
  <c r="O88" i="49"/>
  <c r="M88" i="49"/>
  <c r="S88" i="49"/>
  <c r="Z89" i="49"/>
  <c r="X89" i="49"/>
  <c r="V89" i="49"/>
  <c r="M92" i="49"/>
  <c r="R92" i="49"/>
  <c r="Q92" i="49"/>
  <c r="X63" i="49"/>
  <c r="AL65" i="49"/>
  <c r="Q66" i="49"/>
  <c r="AE67" i="49"/>
  <c r="T69" i="49"/>
  <c r="Y69" i="49"/>
  <c r="AM69" i="49"/>
  <c r="S74" i="49"/>
  <c r="R74" i="49"/>
  <c r="Y74" i="49"/>
  <c r="R77" i="49"/>
  <c r="V79" i="49"/>
  <c r="AH79" i="49"/>
  <c r="AM79" i="49"/>
  <c r="AL79" i="49"/>
  <c r="S80" i="49"/>
  <c r="S84" i="49"/>
  <c r="Q84" i="49"/>
  <c r="O92" i="49"/>
  <c r="AJ92" i="49"/>
  <c r="AH92" i="49"/>
  <c r="AN92" i="49"/>
  <c r="V95" i="49"/>
  <c r="T95" i="49"/>
  <c r="L95" i="49" s="1"/>
  <c r="Z95" i="49"/>
  <c r="S97" i="49"/>
  <c r="AM97" i="49"/>
  <c r="AN101" i="49"/>
  <c r="AM101" i="49"/>
  <c r="AL101" i="49"/>
  <c r="AJ101" i="49"/>
  <c r="AF67" i="49"/>
  <c r="Y68" i="49"/>
  <c r="V68" i="49"/>
  <c r="V69" i="49"/>
  <c r="AN69" i="49"/>
  <c r="AH73" i="49"/>
  <c r="O74" i="49"/>
  <c r="AA74" i="49"/>
  <c r="AF74" i="49"/>
  <c r="AA76" i="49"/>
  <c r="T77" i="49"/>
  <c r="Y77" i="49"/>
  <c r="AJ79" i="49"/>
  <c r="O84" i="49"/>
  <c r="Q88" i="49"/>
  <c r="Y89" i="49"/>
  <c r="AH93" i="49"/>
  <c r="T94" i="49"/>
  <c r="Y94" i="49"/>
  <c r="X94" i="49"/>
  <c r="AH96" i="49"/>
  <c r="AM96" i="49"/>
  <c r="AL96" i="49"/>
  <c r="O98" i="49"/>
  <c r="M98" i="49"/>
  <c r="S98" i="49"/>
  <c r="Z99" i="49"/>
  <c r="X99" i="49"/>
  <c r="V99" i="49"/>
  <c r="T93" i="49"/>
  <c r="AH95" i="49"/>
  <c r="M96" i="49"/>
  <c r="AG100" i="49"/>
  <c r="T101" i="49"/>
  <c r="V86" i="49"/>
  <c r="AJ88" i="49"/>
  <c r="O89" i="49"/>
  <c r="L89" i="49" s="1"/>
  <c r="AC91" i="49"/>
  <c r="AC93" i="49"/>
  <c r="V96" i="49"/>
  <c r="AJ98" i="49"/>
  <c r="O99" i="49"/>
  <c r="L99" i="49" s="1"/>
  <c r="AC101" i="49"/>
  <c r="AC82" i="49"/>
  <c r="AJ85" i="49"/>
  <c r="O86" i="49"/>
  <c r="AC88" i="49"/>
  <c r="V91" i="49"/>
  <c r="L91" i="49" s="1"/>
  <c r="V93" i="49"/>
  <c r="AJ95" i="49"/>
  <c r="O96" i="49"/>
  <c r="AC98" i="49"/>
  <c r="AN99" i="49"/>
  <c r="S100" i="49"/>
  <c r="L100" i="49" s="1"/>
  <c r="AA100" i="49"/>
  <c r="V101" i="49"/>
  <c r="AJ100" i="49"/>
  <c r="O101" i="49"/>
  <c r="AE101" i="49"/>
  <c r="AE82" i="49"/>
  <c r="AL85" i="49"/>
  <c r="Q86" i="49"/>
  <c r="Y86" i="49"/>
  <c r="AE88" i="49"/>
  <c r="AM88" i="49"/>
  <c r="R89" i="49"/>
  <c r="X91" i="49"/>
  <c r="AF91" i="49"/>
  <c r="X93" i="49"/>
  <c r="AF93" i="49"/>
  <c r="AL95" i="49"/>
  <c r="Q96" i="49"/>
  <c r="Y96" i="49"/>
  <c r="AE98" i="49"/>
  <c r="AM98" i="49"/>
  <c r="R99" i="49"/>
  <c r="X101" i="49"/>
  <c r="AF101" i="49"/>
  <c r="AM85" i="48"/>
  <c r="AN85" i="48"/>
  <c r="S120" i="48"/>
  <c r="R120" i="48"/>
  <c r="Q120" i="48"/>
  <c r="O120" i="48"/>
  <c r="AN124" i="48"/>
  <c r="AM124" i="48"/>
  <c r="AE125" i="48"/>
  <c r="AG125" i="48"/>
  <c r="AF125" i="48"/>
  <c r="AA125" i="48"/>
  <c r="AN129" i="48"/>
  <c r="AM129" i="48"/>
  <c r="AL129" i="48"/>
  <c r="AH129" i="48"/>
  <c r="V32" i="48"/>
  <c r="V47" i="48"/>
  <c r="X47" i="48"/>
  <c r="AN121" i="48"/>
  <c r="AM121" i="48"/>
  <c r="AL121" i="48"/>
  <c r="AJ121" i="48"/>
  <c r="AJ129" i="48"/>
  <c r="AL138" i="48"/>
  <c r="AN138" i="48"/>
  <c r="AM138" i="48"/>
  <c r="AM47" i="48"/>
  <c r="AN47" i="48"/>
  <c r="T66" i="48"/>
  <c r="Z66" i="48"/>
  <c r="Y66" i="48"/>
  <c r="X66" i="48"/>
  <c r="AG104" i="48"/>
  <c r="AF104" i="48"/>
  <c r="AA104" i="48"/>
  <c r="AJ30" i="48"/>
  <c r="AL30" i="48"/>
  <c r="AM31" i="48"/>
  <c r="AN31" i="48"/>
  <c r="S107" i="48"/>
  <c r="R107" i="48"/>
  <c r="Q107" i="48"/>
  <c r="M107" i="48"/>
  <c r="T108" i="48"/>
  <c r="Z108" i="48"/>
  <c r="AJ110" i="48"/>
  <c r="AN110" i="48"/>
  <c r="AL110" i="48"/>
  <c r="AE111" i="48"/>
  <c r="AG111" i="48"/>
  <c r="AF111" i="48"/>
  <c r="AA111" i="48"/>
  <c r="X136" i="48"/>
  <c r="Z136" i="48"/>
  <c r="Y136" i="48"/>
  <c r="X32" i="48"/>
  <c r="AC113" i="48"/>
  <c r="AG113" i="48"/>
  <c r="AE113" i="48"/>
  <c r="AM30" i="48"/>
  <c r="AG32" i="48"/>
  <c r="AA32" i="48"/>
  <c r="AG53" i="48"/>
  <c r="Z65" i="48"/>
  <c r="X65" i="48"/>
  <c r="Q116" i="48"/>
  <c r="S116" i="48"/>
  <c r="R116" i="48"/>
  <c r="O116" i="48"/>
  <c r="AN119" i="48"/>
  <c r="AM119" i="48"/>
  <c r="AL119" i="48"/>
  <c r="AJ119" i="48"/>
  <c r="AF120" i="48"/>
  <c r="AG120" i="48"/>
  <c r="AE120" i="48"/>
  <c r="AC120" i="48"/>
  <c r="S130" i="48"/>
  <c r="R130" i="48"/>
  <c r="Q130" i="48"/>
  <c r="M130" i="48"/>
  <c r="AC30" i="48"/>
  <c r="AG30" i="48"/>
  <c r="AN30" i="48"/>
  <c r="AA31" i="48"/>
  <c r="R32" i="48"/>
  <c r="S32" i="48"/>
  <c r="T35" i="48"/>
  <c r="Z35" i="48"/>
  <c r="X35" i="48"/>
  <c r="AE41" i="48"/>
  <c r="V65" i="48"/>
  <c r="T79" i="48"/>
  <c r="Z79" i="48"/>
  <c r="Y79" i="48"/>
  <c r="X79" i="48"/>
  <c r="AG98" i="48"/>
  <c r="AE98" i="48"/>
  <c r="R106" i="48"/>
  <c r="Q106" i="48"/>
  <c r="O106" i="48"/>
  <c r="AE117" i="48"/>
  <c r="AG117" i="48"/>
  <c r="AA117" i="48"/>
  <c r="S122" i="48"/>
  <c r="R122" i="48"/>
  <c r="Q122" i="48"/>
  <c r="O122" i="48"/>
  <c r="O130" i="48"/>
  <c r="AM133" i="48"/>
  <c r="AN133" i="48"/>
  <c r="AC127" i="48"/>
  <c r="AF127" i="48"/>
  <c r="AE127" i="48"/>
  <c r="AE32" i="48"/>
  <c r="AJ35" i="48"/>
  <c r="AL35" i="48"/>
  <c r="O47" i="48"/>
  <c r="R47" i="48"/>
  <c r="Q47" i="48"/>
  <c r="M47" i="48"/>
  <c r="S98" i="48"/>
  <c r="R98" i="48"/>
  <c r="Q98" i="48"/>
  <c r="M98" i="48"/>
  <c r="AC117" i="48"/>
  <c r="Z119" i="48"/>
  <c r="Y119" i="48"/>
  <c r="X119" i="48"/>
  <c r="T119" i="48"/>
  <c r="Z125" i="48"/>
  <c r="Y125" i="48"/>
  <c r="X125" i="48"/>
  <c r="V125" i="48"/>
  <c r="Q131" i="48"/>
  <c r="S131" i="48"/>
  <c r="R131" i="48"/>
  <c r="M131" i="48"/>
  <c r="V31" i="48"/>
  <c r="X31" i="48"/>
  <c r="AG101" i="48"/>
  <c r="AF101" i="48"/>
  <c r="AE101" i="48"/>
  <c r="AA101" i="48"/>
  <c r="AG126" i="48"/>
  <c r="AA126" i="48"/>
  <c r="AE30" i="48"/>
  <c r="O31" i="48"/>
  <c r="R31" i="48"/>
  <c r="M31" i="48"/>
  <c r="AC31" i="48"/>
  <c r="T32" i="48"/>
  <c r="AF32" i="48"/>
  <c r="AN59" i="48"/>
  <c r="AM59" i="48"/>
  <c r="AL59" i="48"/>
  <c r="AN73" i="48"/>
  <c r="AM73" i="48"/>
  <c r="AL73" i="48"/>
  <c r="AH73" i="48"/>
  <c r="M85" i="48"/>
  <c r="S85" i="48"/>
  <c r="R85" i="48"/>
  <c r="Q85" i="48"/>
  <c r="AH102" i="48"/>
  <c r="AN106" i="48"/>
  <c r="AM106" i="48"/>
  <c r="AL106" i="48"/>
  <c r="AJ106" i="48"/>
  <c r="M120" i="48"/>
  <c r="AJ123" i="48"/>
  <c r="S136" i="48"/>
  <c r="AG35" i="48"/>
  <c r="S41" i="48"/>
  <c r="T53" i="48"/>
  <c r="AH53" i="48"/>
  <c r="M59" i="48"/>
  <c r="AA59" i="48"/>
  <c r="AG66" i="48"/>
  <c r="T67" i="48"/>
  <c r="AH67" i="48"/>
  <c r="M73" i="48"/>
  <c r="AA73" i="48"/>
  <c r="AE79" i="48"/>
  <c r="X85" i="48"/>
  <c r="AM98" i="48"/>
  <c r="R100" i="48"/>
  <c r="AN100" i="48"/>
  <c r="T101" i="48"/>
  <c r="Y106" i="48"/>
  <c r="AH107" i="48"/>
  <c r="M108" i="48"/>
  <c r="AM108" i="48"/>
  <c r="S111" i="48"/>
  <c r="T112" i="48"/>
  <c r="Y114" i="48"/>
  <c r="AL114" i="48"/>
  <c r="S139" i="48"/>
  <c r="AF79" i="48"/>
  <c r="Y85" i="48"/>
  <c r="Z106" i="48"/>
  <c r="AN108" i="48"/>
  <c r="V113" i="48"/>
  <c r="Z114" i="48"/>
  <c r="AM114" i="48"/>
  <c r="AJ115" i="48"/>
  <c r="O119" i="48"/>
  <c r="AN127" i="48"/>
  <c r="S128" i="48"/>
  <c r="S133" i="48"/>
  <c r="AA133" i="48"/>
  <c r="O135" i="48"/>
  <c r="AJ135" i="48"/>
  <c r="O136" i="48"/>
  <c r="AC137" i="48"/>
  <c r="AC138" i="48"/>
  <c r="T139" i="48"/>
  <c r="M41" i="48"/>
  <c r="AH41" i="48"/>
  <c r="V53" i="48"/>
  <c r="AJ53" i="48"/>
  <c r="O59" i="48"/>
  <c r="AC59" i="48"/>
  <c r="V67" i="48"/>
  <c r="AJ67" i="48"/>
  <c r="O73" i="48"/>
  <c r="AC73" i="48"/>
  <c r="AG79" i="48"/>
  <c r="Z85" i="48"/>
  <c r="T100" i="48"/>
  <c r="AG100" i="48"/>
  <c r="M101" i="48"/>
  <c r="AA103" i="48"/>
  <c r="AL103" i="48"/>
  <c r="AG105" i="48"/>
  <c r="AJ107" i="48"/>
  <c r="O108" i="48"/>
  <c r="V112" i="48"/>
  <c r="Q114" i="48"/>
  <c r="AH117" i="48"/>
  <c r="T123" i="48"/>
  <c r="AF123" i="48"/>
  <c r="T128" i="48"/>
  <c r="AG128" i="48"/>
  <c r="AM130" i="48"/>
  <c r="T131" i="48"/>
  <c r="AL132" i="48"/>
  <c r="AA66" i="48"/>
  <c r="AL66" i="48"/>
  <c r="AH100" i="48"/>
  <c r="X101" i="48"/>
  <c r="X104" i="48"/>
  <c r="M109" i="48"/>
  <c r="AA109" i="48"/>
  <c r="AE110" i="48"/>
  <c r="X111" i="48"/>
  <c r="X113" i="48"/>
  <c r="R114" i="48"/>
  <c r="M115" i="48"/>
  <c r="AA115" i="48"/>
  <c r="AM115" i="48"/>
  <c r="M117" i="48"/>
  <c r="Q119" i="48"/>
  <c r="AH123" i="48"/>
  <c r="AN130" i="48"/>
  <c r="AM132" i="48"/>
  <c r="AL135" i="48"/>
  <c r="Q136" i="48"/>
  <c r="AE138" i="48"/>
  <c r="X41" i="48"/>
  <c r="AJ41" i="48"/>
  <c r="Y53" i="48"/>
  <c r="AL53" i="48"/>
  <c r="R59" i="48"/>
  <c r="AE59" i="48"/>
  <c r="Y67" i="48"/>
  <c r="AL67" i="48"/>
  <c r="R73" i="48"/>
  <c r="AE73" i="48"/>
  <c r="T106" i="48"/>
  <c r="AH108" i="48"/>
  <c r="M111" i="48"/>
  <c r="Y111" i="48"/>
  <c r="X112" i="48"/>
  <c r="T114" i="48"/>
  <c r="AH114" i="48"/>
  <c r="AN115" i="48"/>
  <c r="AE135" i="48"/>
  <c r="X138" i="48"/>
  <c r="M139" i="48"/>
  <c r="Z139" i="48"/>
  <c r="R118" i="48"/>
  <c r="S118" i="48"/>
  <c r="Q118" i="48"/>
  <c r="O118" i="48"/>
  <c r="V30" i="48"/>
  <c r="Y31" i="48"/>
  <c r="AG31" i="48"/>
  <c r="AJ32" i="48"/>
  <c r="O35" i="48"/>
  <c r="AM35" i="48"/>
  <c r="AF41" i="48"/>
  <c r="AN41" i="48"/>
  <c r="Y47" i="48"/>
  <c r="AG47" i="48"/>
  <c r="R53" i="48"/>
  <c r="Z53" i="48"/>
  <c r="S59" i="48"/>
  <c r="AJ65" i="48"/>
  <c r="O66" i="48"/>
  <c r="AM66" i="48"/>
  <c r="R67" i="48"/>
  <c r="Z67" i="48"/>
  <c r="S73" i="48"/>
  <c r="AN79" i="48"/>
  <c r="AG85" i="48"/>
  <c r="AA98" i="48"/>
  <c r="AF98" i="48"/>
  <c r="AJ102" i="48"/>
  <c r="AM102" i="48"/>
  <c r="AH105" i="48"/>
  <c r="AN105" i="48"/>
  <c r="AA108" i="48"/>
  <c r="AG108" i="48"/>
  <c r="R126" i="48"/>
  <c r="O126" i="48"/>
  <c r="M126" i="48"/>
  <c r="Q126" i="48"/>
  <c r="Z134" i="48"/>
  <c r="Y134" i="48"/>
  <c r="X134" i="48"/>
  <c r="V134" i="48"/>
  <c r="T134" i="48"/>
  <c r="Q102" i="48"/>
  <c r="O102" i="48"/>
  <c r="M105" i="48"/>
  <c r="R105" i="48"/>
  <c r="AA107" i="48"/>
  <c r="AF107" i="48"/>
  <c r="AM111" i="48"/>
  <c r="AL111" i="48"/>
  <c r="AJ111" i="48"/>
  <c r="AH111" i="48"/>
  <c r="AH112" i="48"/>
  <c r="AN112" i="48"/>
  <c r="AM112" i="48"/>
  <c r="S121" i="48"/>
  <c r="Q121" i="48"/>
  <c r="R121" i="48"/>
  <c r="O121" i="48"/>
  <c r="AG131" i="48"/>
  <c r="AF131" i="48"/>
  <c r="AE131" i="48"/>
  <c r="AC131" i="48"/>
  <c r="AA131" i="48"/>
  <c r="O30" i="48"/>
  <c r="Z31" i="48"/>
  <c r="AH31" i="48"/>
  <c r="M32" i="48"/>
  <c r="AC32" i="48"/>
  <c r="AN35" i="48"/>
  <c r="AG41" i="48"/>
  <c r="Z47" i="48"/>
  <c r="AH47" i="48"/>
  <c r="S53" i="48"/>
  <c r="AA53" i="48"/>
  <c r="T59" i="48"/>
  <c r="AJ59" i="48"/>
  <c r="M65" i="48"/>
  <c r="AC65" i="48"/>
  <c r="AN66" i="48"/>
  <c r="S67" i="48"/>
  <c r="AA67" i="48"/>
  <c r="T73" i="48"/>
  <c r="AJ73" i="48"/>
  <c r="O79" i="48"/>
  <c r="AH85" i="48"/>
  <c r="AC98" i="48"/>
  <c r="AL101" i="48"/>
  <c r="AJ101" i="48"/>
  <c r="R102" i="48"/>
  <c r="AH104" i="48"/>
  <c r="AM104" i="48"/>
  <c r="AJ105" i="48"/>
  <c r="AF106" i="48"/>
  <c r="AC106" i="48"/>
  <c r="AA106" i="48"/>
  <c r="AC108" i="48"/>
  <c r="AN111" i="48"/>
  <c r="AL65" i="48"/>
  <c r="S102" i="48"/>
  <c r="Y30" i="48"/>
  <c r="T31" i="48"/>
  <c r="AJ31" i="48"/>
  <c r="O32" i="48"/>
  <c r="AM32" i="48"/>
  <c r="R35" i="48"/>
  <c r="AH35" i="48"/>
  <c r="AA41" i="48"/>
  <c r="T47" i="48"/>
  <c r="AJ47" i="48"/>
  <c r="M53" i="48"/>
  <c r="AC53" i="48"/>
  <c r="V59" i="48"/>
  <c r="O65" i="48"/>
  <c r="AM65" i="48"/>
  <c r="R66" i="48"/>
  <c r="AH66" i="48"/>
  <c r="M67" i="48"/>
  <c r="AC67" i="48"/>
  <c r="V73" i="48"/>
  <c r="AH79" i="48"/>
  <c r="AA85" i="48"/>
  <c r="AJ85" i="48"/>
  <c r="AC100" i="48"/>
  <c r="T102" i="48"/>
  <c r="Y102" i="48"/>
  <c r="AN102" i="48"/>
  <c r="S105" i="48"/>
  <c r="AL105" i="48"/>
  <c r="X107" i="48"/>
  <c r="V107" i="48"/>
  <c r="AG107" i="48"/>
  <c r="AE108" i="48"/>
  <c r="S110" i="48"/>
  <c r="Q110" i="48"/>
  <c r="O110" i="48"/>
  <c r="R112" i="48"/>
  <c r="Q112" i="48"/>
  <c r="O112" i="48"/>
  <c r="M112" i="48"/>
  <c r="AF114" i="48"/>
  <c r="AE114" i="48"/>
  <c r="AC114" i="48"/>
  <c r="AA114" i="48"/>
  <c r="Y115" i="48"/>
  <c r="T115" i="48"/>
  <c r="Z115" i="48"/>
  <c r="AH118" i="48"/>
  <c r="AN118" i="48"/>
  <c r="AM118" i="48"/>
  <c r="AL118" i="48"/>
  <c r="AJ118" i="48"/>
  <c r="X120" i="48"/>
  <c r="V120" i="48"/>
  <c r="T120" i="48"/>
  <c r="Y120" i="48"/>
  <c r="AN120" i="48"/>
  <c r="AL120" i="48"/>
  <c r="AM120" i="48"/>
  <c r="AJ120" i="48"/>
  <c r="AH120" i="48"/>
  <c r="R124" i="48"/>
  <c r="S124" i="48"/>
  <c r="Q124" i="48"/>
  <c r="O124" i="48"/>
  <c r="Q66" i="48"/>
  <c r="T103" i="48"/>
  <c r="Z103" i="48"/>
  <c r="AE107" i="48"/>
  <c r="Z30" i="48"/>
  <c r="AN32" i="48"/>
  <c r="S35" i="48"/>
  <c r="AN65" i="48"/>
  <c r="S66" i="48"/>
  <c r="Q104" i="48"/>
  <c r="AC105" i="48"/>
  <c r="AF105" i="48"/>
  <c r="V108" i="48"/>
  <c r="Y108" i="48"/>
  <c r="AF108" i="48"/>
  <c r="X109" i="48"/>
  <c r="M113" i="48"/>
  <c r="S113" i="48"/>
  <c r="R113" i="48"/>
  <c r="V115" i="48"/>
  <c r="AJ116" i="48"/>
  <c r="AH116" i="48"/>
  <c r="AN116" i="48"/>
  <c r="AL116" i="48"/>
  <c r="AA121" i="48"/>
  <c r="AG121" i="48"/>
  <c r="AF121" i="48"/>
  <c r="AE121" i="48"/>
  <c r="AC121" i="48"/>
  <c r="O125" i="48"/>
  <c r="M125" i="48"/>
  <c r="S125" i="48"/>
  <c r="Q125" i="48"/>
  <c r="AA129" i="48"/>
  <c r="AG129" i="48"/>
  <c r="AF129" i="48"/>
  <c r="AE129" i="48"/>
  <c r="AC129" i="48"/>
  <c r="S137" i="48"/>
  <c r="R137" i="48"/>
  <c r="Q137" i="48"/>
  <c r="O137" i="48"/>
  <c r="M137" i="48"/>
  <c r="AL32" i="48"/>
  <c r="Z129" i="48"/>
  <c r="Y129" i="48"/>
  <c r="X129" i="48"/>
  <c r="T129" i="48"/>
  <c r="V129" i="48"/>
  <c r="AL31" i="48"/>
  <c r="Q32" i="48"/>
  <c r="Y32" i="48"/>
  <c r="AL47" i="48"/>
  <c r="AE53" i="48"/>
  <c r="AM53" i="48"/>
  <c r="X59" i="48"/>
  <c r="AF59" i="48"/>
  <c r="Q65" i="48"/>
  <c r="Y65" i="48"/>
  <c r="AE67" i="48"/>
  <c r="AM67" i="48"/>
  <c r="X73" i="48"/>
  <c r="AF73" i="48"/>
  <c r="AL85" i="48"/>
  <c r="AE100" i="48"/>
  <c r="X103" i="48"/>
  <c r="AM103" i="48"/>
  <c r="AJ103" i="48"/>
  <c r="AH103" i="48"/>
  <c r="AE104" i="48"/>
  <c r="AC104" i="48"/>
  <c r="AN104" i="48"/>
  <c r="Y107" i="48"/>
  <c r="AL109" i="48"/>
  <c r="AJ109" i="48"/>
  <c r="R110" i="48"/>
  <c r="S112" i="48"/>
  <c r="AG112" i="48"/>
  <c r="AF112" i="48"/>
  <c r="AE112" i="48"/>
  <c r="AC112" i="48"/>
  <c r="O113" i="48"/>
  <c r="AG114" i="48"/>
  <c r="Z120" i="48"/>
  <c r="X30" i="48"/>
  <c r="Q35" i="48"/>
  <c r="R104" i="48"/>
  <c r="O104" i="48"/>
  <c r="M104" i="48"/>
  <c r="Q105" i="48"/>
  <c r="Y109" i="48"/>
  <c r="V109" i="48"/>
  <c r="T109" i="48"/>
  <c r="AL112" i="48"/>
  <c r="AC119" i="48"/>
  <c r="AA119" i="48"/>
  <c r="AG119" i="48"/>
  <c r="AF119" i="48"/>
  <c r="AE119" i="48"/>
  <c r="AL79" i="48"/>
  <c r="AE85" i="48"/>
  <c r="O98" i="48"/>
  <c r="Y98" i="48"/>
  <c r="AF100" i="48"/>
  <c r="Y101" i="48"/>
  <c r="V101" i="48"/>
  <c r="M102" i="48"/>
  <c r="X102" i="48"/>
  <c r="O103" i="48"/>
  <c r="R103" i="48"/>
  <c r="Y103" i="48"/>
  <c r="AE105" i="48"/>
  <c r="M106" i="48"/>
  <c r="S106" i="48"/>
  <c r="Z107" i="48"/>
  <c r="X108" i="48"/>
  <c r="T110" i="48"/>
  <c r="Y110" i="48"/>
  <c r="X115" i="48"/>
  <c r="AM116" i="48"/>
  <c r="M118" i="48"/>
  <c r="M121" i="48"/>
  <c r="R125" i="48"/>
  <c r="AG139" i="48"/>
  <c r="AF139" i="48"/>
  <c r="AE139" i="48"/>
  <c r="AC139" i="48"/>
  <c r="AA139" i="48"/>
  <c r="AN128" i="48"/>
  <c r="AM128" i="48"/>
  <c r="AL128" i="48"/>
  <c r="AJ128" i="48"/>
  <c r="AA149" i="48"/>
  <c r="AG149" i="48"/>
  <c r="AF149" i="48"/>
  <c r="AE149" i="48"/>
  <c r="AM110" i="48"/>
  <c r="R111" i="48"/>
  <c r="Z111" i="48"/>
  <c r="AF113" i="48"/>
  <c r="AN113" i="48"/>
  <c r="S114" i="48"/>
  <c r="AF115" i="48"/>
  <c r="Z117" i="48"/>
  <c r="Z121" i="48"/>
  <c r="Q123" i="48"/>
  <c r="O123" i="48"/>
  <c r="AJ124" i="48"/>
  <c r="AH124" i="48"/>
  <c r="AM125" i="48"/>
  <c r="AJ125" i="48"/>
  <c r="AF126" i="48"/>
  <c r="AE126" i="48"/>
  <c r="M127" i="48"/>
  <c r="S127" i="48"/>
  <c r="R127" i="48"/>
  <c r="Q127" i="48"/>
  <c r="AH131" i="48"/>
  <c r="AN131" i="48"/>
  <c r="AM131" i="48"/>
  <c r="AL131" i="48"/>
  <c r="T137" i="48"/>
  <c r="Z137" i="48"/>
  <c r="Y137" i="48"/>
  <c r="X137" i="48"/>
  <c r="S144" i="48"/>
  <c r="R144" i="48"/>
  <c r="Q144" i="48"/>
  <c r="O144" i="48"/>
  <c r="M147" i="48"/>
  <c r="S147" i="48"/>
  <c r="R147" i="48"/>
  <c r="Q147" i="48"/>
  <c r="AC149" i="48"/>
  <c r="T111" i="48"/>
  <c r="AH113" i="48"/>
  <c r="M114" i="48"/>
  <c r="T117" i="48"/>
  <c r="AA120" i="48"/>
  <c r="AL122" i="48"/>
  <c r="AJ122" i="48"/>
  <c r="R123" i="48"/>
  <c r="AL124" i="48"/>
  <c r="AL125" i="48"/>
  <c r="AN136" i="48"/>
  <c r="AM136" i="48"/>
  <c r="AL136" i="48"/>
  <c r="AJ136" i="48"/>
  <c r="T144" i="48"/>
  <c r="Z144" i="48"/>
  <c r="Y144" i="48"/>
  <c r="X144" i="48"/>
  <c r="T121" i="48"/>
  <c r="AG123" i="48"/>
  <c r="AE123" i="48"/>
  <c r="Z126" i="48"/>
  <c r="X126" i="48"/>
  <c r="S129" i="48"/>
  <c r="R129" i="48"/>
  <c r="Q129" i="48"/>
  <c r="O129" i="48"/>
  <c r="AA134" i="48"/>
  <c r="AG134" i="48"/>
  <c r="AF134" i="48"/>
  <c r="AE134" i="48"/>
  <c r="AH139" i="48"/>
  <c r="AN139" i="48"/>
  <c r="AM139" i="48"/>
  <c r="AL139" i="48"/>
  <c r="AG146" i="48"/>
  <c r="AF146" i="48"/>
  <c r="AE146" i="48"/>
  <c r="AC146" i="48"/>
  <c r="AN151" i="48"/>
  <c r="AM151" i="48"/>
  <c r="AL151" i="48"/>
  <c r="AJ151" i="48"/>
  <c r="AC123" i="48"/>
  <c r="T124" i="48"/>
  <c r="Z124" i="48"/>
  <c r="V126" i="48"/>
  <c r="AH126" i="48"/>
  <c r="AN126" i="48"/>
  <c r="AM126" i="48"/>
  <c r="AL126" i="48"/>
  <c r="M132" i="48"/>
  <c r="S132" i="48"/>
  <c r="R132" i="48"/>
  <c r="Q132" i="48"/>
  <c r="AC115" i="48"/>
  <c r="Z116" i="48"/>
  <c r="AF117" i="48"/>
  <c r="Z118" i="48"/>
  <c r="X118" i="48"/>
  <c r="AE118" i="48"/>
  <c r="M119" i="48"/>
  <c r="S119" i="48"/>
  <c r="V121" i="48"/>
  <c r="V122" i="48"/>
  <c r="T122" i="48"/>
  <c r="AN122" i="48"/>
  <c r="V124" i="48"/>
  <c r="AJ126" i="48"/>
  <c r="O132" i="48"/>
  <c r="AH146" i="48"/>
  <c r="AN146" i="48"/>
  <c r="AM146" i="48"/>
  <c r="AL146" i="48"/>
  <c r="Z149" i="48"/>
  <c r="Y149" i="48"/>
  <c r="X149" i="48"/>
  <c r="V149" i="48"/>
  <c r="AG127" i="48"/>
  <c r="Z130" i="48"/>
  <c r="X132" i="48"/>
  <c r="AN132" i="48"/>
  <c r="AL134" i="48"/>
  <c r="Q135" i="48"/>
  <c r="AE137" i="48"/>
  <c r="AH145" i="48"/>
  <c r="M146" i="48"/>
  <c r="X147" i="48"/>
  <c r="AN147" i="48"/>
  <c r="S148" i="48"/>
  <c r="AL149" i="48"/>
  <c r="Q150" i="48"/>
  <c r="AG150" i="48"/>
  <c r="T151" i="48"/>
  <c r="AC128" i="48"/>
  <c r="V131" i="48"/>
  <c r="Y132" i="48"/>
  <c r="AJ133" i="48"/>
  <c r="O134" i="48"/>
  <c r="AM134" i="48"/>
  <c r="R135" i="48"/>
  <c r="AC136" i="48"/>
  <c r="AF137" i="48"/>
  <c r="V139" i="48"/>
  <c r="AF144" i="48"/>
  <c r="Y147" i="48"/>
  <c r="AJ148" i="48"/>
  <c r="O149" i="48"/>
  <c r="AM149" i="48"/>
  <c r="R150" i="48"/>
  <c r="AC151" i="48"/>
  <c r="AC125" i="48"/>
  <c r="AA127" i="48"/>
  <c r="V128" i="48"/>
  <c r="T130" i="48"/>
  <c r="AJ130" i="48"/>
  <c r="O131" i="48"/>
  <c r="Z132" i="48"/>
  <c r="AH132" i="48"/>
  <c r="M133" i="48"/>
  <c r="AC133" i="48"/>
  <c r="AN134" i="48"/>
  <c r="S135" i="48"/>
  <c r="AA135" i="48"/>
  <c r="V136" i="48"/>
  <c r="AG137" i="48"/>
  <c r="T138" i="48"/>
  <c r="AJ138" i="48"/>
  <c r="O139" i="48"/>
  <c r="AG144" i="48"/>
  <c r="T145" i="48"/>
  <c r="AJ145" i="48"/>
  <c r="O146" i="48"/>
  <c r="Z147" i="48"/>
  <c r="AH147" i="48"/>
  <c r="M148" i="48"/>
  <c r="AC148" i="48"/>
  <c r="AN149" i="48"/>
  <c r="S150" i="48"/>
  <c r="AA150" i="48"/>
  <c r="V151" i="48"/>
  <c r="AE128" i="48"/>
  <c r="X131" i="48"/>
  <c r="AL133" i="48"/>
  <c r="Q134" i="48"/>
  <c r="AE136" i="48"/>
  <c r="X139" i="48"/>
  <c r="AC81" i="47"/>
  <c r="R81" i="47"/>
  <c r="T78" i="47"/>
  <c r="S81" i="47"/>
  <c r="AF81" i="47"/>
  <c r="AH81" i="47"/>
  <c r="Z81" i="47"/>
  <c r="AA66" i="47"/>
  <c r="AH75" i="47"/>
  <c r="Q81" i="47"/>
  <c r="Y81" i="47"/>
  <c r="AG81" i="47"/>
  <c r="T81" i="47"/>
  <c r="AJ81" i="47"/>
  <c r="Z75" i="47"/>
  <c r="AC66" i="47"/>
  <c r="V81" i="47"/>
  <c r="AL81" i="47"/>
  <c r="AM81" i="47"/>
  <c r="R75" i="47"/>
  <c r="S75" i="47"/>
  <c r="X74" i="47"/>
  <c r="AH74" i="47"/>
  <c r="Q75" i="47"/>
  <c r="Y75" i="47"/>
  <c r="AG75" i="47"/>
  <c r="T75" i="47"/>
  <c r="AJ75" i="47"/>
  <c r="R74" i="47"/>
  <c r="AC74" i="47"/>
  <c r="M75" i="47"/>
  <c r="AC75" i="47"/>
  <c r="V75" i="47"/>
  <c r="AL75" i="47"/>
  <c r="V74" i="47"/>
  <c r="AE74" i="47"/>
  <c r="AE75" i="47"/>
  <c r="AM75" i="47"/>
  <c r="AA78" i="47"/>
  <c r="Q66" i="47"/>
  <c r="AG66" i="47"/>
  <c r="AF74" i="47"/>
  <c r="Y94" i="47"/>
  <c r="AH66" i="47"/>
  <c r="Q74" i="47"/>
  <c r="Y74" i="47"/>
  <c r="M66" i="47"/>
  <c r="Z66" i="47"/>
  <c r="S74" i="47"/>
  <c r="AJ74" i="47"/>
  <c r="M74" i="47"/>
  <c r="Z64" i="47"/>
  <c r="AL74" i="47"/>
  <c r="R66" i="47"/>
  <c r="AM74" i="47"/>
  <c r="Z69" i="47"/>
  <c r="Y41" i="47"/>
  <c r="AA73" i="47"/>
  <c r="Z60" i="47"/>
  <c r="Y49" i="47"/>
  <c r="M64" i="47"/>
  <c r="AA64" i="47"/>
  <c r="AM64" i="47"/>
  <c r="S66" i="47"/>
  <c r="Y57" i="47"/>
  <c r="T66" i="47"/>
  <c r="AJ66" i="47"/>
  <c r="AA76" i="47"/>
  <c r="M60" i="47"/>
  <c r="Y68" i="47"/>
  <c r="O64" i="47"/>
  <c r="AC64" i="47"/>
  <c r="AF73" i="47"/>
  <c r="AG60" i="47"/>
  <c r="Y78" i="47"/>
  <c r="V66" i="47"/>
  <c r="AL66" i="47"/>
  <c r="R64" i="47"/>
  <c r="AE64" i="47"/>
  <c r="AE66" i="47"/>
  <c r="AM66" i="47"/>
  <c r="AA79" i="47"/>
  <c r="S60" i="47"/>
  <c r="AH64" i="47"/>
  <c r="AF78" i="47"/>
  <c r="R60" i="47"/>
  <c r="Y32" i="47"/>
  <c r="Y40" i="47"/>
  <c r="Y48" i="47"/>
  <c r="Y56" i="47"/>
  <c r="Y67" i="47"/>
  <c r="Y77" i="47"/>
  <c r="Y86" i="47"/>
  <c r="Y93" i="47"/>
  <c r="Q64" i="47"/>
  <c r="Y64" i="47"/>
  <c r="AG64" i="47"/>
  <c r="AH60" i="47"/>
  <c r="Y34" i="47"/>
  <c r="Y42" i="47"/>
  <c r="Y50" i="47"/>
  <c r="Y58" i="47"/>
  <c r="Y69" i="47"/>
  <c r="Y79" i="47"/>
  <c r="Y87" i="47"/>
  <c r="Y95" i="47"/>
  <c r="Y35" i="47"/>
  <c r="Y43" i="47"/>
  <c r="Y59" i="47"/>
  <c r="Y70" i="47"/>
  <c r="Y80" i="47"/>
  <c r="Y88" i="47"/>
  <c r="T64" i="47"/>
  <c r="AJ64" i="47"/>
  <c r="Y36" i="47"/>
  <c r="Y44" i="47"/>
  <c r="Y52" i="47"/>
  <c r="Y61" i="47"/>
  <c r="Y71" i="47"/>
  <c r="Y82" i="47"/>
  <c r="Y89" i="47"/>
  <c r="AN63" i="47"/>
  <c r="AA60" i="47"/>
  <c r="Y60" i="47"/>
  <c r="Y53" i="47"/>
  <c r="Y62" i="47"/>
  <c r="Y83" i="47"/>
  <c r="V64" i="47"/>
  <c r="AL64" i="47"/>
  <c r="AN76" i="47"/>
  <c r="Y30" i="47"/>
  <c r="Y38" i="47"/>
  <c r="Y46" i="47"/>
  <c r="Y54" i="47"/>
  <c r="Y63" i="47"/>
  <c r="Y73" i="47"/>
  <c r="Y84" i="47"/>
  <c r="Y91" i="47"/>
  <c r="AC72" i="47"/>
  <c r="AE78" i="47"/>
  <c r="Q60" i="47"/>
  <c r="AC60" i="47"/>
  <c r="Y31" i="47"/>
  <c r="Y39" i="47"/>
  <c r="Y47" i="47"/>
  <c r="Y55" i="47"/>
  <c r="Y65" i="47"/>
  <c r="Y76" i="47"/>
  <c r="Y85" i="47"/>
  <c r="Y92" i="47"/>
  <c r="AH71" i="47"/>
  <c r="T79" i="47"/>
  <c r="V73" i="47"/>
  <c r="Z76" i="47"/>
  <c r="M62" i="47"/>
  <c r="AM62" i="47"/>
  <c r="AM71" i="47"/>
  <c r="AL73" i="47"/>
  <c r="T60" i="47"/>
  <c r="AJ60" i="47"/>
  <c r="AJ68" i="47"/>
  <c r="X71" i="47"/>
  <c r="AN71" i="47"/>
  <c r="AM73" i="47"/>
  <c r="Z79" i="47"/>
  <c r="O62" i="47"/>
  <c r="AC62" i="47"/>
  <c r="AN73" i="47"/>
  <c r="AN78" i="47"/>
  <c r="V60" i="47"/>
  <c r="AL60" i="47"/>
  <c r="AL68" i="47"/>
  <c r="Q62" i="47"/>
  <c r="AE62" i="47"/>
  <c r="AE60" i="47"/>
  <c r="AM60" i="47"/>
  <c r="AM68" i="47"/>
  <c r="AH69" i="47"/>
  <c r="M71" i="47"/>
  <c r="R72" i="47"/>
  <c r="AE73" i="47"/>
  <c r="S62" i="47"/>
  <c r="AG62" i="47"/>
  <c r="Z62" i="47"/>
  <c r="AH62" i="47"/>
  <c r="AA62" i="47"/>
  <c r="T62" i="47"/>
  <c r="AJ62" i="47"/>
  <c r="V62" i="47"/>
  <c r="AL62" i="47"/>
  <c r="Z71" i="47"/>
  <c r="Z72" i="47"/>
  <c r="V78" i="47"/>
  <c r="AJ69" i="47"/>
  <c r="AH80" i="47"/>
  <c r="AA71" i="47"/>
  <c r="M72" i="47"/>
  <c r="AA72" i="47"/>
  <c r="AG73" i="47"/>
  <c r="Q76" i="47"/>
  <c r="S77" i="47"/>
  <c r="AJ77" i="47"/>
  <c r="AH78" i="47"/>
  <c r="Q79" i="47"/>
  <c r="Q71" i="47"/>
  <c r="R76" i="47"/>
  <c r="AF76" i="47"/>
  <c r="T77" i="47"/>
  <c r="AG79" i="47"/>
  <c r="R71" i="47"/>
  <c r="AG76" i="47"/>
  <c r="Z78" i="47"/>
  <c r="AH79" i="47"/>
  <c r="V77" i="47"/>
  <c r="O78" i="47"/>
  <c r="AL78" i="47"/>
  <c r="S72" i="47"/>
  <c r="AM78" i="47"/>
  <c r="S71" i="47"/>
  <c r="AC71" i="47"/>
  <c r="S76" i="47"/>
  <c r="R79" i="47"/>
  <c r="T76" i="47"/>
  <c r="S79" i="47"/>
  <c r="AE71" i="47"/>
  <c r="AF71" i="47"/>
  <c r="X76" i="47"/>
  <c r="AG78" i="47"/>
  <c r="M79" i="47"/>
  <c r="AH72" i="47"/>
  <c r="M73" i="47"/>
  <c r="AA77" i="47"/>
  <c r="AF86" i="47"/>
  <c r="T72" i="47"/>
  <c r="AJ72" i="47"/>
  <c r="O73" i="47"/>
  <c r="AH76" i="47"/>
  <c r="M77" i="47"/>
  <c r="AC77" i="47"/>
  <c r="Q86" i="47"/>
  <c r="X73" i="47"/>
  <c r="AL77" i="47"/>
  <c r="Q78" i="47"/>
  <c r="AJ79" i="47"/>
  <c r="AH59" i="47"/>
  <c r="S86" i="47"/>
  <c r="V72" i="47"/>
  <c r="AL72" i="47"/>
  <c r="Q73" i="47"/>
  <c r="AJ76" i="47"/>
  <c r="O77" i="47"/>
  <c r="AE77" i="47"/>
  <c r="AM77" i="47"/>
  <c r="R78" i="47"/>
  <c r="AC79" i="47"/>
  <c r="AN86" i="47"/>
  <c r="T71" i="47"/>
  <c r="AJ71" i="47"/>
  <c r="O72" i="47"/>
  <c r="AE72" i="47"/>
  <c r="AM72" i="47"/>
  <c r="R73" i="47"/>
  <c r="Z73" i="47"/>
  <c r="AH73" i="47"/>
  <c r="M76" i="47"/>
  <c r="AC76" i="47"/>
  <c r="X77" i="47"/>
  <c r="AF77" i="47"/>
  <c r="AN77" i="47"/>
  <c r="S78" i="47"/>
  <c r="V79" i="47"/>
  <c r="AL79" i="47"/>
  <c r="AF82" i="47"/>
  <c r="X72" i="47"/>
  <c r="AF72" i="47"/>
  <c r="AL76" i="47"/>
  <c r="Q77" i="47"/>
  <c r="AE79" i="47"/>
  <c r="AM79" i="47"/>
  <c r="AL63" i="47"/>
  <c r="T68" i="47"/>
  <c r="R80" i="47"/>
  <c r="M69" i="47"/>
  <c r="M86" i="47"/>
  <c r="AF61" i="47"/>
  <c r="Q80" i="47"/>
  <c r="AG86" i="47"/>
  <c r="M83" i="47"/>
  <c r="X86" i="47"/>
  <c r="AA86" i="47"/>
  <c r="Z61" i="47"/>
  <c r="M70" i="47"/>
  <c r="Q84" i="47"/>
  <c r="T84" i="47"/>
  <c r="AN65" i="47"/>
  <c r="AN68" i="47"/>
  <c r="S80" i="47"/>
  <c r="AL83" i="47"/>
  <c r="R86" i="47"/>
  <c r="Z86" i="47"/>
  <c r="AH86" i="47"/>
  <c r="AJ70" i="47"/>
  <c r="AE35" i="47"/>
  <c r="AM59" i="47"/>
  <c r="AE68" i="47"/>
  <c r="AL70" i="47"/>
  <c r="AM80" i="47"/>
  <c r="AN83" i="47"/>
  <c r="AN59" i="47"/>
  <c r="AM70" i="47"/>
  <c r="AN80" i="47"/>
  <c r="T86" i="47"/>
  <c r="AJ86" i="47"/>
  <c r="AH61" i="47"/>
  <c r="AN70" i="47"/>
  <c r="AH82" i="47"/>
  <c r="AA83" i="47"/>
  <c r="AC86" i="47"/>
  <c r="AL86" i="47"/>
  <c r="AA67" i="47"/>
  <c r="AM69" i="47"/>
  <c r="AE80" i="47"/>
  <c r="S82" i="47"/>
  <c r="S84" i="47"/>
  <c r="AN84" i="47"/>
  <c r="AC59" i="47"/>
  <c r="V67" i="47"/>
  <c r="AA63" i="47"/>
  <c r="AA85" i="47"/>
  <c r="AE94" i="47"/>
  <c r="Q59" i="47"/>
  <c r="AE59" i="47"/>
  <c r="S61" i="47"/>
  <c r="Q65" i="47"/>
  <c r="Q69" i="47"/>
  <c r="AG69" i="47"/>
  <c r="R59" i="47"/>
  <c r="S65" i="47"/>
  <c r="R69" i="47"/>
  <c r="Z82" i="47"/>
  <c r="S59" i="47"/>
  <c r="M63" i="47"/>
  <c r="T65" i="47"/>
  <c r="S69" i="47"/>
  <c r="T85" i="47"/>
  <c r="T67" i="47"/>
  <c r="AC80" i="47"/>
  <c r="V85" i="47"/>
  <c r="M89" i="47"/>
  <c r="AA65" i="47"/>
  <c r="AA84" i="47"/>
  <c r="R89" i="47"/>
  <c r="M59" i="47"/>
  <c r="AF59" i="47"/>
  <c r="M61" i="47"/>
  <c r="AA61" i="47"/>
  <c r="AC63" i="47"/>
  <c r="V65" i="47"/>
  <c r="AF65" i="47"/>
  <c r="S67" i="47"/>
  <c r="V68" i="47"/>
  <c r="AG68" i="47"/>
  <c r="T69" i="47"/>
  <c r="O70" i="47"/>
  <c r="M80" i="47"/>
  <c r="AF80" i="47"/>
  <c r="M82" i="47"/>
  <c r="AA82" i="47"/>
  <c r="AC83" i="47"/>
  <c r="V84" i="47"/>
  <c r="AF84" i="47"/>
  <c r="S85" i="47"/>
  <c r="X59" i="47"/>
  <c r="AG59" i="47"/>
  <c r="AG65" i="47"/>
  <c r="X80" i="47"/>
  <c r="AG80" i="47"/>
  <c r="AG84" i="47"/>
  <c r="Z59" i="47"/>
  <c r="AC61" i="47"/>
  <c r="AE63" i="47"/>
  <c r="X65" i="47"/>
  <c r="X68" i="47"/>
  <c r="R70" i="47"/>
  <c r="Z80" i="47"/>
  <c r="AC82" i="47"/>
  <c r="AE83" i="47"/>
  <c r="X84" i="47"/>
  <c r="Z89" i="47"/>
  <c r="R61" i="47"/>
  <c r="AF63" i="47"/>
  <c r="T70" i="47"/>
  <c r="R82" i="47"/>
  <c r="AF83" i="47"/>
  <c r="S132" i="47"/>
  <c r="AE91" i="47"/>
  <c r="V59" i="47"/>
  <c r="AL59" i="47"/>
  <c r="Q61" i="47"/>
  <c r="AG61" i="47"/>
  <c r="T63" i="47"/>
  <c r="AJ63" i="47"/>
  <c r="O65" i="47"/>
  <c r="AE65" i="47"/>
  <c r="AM65" i="47"/>
  <c r="R67" i="47"/>
  <c r="Z67" i="47"/>
  <c r="AH67" i="47"/>
  <c r="M68" i="47"/>
  <c r="AC68" i="47"/>
  <c r="X69" i="47"/>
  <c r="AF69" i="47"/>
  <c r="AN69" i="47"/>
  <c r="S70" i="47"/>
  <c r="AA70" i="47"/>
  <c r="V80" i="47"/>
  <c r="AL80" i="47"/>
  <c r="Q82" i="47"/>
  <c r="AG82" i="47"/>
  <c r="T83" i="47"/>
  <c r="AJ83" i="47"/>
  <c r="O84" i="47"/>
  <c r="AE84" i="47"/>
  <c r="AM84" i="47"/>
  <c r="R85" i="47"/>
  <c r="Z85" i="47"/>
  <c r="AH85" i="47"/>
  <c r="V63" i="47"/>
  <c r="AJ67" i="47"/>
  <c r="O68" i="47"/>
  <c r="AC70" i="47"/>
  <c r="V83" i="47"/>
  <c r="AJ85" i="47"/>
  <c r="T50" i="47"/>
  <c r="AM93" i="47"/>
  <c r="T61" i="47"/>
  <c r="AJ61" i="47"/>
  <c r="O63" i="47"/>
  <c r="AM63" i="47"/>
  <c r="R65" i="47"/>
  <c r="AH65" i="47"/>
  <c r="M67" i="47"/>
  <c r="AC67" i="47"/>
  <c r="AF68" i="47"/>
  <c r="AA69" i="47"/>
  <c r="V70" i="47"/>
  <c r="T82" i="47"/>
  <c r="AJ82" i="47"/>
  <c r="O83" i="47"/>
  <c r="AM83" i="47"/>
  <c r="R84" i="47"/>
  <c r="AH84" i="47"/>
  <c r="M85" i="47"/>
  <c r="AC85" i="47"/>
  <c r="AM58" i="47"/>
  <c r="X63" i="47"/>
  <c r="AL67" i="47"/>
  <c r="Q68" i="47"/>
  <c r="AE70" i="47"/>
  <c r="X83" i="47"/>
  <c r="AL85" i="47"/>
  <c r="AN58" i="47"/>
  <c r="V61" i="47"/>
  <c r="AL61" i="47"/>
  <c r="Q63" i="47"/>
  <c r="AJ65" i="47"/>
  <c r="O67" i="47"/>
  <c r="AE67" i="47"/>
  <c r="AM67" i="47"/>
  <c r="R68" i="47"/>
  <c r="AC69" i="47"/>
  <c r="X70" i="47"/>
  <c r="AF70" i="47"/>
  <c r="V82" i="47"/>
  <c r="AL82" i="47"/>
  <c r="Q83" i="47"/>
  <c r="AJ84" i="47"/>
  <c r="O85" i="47"/>
  <c r="AE85" i="47"/>
  <c r="AM85" i="47"/>
  <c r="AN88" i="47"/>
  <c r="AM61" i="47"/>
  <c r="R63" i="47"/>
  <c r="AF67" i="47"/>
  <c r="AM82" i="47"/>
  <c r="R83" i="47"/>
  <c r="AF85" i="47"/>
  <c r="T136" i="47"/>
  <c r="AA58" i="47"/>
  <c r="AA87" i="47"/>
  <c r="T91" i="47"/>
  <c r="AA92" i="47"/>
  <c r="M94" i="47"/>
  <c r="AC31" i="47"/>
  <c r="Z45" i="47"/>
  <c r="M58" i="47"/>
  <c r="M87" i="47"/>
  <c r="V91" i="47"/>
  <c r="O94" i="47"/>
  <c r="AH94" i="47"/>
  <c r="R95" i="47"/>
  <c r="AA49" i="47"/>
  <c r="AM104" i="47"/>
  <c r="AH105" i="47"/>
  <c r="Y113" i="47"/>
  <c r="AE58" i="47"/>
  <c r="AH88" i="47"/>
  <c r="AG92" i="47"/>
  <c r="AF58" i="47"/>
  <c r="X91" i="47"/>
  <c r="S94" i="47"/>
  <c r="R58" i="47"/>
  <c r="AH58" i="47"/>
  <c r="R87" i="47"/>
  <c r="S89" i="47"/>
  <c r="AJ93" i="47"/>
  <c r="AM94" i="47"/>
  <c r="Z95" i="47"/>
  <c r="M139" i="47"/>
  <c r="AL88" i="47"/>
  <c r="AN94" i="47"/>
  <c r="AA95" i="47"/>
  <c r="AE51" i="47"/>
  <c r="Y110" i="47"/>
  <c r="AM88" i="47"/>
  <c r="T90" i="47"/>
  <c r="M95" i="47"/>
  <c r="Q58" i="47"/>
  <c r="Z58" i="47"/>
  <c r="S87" i="47"/>
  <c r="AH87" i="47"/>
  <c r="AA88" i="47"/>
  <c r="Q89" i="47"/>
  <c r="AA89" i="47"/>
  <c r="AN89" i="47"/>
  <c r="AA90" i="47"/>
  <c r="AN91" i="47"/>
  <c r="V92" i="47"/>
  <c r="AH92" i="47"/>
  <c r="AN93" i="47"/>
  <c r="T94" i="47"/>
  <c r="S58" i="47"/>
  <c r="AC88" i="47"/>
  <c r="AC89" i="47"/>
  <c r="AF91" i="47"/>
  <c r="AF94" i="47"/>
  <c r="T58" i="47"/>
  <c r="Z87" i="47"/>
  <c r="M88" i="47"/>
  <c r="S90" i="47"/>
  <c r="AG91" i="47"/>
  <c r="Q92" i="47"/>
  <c r="Z92" i="47"/>
  <c r="M93" i="47"/>
  <c r="X94" i="47"/>
  <c r="AG94" i="47"/>
  <c r="AC95" i="47"/>
  <c r="AE88" i="47"/>
  <c r="AF89" i="47"/>
  <c r="R92" i="47"/>
  <c r="AF88" i="47"/>
  <c r="X89" i="47"/>
  <c r="AG89" i="47"/>
  <c r="S92" i="47"/>
  <c r="Q94" i="47"/>
  <c r="Z94" i="47"/>
  <c r="S95" i="47"/>
  <c r="AH95" i="47"/>
  <c r="X58" i="47"/>
  <c r="AG58" i="47"/>
  <c r="AC87" i="47"/>
  <c r="V90" i="47"/>
  <c r="AA91" i="47"/>
  <c r="AL91" i="47"/>
  <c r="T92" i="47"/>
  <c r="T93" i="47"/>
  <c r="AL93" i="47"/>
  <c r="AA94" i="47"/>
  <c r="AM91" i="47"/>
  <c r="L58" i="47"/>
  <c r="V88" i="47"/>
  <c r="AJ90" i="47"/>
  <c r="AL111" i="47"/>
  <c r="AG133" i="47"/>
  <c r="AL58" i="47"/>
  <c r="Q87" i="47"/>
  <c r="AG87" i="47"/>
  <c r="T88" i="47"/>
  <c r="AM89" i="47"/>
  <c r="R90" i="47"/>
  <c r="Z90" i="47"/>
  <c r="AH90" i="47"/>
  <c r="M91" i="47"/>
  <c r="AF92" i="47"/>
  <c r="AN92" i="47"/>
  <c r="S93" i="47"/>
  <c r="AA93" i="47"/>
  <c r="AL94" i="47"/>
  <c r="Q95" i="47"/>
  <c r="AG95" i="47"/>
  <c r="Y120" i="47"/>
  <c r="V136" i="47"/>
  <c r="O35" i="47"/>
  <c r="T87" i="47"/>
  <c r="AJ87" i="47"/>
  <c r="O88" i="47"/>
  <c r="AH89" i="47"/>
  <c r="M90" i="47"/>
  <c r="AC90" i="47"/>
  <c r="V93" i="47"/>
  <c r="T95" i="47"/>
  <c r="AJ95" i="47"/>
  <c r="Y151" i="47"/>
  <c r="AL35" i="47"/>
  <c r="X88" i="47"/>
  <c r="AL90" i="47"/>
  <c r="Q91" i="47"/>
  <c r="AJ92" i="47"/>
  <c r="O93" i="47"/>
  <c r="AE93" i="47"/>
  <c r="AJ115" i="47"/>
  <c r="V117" i="47"/>
  <c r="O130" i="47"/>
  <c r="AN135" i="47"/>
  <c r="Y136" i="47"/>
  <c r="AF148" i="47"/>
  <c r="AN35" i="47"/>
  <c r="V87" i="47"/>
  <c r="AL87" i="47"/>
  <c r="Q88" i="47"/>
  <c r="T89" i="47"/>
  <c r="AJ89" i="47"/>
  <c r="O90" i="47"/>
  <c r="AE90" i="47"/>
  <c r="AM90" i="47"/>
  <c r="R91" i="47"/>
  <c r="AH91" i="47"/>
  <c r="M92" i="47"/>
  <c r="AC92" i="47"/>
  <c r="X93" i="47"/>
  <c r="AF93" i="47"/>
  <c r="V95" i="47"/>
  <c r="AL95" i="47"/>
  <c r="O106" i="47"/>
  <c r="AC93" i="47"/>
  <c r="AC49" i="47"/>
  <c r="AE87" i="47"/>
  <c r="AM87" i="47"/>
  <c r="R88" i="47"/>
  <c r="X90" i="47"/>
  <c r="AF90" i="47"/>
  <c r="S91" i="47"/>
  <c r="AL92" i="47"/>
  <c r="Q93" i="47"/>
  <c r="AE95" i="47"/>
  <c r="AM95" i="47"/>
  <c r="AC41" i="47"/>
  <c r="M47" i="47"/>
  <c r="AM115" i="47"/>
  <c r="AE133" i="47"/>
  <c r="AM35" i="47"/>
  <c r="AF35" i="47"/>
  <c r="AA35" i="47"/>
  <c r="AC35" i="47"/>
  <c r="V35" i="47"/>
  <c r="X35" i="47"/>
  <c r="AH31" i="47"/>
  <c r="AH45" i="47"/>
  <c r="T99" i="47"/>
  <c r="Y104" i="47"/>
  <c r="AJ105" i="47"/>
  <c r="AJ121" i="47"/>
  <c r="V147" i="47"/>
  <c r="Q35" i="47"/>
  <c r="M56" i="47"/>
  <c r="AA104" i="47"/>
  <c r="X116" i="47"/>
  <c r="X119" i="47"/>
  <c r="R35" i="47"/>
  <c r="Z35" i="47"/>
  <c r="AH35" i="47"/>
  <c r="V30" i="47"/>
  <c r="AL105" i="47"/>
  <c r="AM121" i="47"/>
  <c r="AH122" i="47"/>
  <c r="AC132" i="47"/>
  <c r="X147" i="47"/>
  <c r="S35" i="47"/>
  <c r="AM31" i="47"/>
  <c r="AF36" i="47"/>
  <c r="AA31" i="47"/>
  <c r="AN31" i="47"/>
  <c r="AH37" i="47"/>
  <c r="AE107" i="47"/>
  <c r="AA117" i="47"/>
  <c r="AN38" i="47"/>
  <c r="V48" i="47"/>
  <c r="V127" i="47"/>
  <c r="AH51" i="47"/>
  <c r="Z50" i="47"/>
  <c r="T39" i="47"/>
  <c r="O98" i="47"/>
  <c r="AJ98" i="47"/>
  <c r="O100" i="47"/>
  <c r="AE100" i="47"/>
  <c r="T103" i="47"/>
  <c r="V105" i="47"/>
  <c r="Q107" i="47"/>
  <c r="AF111" i="47"/>
  <c r="M114" i="47"/>
  <c r="R124" i="47"/>
  <c r="Y130" i="47"/>
  <c r="T119" i="47"/>
  <c r="X127" i="47"/>
  <c r="AF132" i="47"/>
  <c r="AL134" i="47"/>
  <c r="Q98" i="47"/>
  <c r="AL98" i="47"/>
  <c r="R100" i="47"/>
  <c r="Y105" i="47"/>
  <c r="AH109" i="47"/>
  <c r="M130" i="47"/>
  <c r="AJ135" i="47"/>
  <c r="AH97" i="47"/>
  <c r="V119" i="47"/>
  <c r="M123" i="47"/>
  <c r="M138" i="47"/>
  <c r="AA134" i="47"/>
  <c r="R99" i="47"/>
  <c r="AC100" i="47"/>
  <c r="Q105" i="47"/>
  <c r="O107" i="47"/>
  <c r="AH107" i="47"/>
  <c r="M110" i="47"/>
  <c r="AC111" i="47"/>
  <c r="X117" i="47"/>
  <c r="AL121" i="47"/>
  <c r="O124" i="47"/>
  <c r="AJ139" i="47"/>
  <c r="AJ146" i="47"/>
  <c r="R146" i="47"/>
  <c r="AC145" i="47"/>
  <c r="S146" i="47"/>
  <c r="AN146" i="47"/>
  <c r="AA148" i="47"/>
  <c r="Q150" i="47"/>
  <c r="AE145" i="47"/>
  <c r="AC148" i="47"/>
  <c r="T150" i="47"/>
  <c r="AM147" i="47"/>
  <c r="AJ97" i="47"/>
  <c r="AJ109" i="47"/>
  <c r="O110" i="47"/>
  <c r="R111" i="47"/>
  <c r="O114" i="47"/>
  <c r="R117" i="47"/>
  <c r="AC117" i="47"/>
  <c r="Z122" i="47"/>
  <c r="AJ122" i="47"/>
  <c r="O123" i="47"/>
  <c r="AM124" i="47"/>
  <c r="AG135" i="47"/>
  <c r="O136" i="47"/>
  <c r="O139" i="47"/>
  <c r="AC102" i="47"/>
  <c r="AJ131" i="47"/>
  <c r="T34" i="47"/>
  <c r="AA39" i="47"/>
  <c r="AC45" i="47"/>
  <c r="O47" i="47"/>
  <c r="R97" i="47"/>
  <c r="AM98" i="47"/>
  <c r="V99" i="47"/>
  <c r="S100" i="47"/>
  <c r="AC101" i="47"/>
  <c r="AF102" i="47"/>
  <c r="V103" i="47"/>
  <c r="AC104" i="47"/>
  <c r="M106" i="47"/>
  <c r="S107" i="47"/>
  <c r="AJ107" i="47"/>
  <c r="Y112" i="47"/>
  <c r="AM114" i="47"/>
  <c r="AF118" i="47"/>
  <c r="Z121" i="47"/>
  <c r="AN124" i="47"/>
  <c r="Y129" i="47"/>
  <c r="AM131" i="47"/>
  <c r="AA132" i="47"/>
  <c r="X133" i="47"/>
  <c r="AC134" i="47"/>
  <c r="O138" i="47"/>
  <c r="AG138" i="47"/>
  <c r="AH139" i="47"/>
  <c r="R145" i="47"/>
  <c r="AG145" i="47"/>
  <c r="R148" i="47"/>
  <c r="V150" i="47"/>
  <c r="AL150" i="47"/>
  <c r="V133" i="47"/>
  <c r="Q36" i="47"/>
  <c r="Q44" i="47"/>
  <c r="AM44" i="47"/>
  <c r="AM54" i="47"/>
  <c r="AH57" i="47"/>
  <c r="AL97" i="47"/>
  <c r="AN98" i="47"/>
  <c r="AN99" i="47"/>
  <c r="AL109" i="47"/>
  <c r="Q110" i="47"/>
  <c r="V111" i="47"/>
  <c r="T113" i="47"/>
  <c r="R114" i="47"/>
  <c r="AF116" i="47"/>
  <c r="AE117" i="47"/>
  <c r="AG118" i="47"/>
  <c r="AC122" i="47"/>
  <c r="AL122" i="47"/>
  <c r="Q123" i="47"/>
  <c r="AF125" i="47"/>
  <c r="AN131" i="47"/>
  <c r="AA133" i="47"/>
  <c r="Q136" i="47"/>
  <c r="R139" i="47"/>
  <c r="O147" i="47"/>
  <c r="Q47" i="47"/>
  <c r="X99" i="47"/>
  <c r="AE101" i="47"/>
  <c r="X103" i="47"/>
  <c r="AE104" i="47"/>
  <c r="AM107" i="47"/>
  <c r="AM109" i="47"/>
  <c r="R110" i="47"/>
  <c r="AF117" i="47"/>
  <c r="AM122" i="47"/>
  <c r="R123" i="47"/>
  <c r="Q127" i="47"/>
  <c r="AF134" i="47"/>
  <c r="Q138" i="47"/>
  <c r="AF147" i="47"/>
  <c r="X150" i="47"/>
  <c r="AC118" i="47"/>
  <c r="V129" i="47"/>
  <c r="S47" i="47"/>
  <c r="M98" i="47"/>
  <c r="Y99" i="47"/>
  <c r="M100" i="47"/>
  <c r="AA100" i="47"/>
  <c r="AG101" i="47"/>
  <c r="X102" i="47"/>
  <c r="AG104" i="47"/>
  <c r="T105" i="47"/>
  <c r="AF112" i="47"/>
  <c r="V113" i="47"/>
  <c r="AM113" i="47"/>
  <c r="AH115" i="47"/>
  <c r="AH121" i="47"/>
  <c r="AE122" i="47"/>
  <c r="M124" i="47"/>
  <c r="T127" i="47"/>
  <c r="AE129" i="47"/>
  <c r="Q130" i="47"/>
  <c r="R133" i="47"/>
  <c r="AC133" i="47"/>
  <c r="AG134" i="47"/>
  <c r="AL135" i="47"/>
  <c r="R138" i="47"/>
  <c r="AN138" i="47"/>
  <c r="AA145" i="47"/>
  <c r="M146" i="47"/>
  <c r="S147" i="47"/>
  <c r="Z150" i="47"/>
  <c r="T151" i="47"/>
  <c r="AJ32" i="47"/>
  <c r="AH41" i="47"/>
  <c r="X44" i="47"/>
  <c r="AJ45" i="47"/>
  <c r="AA102" i="47"/>
  <c r="Q106" i="47"/>
  <c r="AF109" i="47"/>
  <c r="M111" i="47"/>
  <c r="R115" i="47"/>
  <c r="AA118" i="47"/>
  <c r="R122" i="47"/>
  <c r="AG122" i="47"/>
  <c r="R125" i="47"/>
  <c r="AG126" i="47"/>
  <c r="AN127" i="47"/>
  <c r="T129" i="47"/>
  <c r="AH131" i="47"/>
  <c r="AE132" i="47"/>
  <c r="S133" i="47"/>
  <c r="Y135" i="47"/>
  <c r="AM137" i="47"/>
  <c r="AN139" i="47"/>
  <c r="Z32" i="47"/>
  <c r="AG36" i="47"/>
  <c r="AN44" i="47"/>
  <c r="T53" i="47"/>
  <c r="V97" i="47"/>
  <c r="Q99" i="47"/>
  <c r="AM99" i="47"/>
  <c r="AJ101" i="47"/>
  <c r="O102" i="47"/>
  <c r="Y102" i="47"/>
  <c r="Z104" i="47"/>
  <c r="R105" i="47"/>
  <c r="V107" i="47"/>
  <c r="AF107" i="47"/>
  <c r="M108" i="47"/>
  <c r="AA108" i="47"/>
  <c r="AE109" i="47"/>
  <c r="AC110" i="47"/>
  <c r="AN111" i="47"/>
  <c r="X112" i="47"/>
  <c r="AJ112" i="47"/>
  <c r="AC114" i="47"/>
  <c r="AL114" i="47"/>
  <c r="Q115" i="47"/>
  <c r="M116" i="47"/>
  <c r="O120" i="47"/>
  <c r="X120" i="47"/>
  <c r="Y121" i="47"/>
  <c r="Q122" i="47"/>
  <c r="AH123" i="47"/>
  <c r="AA124" i="47"/>
  <c r="V125" i="47"/>
  <c r="AE125" i="47"/>
  <c r="AF126" i="47"/>
  <c r="V128" i="47"/>
  <c r="AH129" i="47"/>
  <c r="Z130" i="47"/>
  <c r="AJ130" i="47"/>
  <c r="O131" i="47"/>
  <c r="Z137" i="47"/>
  <c r="AL137" i="47"/>
  <c r="AE138" i="47"/>
  <c r="V144" i="47"/>
  <c r="AJ144" i="47"/>
  <c r="Q145" i="47"/>
  <c r="AG147" i="47"/>
  <c r="S148" i="47"/>
  <c r="AE149" i="47"/>
  <c r="AA150" i="47"/>
  <c r="AN150" i="47"/>
  <c r="Q39" i="47"/>
  <c r="AE44" i="47"/>
  <c r="X47" i="47"/>
  <c r="AN47" i="47"/>
  <c r="AF127" i="47"/>
  <c r="Q135" i="47"/>
  <c r="AM145" i="47"/>
  <c r="AF149" i="47"/>
  <c r="R39" i="47"/>
  <c r="AF44" i="47"/>
  <c r="Y97" i="47"/>
  <c r="S99" i="47"/>
  <c r="AL101" i="47"/>
  <c r="Q102" i="47"/>
  <c r="AL104" i="47"/>
  <c r="AJ106" i="47"/>
  <c r="X107" i="47"/>
  <c r="O108" i="47"/>
  <c r="AC108" i="47"/>
  <c r="AG109" i="47"/>
  <c r="AF110" i="47"/>
  <c r="Q111" i="47"/>
  <c r="AM112" i="47"/>
  <c r="AL113" i="47"/>
  <c r="T114" i="47"/>
  <c r="AE114" i="47"/>
  <c r="AN114" i="47"/>
  <c r="S115" i="47"/>
  <c r="O116" i="47"/>
  <c r="AA116" i="47"/>
  <c r="AN116" i="47"/>
  <c r="AJ119" i="47"/>
  <c r="Q120" i="47"/>
  <c r="Z120" i="47"/>
  <c r="AJ123" i="47"/>
  <c r="AC124" i="47"/>
  <c r="X125" i="47"/>
  <c r="AG125" i="47"/>
  <c r="AG127" i="47"/>
  <c r="O128" i="47"/>
  <c r="X128" i="47"/>
  <c r="AJ129" i="47"/>
  <c r="AC130" i="47"/>
  <c r="AL130" i="47"/>
  <c r="Q131" i="47"/>
  <c r="M132" i="47"/>
  <c r="X132" i="47"/>
  <c r="T135" i="47"/>
  <c r="AF135" i="47"/>
  <c r="AH138" i="47"/>
  <c r="Z144" i="47"/>
  <c r="AL144" i="47"/>
  <c r="S145" i="47"/>
  <c r="AN145" i="47"/>
  <c r="AA147" i="47"/>
  <c r="V148" i="47"/>
  <c r="AG149" i="47"/>
  <c r="R32" i="47"/>
  <c r="AG32" i="47"/>
  <c r="AG44" i="47"/>
  <c r="AE46" i="47"/>
  <c r="Z47" i="47"/>
  <c r="AE57" i="47"/>
  <c r="Z97" i="47"/>
  <c r="AM101" i="47"/>
  <c r="R102" i="47"/>
  <c r="Y107" i="47"/>
  <c r="AG110" i="47"/>
  <c r="AN112" i="47"/>
  <c r="S120" i="47"/>
  <c r="Z125" i="47"/>
  <c r="Y128" i="47"/>
  <c r="AM130" i="47"/>
  <c r="R131" i="47"/>
  <c r="AM132" i="47"/>
  <c r="AE137" i="47"/>
  <c r="Y138" i="47"/>
  <c r="AM144" i="47"/>
  <c r="AF150" i="47"/>
  <c r="Q151" i="47"/>
  <c r="T32" i="47"/>
  <c r="AM38" i="47"/>
  <c r="AH44" i="47"/>
  <c r="AA47" i="47"/>
  <c r="AL51" i="47"/>
  <c r="AG57" i="47"/>
  <c r="AH99" i="47"/>
  <c r="AF101" i="47"/>
  <c r="AN101" i="47"/>
  <c r="S102" i="47"/>
  <c r="V104" i="47"/>
  <c r="AL106" i="47"/>
  <c r="R107" i="47"/>
  <c r="Z107" i="47"/>
  <c r="R108" i="47"/>
  <c r="AE108" i="47"/>
  <c r="X110" i="47"/>
  <c r="AG111" i="47"/>
  <c r="T112" i="47"/>
  <c r="AE112" i="47"/>
  <c r="Z113" i="47"/>
  <c r="V114" i="47"/>
  <c r="AH114" i="47"/>
  <c r="M115" i="47"/>
  <c r="R116" i="47"/>
  <c r="AC116" i="47"/>
  <c r="Z117" i="47"/>
  <c r="AL119" i="47"/>
  <c r="T120" i="47"/>
  <c r="T121" i="47"/>
  <c r="M122" i="47"/>
  <c r="Y122" i="47"/>
  <c r="Z123" i="47"/>
  <c r="AM123" i="47"/>
  <c r="S124" i="47"/>
  <c r="AE124" i="47"/>
  <c r="AA125" i="47"/>
  <c r="AA126" i="47"/>
  <c r="AL126" i="47"/>
  <c r="AJ127" i="47"/>
  <c r="Q128" i="47"/>
  <c r="Z128" i="47"/>
  <c r="Z129" i="47"/>
  <c r="AL129" i="47"/>
  <c r="R130" i="47"/>
  <c r="AE130" i="47"/>
  <c r="AN130" i="47"/>
  <c r="S131" i="47"/>
  <c r="O132" i="47"/>
  <c r="AN132" i="47"/>
  <c r="V135" i="47"/>
  <c r="Z136" i="47"/>
  <c r="T137" i="47"/>
  <c r="AH137" i="47"/>
  <c r="Z138" i="47"/>
  <c r="AJ138" i="47"/>
  <c r="M145" i="47"/>
  <c r="AC147" i="47"/>
  <c r="AN147" i="47"/>
  <c r="X148" i="47"/>
  <c r="AG148" i="47"/>
  <c r="AA149" i="47"/>
  <c r="AG150" i="47"/>
  <c r="S151" i="47"/>
  <c r="AL49" i="47"/>
  <c r="AL52" i="47"/>
  <c r="Q57" i="47"/>
  <c r="AM106" i="47"/>
  <c r="S108" i="47"/>
  <c r="S116" i="47"/>
  <c r="AN119" i="47"/>
  <c r="AN123" i="47"/>
  <c r="AF124" i="47"/>
  <c r="S128" i="47"/>
  <c r="AM129" i="47"/>
  <c r="AG130" i="47"/>
  <c r="AE144" i="47"/>
  <c r="Y145" i="47"/>
  <c r="Y148" i="47"/>
  <c r="AL149" i="47"/>
  <c r="AL31" i="47"/>
  <c r="M39" i="47"/>
  <c r="Z39" i="47"/>
  <c r="AL41" i="47"/>
  <c r="AJ42" i="47"/>
  <c r="AA44" i="47"/>
  <c r="AN46" i="47"/>
  <c r="T47" i="47"/>
  <c r="AM49" i="47"/>
  <c r="AH55" i="47"/>
  <c r="R57" i="47"/>
  <c r="T97" i="47"/>
  <c r="O99" i="47"/>
  <c r="AJ99" i="47"/>
  <c r="AG102" i="47"/>
  <c r="X104" i="47"/>
  <c r="Z105" i="47"/>
  <c r="AN106" i="47"/>
  <c r="AN107" i="47"/>
  <c r="AC109" i="47"/>
  <c r="AA110" i="47"/>
  <c r="V112" i="47"/>
  <c r="AG112" i="47"/>
  <c r="Y114" i="47"/>
  <c r="AN115" i="47"/>
  <c r="AE116" i="47"/>
  <c r="Y119" i="47"/>
  <c r="AJ120" i="47"/>
  <c r="V121" i="47"/>
  <c r="O122" i="47"/>
  <c r="S125" i="47"/>
  <c r="AC126" i="47"/>
  <c r="Y127" i="47"/>
  <c r="AL127" i="47"/>
  <c r="R132" i="47"/>
  <c r="Z133" i="47"/>
  <c r="X135" i="47"/>
  <c r="S136" i="47"/>
  <c r="V137" i="47"/>
  <c r="AJ137" i="47"/>
  <c r="AC138" i="47"/>
  <c r="AM138" i="47"/>
  <c r="S139" i="47"/>
  <c r="T144" i="47"/>
  <c r="AH144" i="47"/>
  <c r="Z145" i="47"/>
  <c r="AH145" i="47"/>
  <c r="Z148" i="47"/>
  <c r="AF57" i="47"/>
  <c r="AN57" i="47"/>
  <c r="AJ57" i="47"/>
  <c r="M57" i="47"/>
  <c r="AL57" i="47"/>
  <c r="AJ56" i="47"/>
  <c r="AJ50" i="47"/>
  <c r="M52" i="47"/>
  <c r="AA52" i="47"/>
  <c r="AE55" i="47"/>
  <c r="AH56" i="47"/>
  <c r="AN49" i="47"/>
  <c r="R52" i="47"/>
  <c r="AE52" i="47"/>
  <c r="AE54" i="47"/>
  <c r="V55" i="47"/>
  <c r="AJ55" i="47"/>
  <c r="T51" i="47"/>
  <c r="S52" i="47"/>
  <c r="AF52" i="47"/>
  <c r="AL56" i="47"/>
  <c r="AG52" i="47"/>
  <c r="O54" i="47"/>
  <c r="AA55" i="47"/>
  <c r="AM55" i="47"/>
  <c r="AA56" i="47"/>
  <c r="AM56" i="47"/>
  <c r="AH49" i="47"/>
  <c r="R50" i="47"/>
  <c r="AG50" i="47"/>
  <c r="AM51" i="47"/>
  <c r="AH52" i="47"/>
  <c r="AN55" i="47"/>
  <c r="AN51" i="47"/>
  <c r="Z52" i="47"/>
  <c r="AN54" i="47"/>
  <c r="S39" i="47"/>
  <c r="X39" i="47"/>
  <c r="AN39" i="47"/>
  <c r="AM46" i="47"/>
  <c r="AH46" i="47"/>
  <c r="AJ46" i="47"/>
  <c r="T43" i="47"/>
  <c r="AL43" i="47"/>
  <c r="AM43" i="47"/>
  <c r="AJ43" i="47"/>
  <c r="AN43" i="47"/>
  <c r="Z42" i="47"/>
  <c r="R42" i="47"/>
  <c r="AG42" i="47"/>
  <c r="T42" i="47"/>
  <c r="AA41" i="47"/>
  <c r="AM41" i="47"/>
  <c r="AN41" i="47"/>
  <c r="V40" i="47"/>
  <c r="AE38" i="47"/>
  <c r="AH38" i="47"/>
  <c r="AJ38" i="47"/>
  <c r="AJ37" i="47"/>
  <c r="Z37" i="47"/>
  <c r="AC37" i="47"/>
  <c r="AE36" i="47"/>
  <c r="AH36" i="47"/>
  <c r="X36" i="47"/>
  <c r="AA36" i="47"/>
  <c r="AM36" i="47"/>
  <c r="AN36" i="47"/>
  <c r="AJ34" i="47"/>
  <c r="AL34" i="47"/>
  <c r="AM34" i="47"/>
  <c r="AN34" i="47"/>
  <c r="Z31" i="47"/>
  <c r="Z41" i="47"/>
  <c r="Z49" i="47"/>
  <c r="S55" i="47"/>
  <c r="AA30" i="47"/>
  <c r="Q32" i="47"/>
  <c r="O34" i="47"/>
  <c r="O36" i="47"/>
  <c r="M37" i="47"/>
  <c r="M38" i="47"/>
  <c r="AA40" i="47"/>
  <c r="Q42" i="47"/>
  <c r="O43" i="47"/>
  <c r="O44" i="47"/>
  <c r="M45" i="47"/>
  <c r="M46" i="47"/>
  <c r="AA48" i="47"/>
  <c r="Q50" i="47"/>
  <c r="O51" i="47"/>
  <c r="AA53" i="47"/>
  <c r="AC30" i="47"/>
  <c r="O38" i="47"/>
  <c r="O46" i="47"/>
  <c r="AC48" i="47"/>
  <c r="S50" i="47"/>
  <c r="AF51" i="47"/>
  <c r="AF54" i="47"/>
  <c r="V57" i="47"/>
  <c r="AE31" i="47"/>
  <c r="R36" i="47"/>
  <c r="Z36" i="47"/>
  <c r="R37" i="47"/>
  <c r="AG38" i="47"/>
  <c r="AE41" i="47"/>
  <c r="R44" i="47"/>
  <c r="Z44" i="47"/>
  <c r="R45" i="47"/>
  <c r="AG46" i="47"/>
  <c r="AE49" i="47"/>
  <c r="V53" i="47"/>
  <c r="AF53" i="47"/>
  <c r="AG54" i="47"/>
  <c r="X55" i="47"/>
  <c r="AF38" i="47"/>
  <c r="AC40" i="47"/>
  <c r="O55" i="47"/>
  <c r="S30" i="47"/>
  <c r="X31" i="47"/>
  <c r="AF31" i="47"/>
  <c r="V34" i="47"/>
  <c r="S36" i="47"/>
  <c r="S37" i="47"/>
  <c r="AF39" i="47"/>
  <c r="S40" i="47"/>
  <c r="X41" i="47"/>
  <c r="AF41" i="47"/>
  <c r="V43" i="47"/>
  <c r="S44" i="47"/>
  <c r="S45" i="47"/>
  <c r="AF47" i="47"/>
  <c r="S48" i="47"/>
  <c r="X49" i="47"/>
  <c r="AF49" i="47"/>
  <c r="V51" i="47"/>
  <c r="AG53" i="47"/>
  <c r="Q55" i="47"/>
  <c r="R56" i="47"/>
  <c r="V31" i="47"/>
  <c r="S32" i="47"/>
  <c r="V41" i="47"/>
  <c r="S42" i="47"/>
  <c r="AF46" i="47"/>
  <c r="V49" i="47"/>
  <c r="M32" i="47"/>
  <c r="T36" i="47"/>
  <c r="AG39" i="47"/>
  <c r="M42" i="47"/>
  <c r="T44" i="47"/>
  <c r="AG47" i="47"/>
  <c r="M50" i="47"/>
  <c r="Q52" i="47"/>
  <c r="X53" i="47"/>
  <c r="AA54" i="47"/>
  <c r="R55" i="47"/>
  <c r="Z55" i="47"/>
  <c r="S56" i="47"/>
  <c r="AC57" i="47"/>
  <c r="AC38" i="47"/>
  <c r="AC46" i="47"/>
  <c r="AC51" i="47"/>
  <c r="Z98" i="47"/>
  <c r="X98" i="47"/>
  <c r="V98" i="47"/>
  <c r="S134" i="47"/>
  <c r="R134" i="47"/>
  <c r="Q134" i="47"/>
  <c r="O134" i="47"/>
  <c r="T30" i="47"/>
  <c r="AJ30" i="47"/>
  <c r="O31" i="47"/>
  <c r="AH32" i="47"/>
  <c r="M34" i="47"/>
  <c r="AC34" i="47"/>
  <c r="AA37" i="47"/>
  <c r="V38" i="47"/>
  <c r="T40" i="47"/>
  <c r="AJ40" i="47"/>
  <c r="O41" i="47"/>
  <c r="AH42" i="47"/>
  <c r="M43" i="47"/>
  <c r="AC43" i="47"/>
  <c r="AA45" i="47"/>
  <c r="V46" i="47"/>
  <c r="T48" i="47"/>
  <c r="AJ48" i="47"/>
  <c r="O49" i="47"/>
  <c r="AH50" i="47"/>
  <c r="M51" i="47"/>
  <c r="M54" i="47"/>
  <c r="V54" i="47"/>
  <c r="AG56" i="47"/>
  <c r="AF56" i="47"/>
  <c r="AF97" i="47"/>
  <c r="AE97" i="47"/>
  <c r="AC97" i="47"/>
  <c r="AA97" i="47"/>
  <c r="AF113" i="47"/>
  <c r="AC113" i="47"/>
  <c r="AA113" i="47"/>
  <c r="AE113" i="47"/>
  <c r="AM117" i="47"/>
  <c r="AJ117" i="47"/>
  <c r="AN117" i="47"/>
  <c r="AL117" i="47"/>
  <c r="AH117" i="47"/>
  <c r="AF120" i="47"/>
  <c r="AC120" i="47"/>
  <c r="AG120" i="47"/>
  <c r="AE120" i="47"/>
  <c r="AA120" i="47"/>
  <c r="Z149" i="47"/>
  <c r="Y149" i="47"/>
  <c r="X149" i="47"/>
  <c r="T149" i="47"/>
  <c r="M113" i="47"/>
  <c r="R113" i="47"/>
  <c r="Q113" i="47"/>
  <c r="O113" i="47"/>
  <c r="M30" i="47"/>
  <c r="AA32" i="47"/>
  <c r="T37" i="47"/>
  <c r="AH39" i="47"/>
  <c r="M40" i="47"/>
  <c r="AA42" i="47"/>
  <c r="T45" i="47"/>
  <c r="AH47" i="47"/>
  <c r="M48" i="47"/>
  <c r="AA50" i="47"/>
  <c r="Q53" i="47"/>
  <c r="AH53" i="47"/>
  <c r="Y98" i="47"/>
  <c r="S101" i="47"/>
  <c r="R101" i="47"/>
  <c r="Q101" i="47"/>
  <c r="O101" i="47"/>
  <c r="Z106" i="47"/>
  <c r="Y106" i="47"/>
  <c r="X106" i="47"/>
  <c r="V106" i="47"/>
  <c r="S109" i="47"/>
  <c r="R109" i="47"/>
  <c r="Q109" i="47"/>
  <c r="O109" i="47"/>
  <c r="S113" i="47"/>
  <c r="AG115" i="47"/>
  <c r="AA115" i="47"/>
  <c r="AF115" i="47"/>
  <c r="AN125" i="47"/>
  <c r="AM125" i="47"/>
  <c r="AL125" i="47"/>
  <c r="AJ125" i="47"/>
  <c r="Z134" i="47"/>
  <c r="Y134" i="47"/>
  <c r="X134" i="47"/>
  <c r="T134" i="47"/>
  <c r="V134" i="47"/>
  <c r="AG146" i="47"/>
  <c r="AF146" i="47"/>
  <c r="AE146" i="47"/>
  <c r="AA146" i="47"/>
  <c r="V149" i="47"/>
  <c r="AE34" i="47"/>
  <c r="X46" i="47"/>
  <c r="Q49" i="47"/>
  <c r="R53" i="47"/>
  <c r="O30" i="47"/>
  <c r="AE30" i="47"/>
  <c r="AM30" i="47"/>
  <c r="R31" i="47"/>
  <c r="AC32" i="47"/>
  <c r="X34" i="47"/>
  <c r="AF34" i="47"/>
  <c r="V37" i="47"/>
  <c r="AL37" i="47"/>
  <c r="Q38" i="47"/>
  <c r="AJ39" i="47"/>
  <c r="O40" i="47"/>
  <c r="AE40" i="47"/>
  <c r="AM40" i="47"/>
  <c r="R41" i="47"/>
  <c r="AC42" i="47"/>
  <c r="X43" i="47"/>
  <c r="AF43" i="47"/>
  <c r="V45" i="47"/>
  <c r="AL45" i="47"/>
  <c r="Q46" i="47"/>
  <c r="AJ47" i="47"/>
  <c r="O48" i="47"/>
  <c r="AE48" i="47"/>
  <c r="AM48" i="47"/>
  <c r="R49" i="47"/>
  <c r="AC50" i="47"/>
  <c r="X51" i="47"/>
  <c r="V52" i="47"/>
  <c r="AM52" i="47"/>
  <c r="S53" i="47"/>
  <c r="AJ53" i="47"/>
  <c r="AF55" i="47"/>
  <c r="X56" i="47"/>
  <c r="AE56" i="47"/>
  <c r="AC99" i="47"/>
  <c r="AA99" i="47"/>
  <c r="AG99" i="47"/>
  <c r="T101" i="47"/>
  <c r="Z101" i="47"/>
  <c r="Y101" i="47"/>
  <c r="AG103" i="47"/>
  <c r="AF103" i="47"/>
  <c r="AE103" i="47"/>
  <c r="AC103" i="47"/>
  <c r="O104" i="47"/>
  <c r="AA106" i="47"/>
  <c r="AG106" i="47"/>
  <c r="AF106" i="47"/>
  <c r="T109" i="47"/>
  <c r="Z109" i="47"/>
  <c r="Y109" i="47"/>
  <c r="AN148" i="47"/>
  <c r="AM148" i="47"/>
  <c r="AL148" i="47"/>
  <c r="AJ148" i="47"/>
  <c r="AH148" i="47"/>
  <c r="Q31" i="47"/>
  <c r="X30" i="47"/>
  <c r="AF30" i="47"/>
  <c r="AN30" i="47"/>
  <c r="S31" i="47"/>
  <c r="V32" i="47"/>
  <c r="AL32" i="47"/>
  <c r="Q34" i="47"/>
  <c r="AG34" i="47"/>
  <c r="AJ36" i="47"/>
  <c r="O37" i="47"/>
  <c r="AE37" i="47"/>
  <c r="AM37" i="47"/>
  <c r="R38" i="47"/>
  <c r="Z38" i="47"/>
  <c r="AC39" i="47"/>
  <c r="X40" i="47"/>
  <c r="AF40" i="47"/>
  <c r="AN40" i="47"/>
  <c r="S41" i="47"/>
  <c r="V42" i="47"/>
  <c r="AL42" i="47"/>
  <c r="Q43" i="47"/>
  <c r="AG43" i="47"/>
  <c r="AJ44" i="47"/>
  <c r="O45" i="47"/>
  <c r="AE45" i="47"/>
  <c r="AM45" i="47"/>
  <c r="R46" i="47"/>
  <c r="Z46" i="47"/>
  <c r="AC47" i="47"/>
  <c r="X48" i="47"/>
  <c r="AF48" i="47"/>
  <c r="AN48" i="47"/>
  <c r="S49" i="47"/>
  <c r="V50" i="47"/>
  <c r="AL50" i="47"/>
  <c r="Q51" i="47"/>
  <c r="Z51" i="47"/>
  <c r="AN52" i="47"/>
  <c r="Q54" i="47"/>
  <c r="AJ54" i="47"/>
  <c r="AG55" i="47"/>
  <c r="V56" i="47"/>
  <c r="X57" i="47"/>
  <c r="Y100" i="47"/>
  <c r="X100" i="47"/>
  <c r="V100" i="47"/>
  <c r="T100" i="47"/>
  <c r="V101" i="47"/>
  <c r="AC106" i="47"/>
  <c r="Y108" i="47"/>
  <c r="X108" i="47"/>
  <c r="V108" i="47"/>
  <c r="T108" i="47"/>
  <c r="V109" i="47"/>
  <c r="M112" i="47"/>
  <c r="R112" i="47"/>
  <c r="S112" i="47"/>
  <c r="Q112" i="47"/>
  <c r="O112" i="47"/>
  <c r="AE115" i="47"/>
  <c r="R118" i="47"/>
  <c r="O118" i="47"/>
  <c r="S118" i="47"/>
  <c r="M119" i="47"/>
  <c r="S119" i="47"/>
  <c r="R119" i="47"/>
  <c r="O119" i="47"/>
  <c r="Q119" i="47"/>
  <c r="AL40" i="47"/>
  <c r="AA98" i="47"/>
  <c r="AF98" i="47"/>
  <c r="R103" i="47"/>
  <c r="Q103" i="47"/>
  <c r="O103" i="47"/>
  <c r="M103" i="47"/>
  <c r="AF105" i="47"/>
  <c r="AE105" i="47"/>
  <c r="AC105" i="47"/>
  <c r="AA105" i="47"/>
  <c r="Q30" i="47"/>
  <c r="AE32" i="47"/>
  <c r="AM32" i="47"/>
  <c r="R34" i="47"/>
  <c r="X37" i="47"/>
  <c r="AF37" i="47"/>
  <c r="AL39" i="47"/>
  <c r="Q40" i="47"/>
  <c r="AE42" i="47"/>
  <c r="AM42" i="47"/>
  <c r="R43" i="47"/>
  <c r="X45" i="47"/>
  <c r="AF45" i="47"/>
  <c r="AL47" i="47"/>
  <c r="Q48" i="47"/>
  <c r="AE50" i="47"/>
  <c r="AM50" i="47"/>
  <c r="R51" i="47"/>
  <c r="AA51" i="47"/>
  <c r="X52" i="47"/>
  <c r="AC53" i="47"/>
  <c r="AL53" i="47"/>
  <c r="S54" i="47"/>
  <c r="O57" i="47"/>
  <c r="AE98" i="47"/>
  <c r="AE99" i="47"/>
  <c r="AN100" i="47"/>
  <c r="AM100" i="47"/>
  <c r="AL100" i="47"/>
  <c r="AJ100" i="47"/>
  <c r="AH103" i="47"/>
  <c r="AN103" i="47"/>
  <c r="AM103" i="47"/>
  <c r="AN108" i="47"/>
  <c r="AM108" i="47"/>
  <c r="AL108" i="47"/>
  <c r="AJ108" i="47"/>
  <c r="AN136" i="47"/>
  <c r="AM136" i="47"/>
  <c r="AL136" i="47"/>
  <c r="AH136" i="47"/>
  <c r="AJ136" i="47"/>
  <c r="AL30" i="47"/>
  <c r="X38" i="47"/>
  <c r="Q41" i="47"/>
  <c r="AE43" i="47"/>
  <c r="AL48" i="47"/>
  <c r="X54" i="47"/>
  <c r="M104" i="47"/>
  <c r="S104" i="47"/>
  <c r="R104" i="47"/>
  <c r="M53" i="47"/>
  <c r="AN53" i="47"/>
  <c r="T54" i="47"/>
  <c r="AL54" i="47"/>
  <c r="O56" i="47"/>
  <c r="Z56" i="47"/>
  <c r="Z57" i="47"/>
  <c r="O97" i="47"/>
  <c r="M97" i="47"/>
  <c r="L97" i="47" s="1"/>
  <c r="S97" i="47"/>
  <c r="T98" i="47"/>
  <c r="AG98" i="47"/>
  <c r="AF99" i="47"/>
  <c r="Z100" i="47"/>
  <c r="X101" i="47"/>
  <c r="AM102" i="47"/>
  <c r="AL102" i="47"/>
  <c r="AJ102" i="47"/>
  <c r="AH102" i="47"/>
  <c r="AJ103" i="47"/>
  <c r="AE106" i="47"/>
  <c r="Z108" i="47"/>
  <c r="X109" i="47"/>
  <c r="AJ110" i="47"/>
  <c r="AN110" i="47"/>
  <c r="AM110" i="47"/>
  <c r="AL110" i="47"/>
  <c r="AH110" i="47"/>
  <c r="T111" i="47"/>
  <c r="Z111" i="47"/>
  <c r="Y111" i="47"/>
  <c r="Q118" i="47"/>
  <c r="M134" i="47"/>
  <c r="Z102" i="47"/>
  <c r="AN104" i="47"/>
  <c r="S105" i="47"/>
  <c r="AG107" i="47"/>
  <c r="Z110" i="47"/>
  <c r="T116" i="47"/>
  <c r="Y116" i="47"/>
  <c r="V116" i="47"/>
  <c r="O117" i="47"/>
  <c r="M117" i="47"/>
  <c r="Q117" i="47"/>
  <c r="AG123" i="47"/>
  <c r="AF123" i="47"/>
  <c r="AE123" i="47"/>
  <c r="AA123" i="47"/>
  <c r="T124" i="47"/>
  <c r="Z124" i="47"/>
  <c r="Y124" i="47"/>
  <c r="V124" i="47"/>
  <c r="S129" i="47"/>
  <c r="R129" i="47"/>
  <c r="Q129" i="47"/>
  <c r="M129" i="47"/>
  <c r="AG151" i="47"/>
  <c r="AF151" i="47"/>
  <c r="AE151" i="47"/>
  <c r="AC151" i="47"/>
  <c r="T102" i="47"/>
  <c r="AH104" i="47"/>
  <c r="M105" i="47"/>
  <c r="AA107" i="47"/>
  <c r="T110" i="47"/>
  <c r="AH111" i="47"/>
  <c r="AH113" i="47"/>
  <c r="Y115" i="47"/>
  <c r="V115" i="47"/>
  <c r="AC119" i="47"/>
  <c r="AA119" i="47"/>
  <c r="AE119" i="47"/>
  <c r="S121" i="47"/>
  <c r="Q121" i="47"/>
  <c r="M121" i="47"/>
  <c r="AG128" i="47"/>
  <c r="AF128" i="47"/>
  <c r="AE128" i="47"/>
  <c r="AC128" i="47"/>
  <c r="Z131" i="47"/>
  <c r="Y131" i="47"/>
  <c r="X131" i="47"/>
  <c r="V131" i="47"/>
  <c r="Z139" i="47"/>
  <c r="Y139" i="47"/>
  <c r="X139" i="47"/>
  <c r="V139" i="47"/>
  <c r="AN151" i="47"/>
  <c r="AM151" i="47"/>
  <c r="AL151" i="47"/>
  <c r="AH151" i="47"/>
  <c r="AJ116" i="47"/>
  <c r="AL116" i="47"/>
  <c r="Z118" i="47"/>
  <c r="X118" i="47"/>
  <c r="T118" i="47"/>
  <c r="S126" i="47"/>
  <c r="R126" i="47"/>
  <c r="Q126" i="47"/>
  <c r="O126" i="47"/>
  <c r="AN133" i="47"/>
  <c r="AM133" i="47"/>
  <c r="AL133" i="47"/>
  <c r="AJ133" i="47"/>
  <c r="S137" i="47"/>
  <c r="R137" i="47"/>
  <c r="Q137" i="47"/>
  <c r="M137" i="47"/>
  <c r="AJ151" i="47"/>
  <c r="AM97" i="47"/>
  <c r="R98" i="47"/>
  <c r="AF100" i="47"/>
  <c r="Y103" i="47"/>
  <c r="AM105" i="47"/>
  <c r="R106" i="47"/>
  <c r="AF108" i="47"/>
  <c r="S111" i="47"/>
  <c r="AA111" i="47"/>
  <c r="AJ111" i="47"/>
  <c r="AA112" i="47"/>
  <c r="AJ113" i="47"/>
  <c r="Z114" i="47"/>
  <c r="X115" i="47"/>
  <c r="V118" i="47"/>
  <c r="AF119" i="47"/>
  <c r="AA121" i="47"/>
  <c r="AG121" i="47"/>
  <c r="AF121" i="47"/>
  <c r="AC121" i="47"/>
  <c r="AN128" i="47"/>
  <c r="AM128" i="47"/>
  <c r="AL128" i="47"/>
  <c r="AH128" i="47"/>
  <c r="AG131" i="47"/>
  <c r="AF131" i="47"/>
  <c r="AE131" i="47"/>
  <c r="AA131" i="47"/>
  <c r="O137" i="47"/>
  <c r="AG139" i="47"/>
  <c r="AF139" i="47"/>
  <c r="AE139" i="47"/>
  <c r="AA139" i="47"/>
  <c r="Z146" i="47"/>
  <c r="Y146" i="47"/>
  <c r="X146" i="47"/>
  <c r="V146" i="47"/>
  <c r="S149" i="47"/>
  <c r="R149" i="47"/>
  <c r="Q149" i="47"/>
  <c r="O149" i="47"/>
  <c r="AL112" i="47"/>
  <c r="Q114" i="47"/>
  <c r="AA114" i="47"/>
  <c r="AF114" i="47"/>
  <c r="Z115" i="47"/>
  <c r="AM116" i="47"/>
  <c r="AH118" i="47"/>
  <c r="AN118" i="47"/>
  <c r="AM118" i="47"/>
  <c r="AJ118" i="47"/>
  <c r="AG119" i="47"/>
  <c r="AN120" i="47"/>
  <c r="AL120" i="47"/>
  <c r="AH120" i="47"/>
  <c r="R121" i="47"/>
  <c r="Y123" i="47"/>
  <c r="X123" i="47"/>
  <c r="V123" i="47"/>
  <c r="Z126" i="47"/>
  <c r="Y126" i="47"/>
  <c r="X126" i="47"/>
  <c r="T126" i="47"/>
  <c r="AG136" i="47"/>
  <c r="AF136" i="47"/>
  <c r="AE136" i="47"/>
  <c r="AC136" i="47"/>
  <c r="S144" i="47"/>
  <c r="R144" i="47"/>
  <c r="Q144" i="47"/>
  <c r="M144" i="47"/>
  <c r="Y117" i="47"/>
  <c r="AM119" i="47"/>
  <c r="R120" i="47"/>
  <c r="X122" i="47"/>
  <c r="AF122" i="47"/>
  <c r="AL124" i="47"/>
  <c r="Q125" i="47"/>
  <c r="Y125" i="47"/>
  <c r="AJ126" i="47"/>
  <c r="O127" i="47"/>
  <c r="AE127" i="47"/>
  <c r="AM127" i="47"/>
  <c r="R128" i="47"/>
  <c r="AC129" i="47"/>
  <c r="X130" i="47"/>
  <c r="AF130" i="47"/>
  <c r="V132" i="47"/>
  <c r="AL132" i="47"/>
  <c r="Q133" i="47"/>
  <c r="Y133" i="47"/>
  <c r="AJ134" i="47"/>
  <c r="O135" i="47"/>
  <c r="AE135" i="47"/>
  <c r="AM135" i="47"/>
  <c r="R136" i="47"/>
  <c r="AC137" i="47"/>
  <c r="X138" i="47"/>
  <c r="AF138" i="47"/>
  <c r="AC144" i="47"/>
  <c r="X145" i="47"/>
  <c r="AL147" i="47"/>
  <c r="Q148" i="47"/>
  <c r="AJ149" i="47"/>
  <c r="O150" i="47"/>
  <c r="AE150" i="47"/>
  <c r="AM150" i="47"/>
  <c r="R151" i="47"/>
  <c r="Z151" i="47"/>
  <c r="AM126" i="47"/>
  <c r="R127" i="47"/>
  <c r="AF129" i="47"/>
  <c r="Y132" i="47"/>
  <c r="AM134" i="47"/>
  <c r="R135" i="47"/>
  <c r="X137" i="47"/>
  <c r="AF137" i="47"/>
  <c r="AL139" i="47"/>
  <c r="X144" i="47"/>
  <c r="AF144" i="47"/>
  <c r="AL146" i="47"/>
  <c r="Q147" i="47"/>
  <c r="Y147" i="47"/>
  <c r="AM149" i="47"/>
  <c r="R150" i="47"/>
  <c r="AH150" i="47"/>
  <c r="M151" i="47"/>
  <c r="T122" i="47"/>
  <c r="AH124" i="47"/>
  <c r="M125" i="47"/>
  <c r="AN126" i="47"/>
  <c r="S127" i="47"/>
  <c r="AA127" i="47"/>
  <c r="AG129" i="47"/>
  <c r="T130" i="47"/>
  <c r="Z132" i="47"/>
  <c r="AH132" i="47"/>
  <c r="M133" i="47"/>
  <c r="AN134" i="47"/>
  <c r="S135" i="47"/>
  <c r="AA135" i="47"/>
  <c r="AG137" i="47"/>
  <c r="T138" i="47"/>
  <c r="AG144" i="47"/>
  <c r="T145" i="47"/>
  <c r="AJ145" i="47"/>
  <c r="O146" i="47"/>
  <c r="AM146" i="47"/>
  <c r="R147" i="47"/>
  <c r="Z147" i="47"/>
  <c r="AH147" i="47"/>
  <c r="M148" i="47"/>
  <c r="AN149" i="47"/>
  <c r="S150" i="47"/>
  <c r="V151" i="47"/>
  <c r="AC92" i="46"/>
  <c r="AA47" i="46"/>
  <c r="AE54" i="46"/>
  <c r="Q75" i="46"/>
  <c r="AN102" i="46"/>
  <c r="AF92" i="46"/>
  <c r="Q100" i="46"/>
  <c r="X57" i="46"/>
  <c r="R85" i="46"/>
  <c r="AF79" i="46"/>
  <c r="AF57" i="46"/>
  <c r="AE71" i="46"/>
  <c r="AA58" i="46"/>
  <c r="AG71" i="46"/>
  <c r="Q90" i="46"/>
  <c r="Q60" i="46"/>
  <c r="AH62" i="46"/>
  <c r="AA79" i="46"/>
  <c r="M86" i="46"/>
  <c r="M58" i="46"/>
  <c r="AM71" i="46"/>
  <c r="AC79" i="46"/>
  <c r="M61" i="46"/>
  <c r="R68" i="46"/>
  <c r="V80" i="46"/>
  <c r="AF54" i="46"/>
  <c r="Y90" i="46"/>
  <c r="O92" i="46"/>
  <c r="AG54" i="46"/>
  <c r="T62" i="46"/>
  <c r="AM84" i="46"/>
  <c r="V103" i="46"/>
  <c r="S60" i="46"/>
  <c r="O74" i="46"/>
  <c r="AA54" i="46"/>
  <c r="AE59" i="46"/>
  <c r="T60" i="46"/>
  <c r="O77" i="46"/>
  <c r="O85" i="46"/>
  <c r="X103" i="46"/>
  <c r="AM65" i="46"/>
  <c r="Y77" i="46"/>
  <c r="Y82" i="46"/>
  <c r="R88" i="46"/>
  <c r="S91" i="46"/>
  <c r="AE92" i="46"/>
  <c r="AG57" i="46"/>
  <c r="Z62" i="46"/>
  <c r="R74" i="46"/>
  <c r="M77" i="46"/>
  <c r="AL84" i="46"/>
  <c r="AH92" i="46"/>
  <c r="X100" i="46"/>
  <c r="T103" i="46"/>
  <c r="Z58" i="46"/>
  <c r="T74" i="46"/>
  <c r="Y79" i="46"/>
  <c r="Q82" i="46"/>
  <c r="X85" i="46"/>
  <c r="AM87" i="46"/>
  <c r="AN87" i="46"/>
  <c r="O44" i="46"/>
  <c r="Z60" i="46"/>
  <c r="AF62" i="46"/>
  <c r="AE65" i="46"/>
  <c r="S70" i="46"/>
  <c r="AF71" i="46"/>
  <c r="S72" i="46"/>
  <c r="AE76" i="46"/>
  <c r="V82" i="46"/>
  <c r="M91" i="46"/>
  <c r="AN92" i="46"/>
  <c r="AF93" i="46"/>
  <c r="Y74" i="46"/>
  <c r="Q80" i="46"/>
  <c r="AJ76" i="46"/>
  <c r="T80" i="46"/>
  <c r="X82" i="46"/>
  <c r="M84" i="46"/>
  <c r="AA99" i="46"/>
  <c r="R100" i="46"/>
  <c r="Z103" i="46"/>
  <c r="T55" i="46"/>
  <c r="AH67" i="46"/>
  <c r="AA69" i="46"/>
  <c r="AA87" i="46"/>
  <c r="Q52" i="46"/>
  <c r="V55" i="46"/>
  <c r="Y57" i="46"/>
  <c r="AN57" i="46"/>
  <c r="AM59" i="46"/>
  <c r="Y63" i="46"/>
  <c r="Z66" i="46"/>
  <c r="AC69" i="46"/>
  <c r="R77" i="46"/>
  <c r="X80" i="46"/>
  <c r="R82" i="46"/>
  <c r="AF82" i="46"/>
  <c r="AE84" i="46"/>
  <c r="Y85" i="46"/>
  <c r="AC87" i="46"/>
  <c r="AL89" i="46"/>
  <c r="Z90" i="46"/>
  <c r="R93" i="46"/>
  <c r="X105" i="46"/>
  <c r="AL105" i="46"/>
  <c r="R52" i="46"/>
  <c r="AE53" i="46"/>
  <c r="Z57" i="46"/>
  <c r="AN59" i="46"/>
  <c r="V62" i="46"/>
  <c r="Z63" i="46"/>
  <c r="M66" i="46"/>
  <c r="AL67" i="46"/>
  <c r="AH70" i="46"/>
  <c r="AA71" i="46"/>
  <c r="AL73" i="46"/>
  <c r="V74" i="46"/>
  <c r="AL74" i="46"/>
  <c r="AM76" i="46"/>
  <c r="S77" i="46"/>
  <c r="AA78" i="46"/>
  <c r="Y80" i="46"/>
  <c r="AH82" i="46"/>
  <c r="AF84" i="46"/>
  <c r="AA85" i="46"/>
  <c r="O91" i="46"/>
  <c r="AE102" i="46"/>
  <c r="AJ104" i="46"/>
  <c r="AM105" i="46"/>
  <c r="S38" i="46"/>
  <c r="S52" i="46"/>
  <c r="AF53" i="46"/>
  <c r="AL54" i="46"/>
  <c r="Z55" i="46"/>
  <c r="AM67" i="46"/>
  <c r="AE69" i="46"/>
  <c r="AN76" i="46"/>
  <c r="AE87" i="46"/>
  <c r="AN105" i="46"/>
  <c r="AA55" i="46"/>
  <c r="M60" i="46"/>
  <c r="AL61" i="46"/>
  <c r="Y62" i="46"/>
  <c r="M65" i="46"/>
  <c r="AF65" i="46"/>
  <c r="AN67" i="46"/>
  <c r="AF69" i="46"/>
  <c r="T70" i="46"/>
  <c r="AN71" i="46"/>
  <c r="X74" i="46"/>
  <c r="V79" i="46"/>
  <c r="AE79" i="46"/>
  <c r="R80" i="46"/>
  <c r="T81" i="46"/>
  <c r="AJ84" i="46"/>
  <c r="Q85" i="46"/>
  <c r="AF87" i="46"/>
  <c r="Q88" i="46"/>
  <c r="AG90" i="46"/>
  <c r="R91" i="46"/>
  <c r="AL92" i="46"/>
  <c r="Y100" i="46"/>
  <c r="AL104" i="46"/>
  <c r="AE105" i="46"/>
  <c r="Q46" i="46"/>
  <c r="T57" i="46"/>
  <c r="AH65" i="46"/>
  <c r="AA100" i="46"/>
  <c r="AL102" i="46"/>
  <c r="AG105" i="46"/>
  <c r="M52" i="46"/>
  <c r="AH76" i="46"/>
  <c r="Z77" i="46"/>
  <c r="X79" i="46"/>
  <c r="O82" i="46"/>
  <c r="M83" i="46"/>
  <c r="T88" i="46"/>
  <c r="AH105" i="46"/>
  <c r="AC52" i="46"/>
  <c r="V54" i="46"/>
  <c r="AJ56" i="46"/>
  <c r="O57" i="46"/>
  <c r="AC61" i="46"/>
  <c r="AC67" i="46"/>
  <c r="AJ68" i="46"/>
  <c r="O69" i="46"/>
  <c r="V72" i="46"/>
  <c r="V73" i="46"/>
  <c r="AC75" i="46"/>
  <c r="O76" i="46"/>
  <c r="AJ90" i="46"/>
  <c r="V102" i="46"/>
  <c r="O105" i="46"/>
  <c r="O79" i="46"/>
  <c r="R31" i="46"/>
  <c r="AH57" i="46"/>
  <c r="AF59" i="46"/>
  <c r="AF60" i="46"/>
  <c r="AA62" i="46"/>
  <c r="Q63" i="46"/>
  <c r="AJ64" i="46"/>
  <c r="O65" i="46"/>
  <c r="X65" i="46"/>
  <c r="AG65" i="46"/>
  <c r="AA66" i="46"/>
  <c r="AJ70" i="46"/>
  <c r="Q71" i="46"/>
  <c r="AM73" i="46"/>
  <c r="AE74" i="46"/>
  <c r="AM74" i="46"/>
  <c r="R75" i="46"/>
  <c r="AF76" i="46"/>
  <c r="M78" i="46"/>
  <c r="AL79" i="46"/>
  <c r="S80" i="46"/>
  <c r="AJ81" i="46"/>
  <c r="Z82" i="46"/>
  <c r="AJ82" i="46"/>
  <c r="O83" i="46"/>
  <c r="AA83" i="46"/>
  <c r="AN84" i="46"/>
  <c r="S85" i="46"/>
  <c r="AC85" i="46"/>
  <c r="V87" i="46"/>
  <c r="V88" i="46"/>
  <c r="AM89" i="46"/>
  <c r="R90" i="46"/>
  <c r="AG92" i="46"/>
  <c r="M93" i="46"/>
  <c r="X93" i="46"/>
  <c r="AG93" i="46"/>
  <c r="AC99" i="46"/>
  <c r="AL99" i="46"/>
  <c r="S100" i="46"/>
  <c r="AC100" i="46"/>
  <c r="AF102" i="46"/>
  <c r="Y105" i="46"/>
  <c r="Q106" i="46"/>
  <c r="S31" i="46"/>
  <c r="AM34" i="46"/>
  <c r="AF52" i="46"/>
  <c r="X54" i="46"/>
  <c r="AL56" i="46"/>
  <c r="Q57" i="46"/>
  <c r="R58" i="46"/>
  <c r="AG59" i="46"/>
  <c r="AG60" i="46"/>
  <c r="AL62" i="46"/>
  <c r="R63" i="46"/>
  <c r="Y65" i="46"/>
  <c r="AE67" i="46"/>
  <c r="AL68" i="46"/>
  <c r="Q69" i="46"/>
  <c r="S71" i="46"/>
  <c r="X72" i="46"/>
  <c r="AF74" i="46"/>
  <c r="AN74" i="46"/>
  <c r="S75" i="46"/>
  <c r="AE77" i="46"/>
  <c r="AM79" i="46"/>
  <c r="AN89" i="46"/>
  <c r="S90" i="46"/>
  <c r="AM90" i="46"/>
  <c r="Y93" i="46"/>
  <c r="AM99" i="46"/>
  <c r="X102" i="46"/>
  <c r="AG102" i="46"/>
  <c r="Q103" i="46"/>
  <c r="Q105" i="46"/>
  <c r="Z105" i="46"/>
  <c r="R106" i="46"/>
  <c r="AN34" i="46"/>
  <c r="Y40" i="46"/>
  <c r="AH50" i="46"/>
  <c r="T52" i="46"/>
  <c r="AG52" i="46"/>
  <c r="Y54" i="46"/>
  <c r="AM56" i="46"/>
  <c r="R57" i="46"/>
  <c r="AA57" i="46"/>
  <c r="S58" i="46"/>
  <c r="AH59" i="46"/>
  <c r="X60" i="46"/>
  <c r="AH60" i="46"/>
  <c r="AM62" i="46"/>
  <c r="S63" i="46"/>
  <c r="AL64" i="46"/>
  <c r="Q65" i="46"/>
  <c r="Z65" i="46"/>
  <c r="R66" i="46"/>
  <c r="AF67" i="46"/>
  <c r="AM68" i="46"/>
  <c r="R69" i="46"/>
  <c r="M70" i="46"/>
  <c r="Z70" i="46"/>
  <c r="AL70" i="46"/>
  <c r="Y72" i="46"/>
  <c r="AG74" i="46"/>
  <c r="X77" i="46"/>
  <c r="AF77" i="46"/>
  <c r="AN79" i="46"/>
  <c r="AL81" i="46"/>
  <c r="AL82" i="46"/>
  <c r="Q83" i="46"/>
  <c r="AF85" i="46"/>
  <c r="X87" i="46"/>
  <c r="Y88" i="46"/>
  <c r="T90" i="46"/>
  <c r="AE90" i="46"/>
  <c r="AN90" i="46"/>
  <c r="Z93" i="46"/>
  <c r="AE99" i="46"/>
  <c r="AN99" i="46"/>
  <c r="AE100" i="46"/>
  <c r="Y102" i="46"/>
  <c r="R103" i="46"/>
  <c r="R105" i="46"/>
  <c r="S106" i="46"/>
  <c r="AC77" i="46"/>
  <c r="AN37" i="46"/>
  <c r="AG39" i="46"/>
  <c r="AA40" i="46"/>
  <c r="T44" i="46"/>
  <c r="Z54" i="46"/>
  <c r="AH55" i="46"/>
  <c r="AN56" i="46"/>
  <c r="S57" i="46"/>
  <c r="AM57" i="46"/>
  <c r="AA59" i="46"/>
  <c r="AE62" i="46"/>
  <c r="AN62" i="46"/>
  <c r="T63" i="46"/>
  <c r="AM64" i="46"/>
  <c r="R65" i="46"/>
  <c r="AA65" i="46"/>
  <c r="AG67" i="46"/>
  <c r="AN68" i="46"/>
  <c r="S69" i="46"/>
  <c r="AN70" i="46"/>
  <c r="Z72" i="46"/>
  <c r="AH74" i="46"/>
  <c r="M75" i="46"/>
  <c r="AG77" i="46"/>
  <c r="AM81" i="46"/>
  <c r="AE82" i="46"/>
  <c r="AM82" i="46"/>
  <c r="R83" i="46"/>
  <c r="AG85" i="46"/>
  <c r="Y87" i="46"/>
  <c r="Z88" i="46"/>
  <c r="AH89" i="46"/>
  <c r="M90" i="46"/>
  <c r="AF90" i="46"/>
  <c r="Q93" i="46"/>
  <c r="AA93" i="46"/>
  <c r="AF99" i="46"/>
  <c r="M100" i="46"/>
  <c r="AF100" i="46"/>
  <c r="AA102" i="46"/>
  <c r="S103" i="46"/>
  <c r="T105" i="46"/>
  <c r="M43" i="46"/>
  <c r="AJ34" i="46"/>
  <c r="AA52" i="46"/>
  <c r="AN52" i="46"/>
  <c r="Y55" i="46"/>
  <c r="AE57" i="46"/>
  <c r="AL59" i="46"/>
  <c r="R60" i="46"/>
  <c r="AA60" i="46"/>
  <c r="AG62" i="46"/>
  <c r="M63" i="46"/>
  <c r="T65" i="46"/>
  <c r="AN65" i="46"/>
  <c r="M71" i="46"/>
  <c r="AJ73" i="46"/>
  <c r="Q74" i="46"/>
  <c r="AC76" i="46"/>
  <c r="AG82" i="46"/>
  <c r="Z85" i="46"/>
  <c r="AL87" i="46"/>
  <c r="S88" i="46"/>
  <c r="X90" i="46"/>
  <c r="AH90" i="46"/>
  <c r="AM92" i="46"/>
  <c r="S93" i="46"/>
  <c r="AC93" i="46"/>
  <c r="AH99" i="46"/>
  <c r="Z100" i="46"/>
  <c r="AM102" i="46"/>
  <c r="V104" i="46"/>
  <c r="AM104" i="46"/>
  <c r="AF105" i="46"/>
  <c r="M106" i="46"/>
  <c r="R34" i="46"/>
  <c r="AH41" i="46"/>
  <c r="S44" i="46"/>
  <c r="Q31" i="46"/>
  <c r="AH31" i="46"/>
  <c r="AH46" i="46"/>
  <c r="Z34" i="46"/>
  <c r="M34" i="46"/>
  <c r="AA44" i="46"/>
  <c r="M47" i="46"/>
  <c r="Q35" i="46"/>
  <c r="R35" i="46"/>
  <c r="AL48" i="46"/>
  <c r="AG50" i="46"/>
  <c r="M38" i="46"/>
  <c r="Y31" i="46"/>
  <c r="Q34" i="46"/>
  <c r="X43" i="46"/>
  <c r="Q44" i="46"/>
  <c r="AH44" i="46"/>
  <c r="AA46" i="46"/>
  <c r="AN48" i="46"/>
  <c r="Z31" i="46"/>
  <c r="Q37" i="46"/>
  <c r="AH37" i="46"/>
  <c r="AH43" i="46"/>
  <c r="AF45" i="46"/>
  <c r="R46" i="46"/>
  <c r="M46" i="46"/>
  <c r="M41" i="46"/>
  <c r="M37" i="46"/>
  <c r="M33" i="46"/>
  <c r="X30" i="46"/>
  <c r="AA31" i="46"/>
  <c r="AH34" i="46"/>
  <c r="O35" i="46"/>
  <c r="AA36" i="46"/>
  <c r="R37" i="46"/>
  <c r="AA38" i="46"/>
  <c r="AH45" i="46"/>
  <c r="Y30" i="46"/>
  <c r="AH35" i="46"/>
  <c r="S37" i="46"/>
  <c r="AH40" i="46"/>
  <c r="M50" i="46"/>
  <c r="M45" i="46"/>
  <c r="M40" i="46"/>
  <c r="M36" i="46"/>
  <c r="M31" i="46"/>
  <c r="Z44" i="46"/>
  <c r="Z46" i="46"/>
  <c r="AA50" i="46"/>
  <c r="AE39" i="46"/>
  <c r="Y43" i="46"/>
  <c r="AL45" i="46"/>
  <c r="M44" i="46"/>
  <c r="M35" i="46"/>
  <c r="AG30" i="46"/>
  <c r="AH33" i="46"/>
  <c r="X37" i="46"/>
  <c r="AF39" i="46"/>
  <c r="X40" i="46"/>
  <c r="AJ41" i="46"/>
  <c r="Z43" i="46"/>
  <c r="T48" i="46"/>
  <c r="AM48" i="46"/>
  <c r="V50" i="46"/>
  <c r="V30" i="46"/>
  <c r="AF30" i="46"/>
  <c r="X31" i="46"/>
  <c r="O34" i="46"/>
  <c r="Y34" i="46"/>
  <c r="AA35" i="46"/>
  <c r="AH36" i="46"/>
  <c r="AA37" i="46"/>
  <c r="T39" i="46"/>
  <c r="AN39" i="46"/>
  <c r="V40" i="46"/>
  <c r="AG40" i="46"/>
  <c r="AM41" i="46"/>
  <c r="AG43" i="46"/>
  <c r="AE45" i="46"/>
  <c r="Y46" i="46"/>
  <c r="AG46" i="46"/>
  <c r="T47" i="46"/>
  <c r="AA48" i="46"/>
  <c r="T50" i="46"/>
  <c r="AJ33" i="46"/>
  <c r="AL36" i="46"/>
  <c r="Q40" i="46"/>
  <c r="AJ43" i="46"/>
  <c r="AE48" i="46"/>
  <c r="AA30" i="46"/>
  <c r="AL30" i="46"/>
  <c r="T31" i="46"/>
  <c r="T33" i="46"/>
  <c r="T34" i="46"/>
  <c r="AE34" i="46"/>
  <c r="T35" i="46"/>
  <c r="AC36" i="46"/>
  <c r="AM36" i="46"/>
  <c r="AE37" i="46"/>
  <c r="X39" i="46"/>
  <c r="R40" i="46"/>
  <c r="Z40" i="46"/>
  <c r="Q43" i="46"/>
  <c r="AA45" i="46"/>
  <c r="S46" i="46"/>
  <c r="AC46" i="46"/>
  <c r="AN46" i="46"/>
  <c r="V48" i="46"/>
  <c r="AF48" i="46"/>
  <c r="X50" i="46"/>
  <c r="AM30" i="46"/>
  <c r="AL33" i="46"/>
  <c r="AF34" i="46"/>
  <c r="AN36" i="46"/>
  <c r="AF37" i="46"/>
  <c r="Y39" i="46"/>
  <c r="S40" i="46"/>
  <c r="R43" i="46"/>
  <c r="AL43" i="46"/>
  <c r="AG48" i="46"/>
  <c r="Q50" i="46"/>
  <c r="Y50" i="46"/>
  <c r="V39" i="46"/>
  <c r="T30" i="46"/>
  <c r="AN30" i="46"/>
  <c r="AG31" i="46"/>
  <c r="AM33" i="46"/>
  <c r="AG34" i="46"/>
  <c r="AE36" i="46"/>
  <c r="Y37" i="46"/>
  <c r="AG37" i="46"/>
  <c r="T38" i="46"/>
  <c r="AA39" i="46"/>
  <c r="AL39" i="46"/>
  <c r="T41" i="46"/>
  <c r="T43" i="46"/>
  <c r="AE43" i="46"/>
  <c r="AM43" i="46"/>
  <c r="AC45" i="46"/>
  <c r="AM45" i="46"/>
  <c r="AE46" i="46"/>
  <c r="X48" i="46"/>
  <c r="R50" i="46"/>
  <c r="O43" i="46"/>
  <c r="AE30" i="46"/>
  <c r="X34" i="46"/>
  <c r="Z35" i="46"/>
  <c r="AF36" i="46"/>
  <c r="Z37" i="46"/>
  <c r="AM39" i="46"/>
  <c r="AL41" i="46"/>
  <c r="AF43" i="46"/>
  <c r="AN45" i="46"/>
  <c r="X46" i="46"/>
  <c r="S47" i="46"/>
  <c r="Y48" i="46"/>
  <c r="S50" i="46"/>
  <c r="Z53" i="46"/>
  <c r="Y53" i="46"/>
  <c r="S56" i="46"/>
  <c r="R56" i="46"/>
  <c r="AA56" i="46"/>
  <c r="AG56" i="46"/>
  <c r="AF56" i="46"/>
  <c r="S59" i="46"/>
  <c r="R59" i="46"/>
  <c r="Q59" i="46"/>
  <c r="Z61" i="46"/>
  <c r="Y61" i="46"/>
  <c r="X61" i="46"/>
  <c r="AF63" i="46"/>
  <c r="AE63" i="46"/>
  <c r="AC63" i="46"/>
  <c r="AA64" i="46"/>
  <c r="AG64" i="46"/>
  <c r="AF64" i="46"/>
  <c r="S67" i="46"/>
  <c r="R67" i="46"/>
  <c r="Q67" i="46"/>
  <c r="AG70" i="46"/>
  <c r="AE70" i="46"/>
  <c r="AF70" i="46"/>
  <c r="AF80" i="46"/>
  <c r="AE80" i="46"/>
  <c r="AC80" i="46"/>
  <c r="AG80" i="46"/>
  <c r="AM85" i="46"/>
  <c r="AL85" i="46"/>
  <c r="AJ85" i="46"/>
  <c r="R101" i="46"/>
  <c r="Q101" i="46"/>
  <c r="O101" i="46"/>
  <c r="S101" i="46"/>
  <c r="V33" i="46"/>
  <c r="AJ35" i="46"/>
  <c r="AC38" i="46"/>
  <c r="AJ44" i="46"/>
  <c r="Q30" i="46"/>
  <c r="AJ31" i="46"/>
  <c r="O33" i="46"/>
  <c r="AE33" i="46"/>
  <c r="AC35" i="46"/>
  <c r="X36" i="46"/>
  <c r="V38" i="46"/>
  <c r="AL38" i="46"/>
  <c r="Q39" i="46"/>
  <c r="AJ40" i="46"/>
  <c r="O41" i="46"/>
  <c r="AE41" i="46"/>
  <c r="AC44" i="46"/>
  <c r="X45" i="46"/>
  <c r="V47" i="46"/>
  <c r="AL47" i="46"/>
  <c r="Q48" i="46"/>
  <c r="AJ50" i="46"/>
  <c r="X52" i="46"/>
  <c r="R53" i="46"/>
  <c r="Q53" i="46"/>
  <c r="X53" i="46"/>
  <c r="AJ53" i="46"/>
  <c r="AJ55" i="46"/>
  <c r="Q56" i="46"/>
  <c r="AE56" i="46"/>
  <c r="Y58" i="46"/>
  <c r="X58" i="46"/>
  <c r="V58" i="46"/>
  <c r="AN58" i="46"/>
  <c r="AM58" i="46"/>
  <c r="AL58" i="46"/>
  <c r="T59" i="46"/>
  <c r="Z59" i="46"/>
  <c r="Y59" i="46"/>
  <c r="AE64" i="46"/>
  <c r="Y66" i="46"/>
  <c r="X66" i="46"/>
  <c r="V66" i="46"/>
  <c r="AN66" i="46"/>
  <c r="AM66" i="46"/>
  <c r="AL66" i="46"/>
  <c r="T67" i="46"/>
  <c r="Z67" i="46"/>
  <c r="Y67" i="46"/>
  <c r="AM77" i="46"/>
  <c r="AL77" i="46"/>
  <c r="AJ77" i="46"/>
  <c r="AN77" i="46"/>
  <c r="Z78" i="46"/>
  <c r="Y78" i="46"/>
  <c r="X78" i="46"/>
  <c r="V78" i="46"/>
  <c r="AF88" i="46"/>
  <c r="AE88" i="46"/>
  <c r="AC88" i="46"/>
  <c r="AA88" i="46"/>
  <c r="S89" i="46"/>
  <c r="R89" i="46"/>
  <c r="Q89" i="46"/>
  <c r="AM93" i="46"/>
  <c r="AL93" i="46"/>
  <c r="AJ93" i="46"/>
  <c r="AH93" i="46"/>
  <c r="Z94" i="46"/>
  <c r="Y94" i="46"/>
  <c r="X94" i="46"/>
  <c r="AC41" i="46"/>
  <c r="V45" i="46"/>
  <c r="O55" i="46"/>
  <c r="M55" i="46"/>
  <c r="AG63" i="46"/>
  <c r="Y68" i="46"/>
  <c r="Z68" i="46"/>
  <c r="X68" i="46"/>
  <c r="V68" i="46"/>
  <c r="AL69" i="46"/>
  <c r="AJ69" i="46"/>
  <c r="AN69" i="46"/>
  <c r="AF72" i="46"/>
  <c r="AE72" i="46"/>
  <c r="AC72" i="46"/>
  <c r="AG72" i="46"/>
  <c r="AG83" i="46"/>
  <c r="AF83" i="46"/>
  <c r="AE83" i="46"/>
  <c r="AN85" i="46"/>
  <c r="R30" i="46"/>
  <c r="AH30" i="46"/>
  <c r="AC31" i="46"/>
  <c r="X33" i="46"/>
  <c r="AF33" i="46"/>
  <c r="AA34" i="46"/>
  <c r="V35" i="46"/>
  <c r="AL35" i="46"/>
  <c r="Q36" i="46"/>
  <c r="Y36" i="46"/>
  <c r="T37" i="46"/>
  <c r="AJ37" i="46"/>
  <c r="O38" i="46"/>
  <c r="AE38" i="46"/>
  <c r="AM38" i="46"/>
  <c r="R39" i="46"/>
  <c r="AH39" i="46"/>
  <c r="AC40" i="46"/>
  <c r="X41" i="46"/>
  <c r="AF41" i="46"/>
  <c r="AA43" i="46"/>
  <c r="V44" i="46"/>
  <c r="AL44" i="46"/>
  <c r="Q45" i="46"/>
  <c r="Y45" i="46"/>
  <c r="T46" i="46"/>
  <c r="AJ46" i="46"/>
  <c r="O47" i="46"/>
  <c r="AE47" i="46"/>
  <c r="AM47" i="46"/>
  <c r="R48" i="46"/>
  <c r="AH48" i="46"/>
  <c r="AC50" i="46"/>
  <c r="Y52" i="46"/>
  <c r="O53" i="46"/>
  <c r="AA53" i="46"/>
  <c r="Q54" i="46"/>
  <c r="AJ54" i="46"/>
  <c r="AH54" i="46"/>
  <c r="Q55" i="46"/>
  <c r="AJ58" i="46"/>
  <c r="V59" i="46"/>
  <c r="R61" i="46"/>
  <c r="Q61" i="46"/>
  <c r="O61" i="46"/>
  <c r="AG61" i="46"/>
  <c r="AF61" i="46"/>
  <c r="AE61" i="46"/>
  <c r="M62" i="46"/>
  <c r="S62" i="46"/>
  <c r="R62" i="46"/>
  <c r="AN63" i="46"/>
  <c r="AM63" i="46"/>
  <c r="AL63" i="46"/>
  <c r="AJ66" i="46"/>
  <c r="V67" i="46"/>
  <c r="AA68" i="46"/>
  <c r="AG68" i="46"/>
  <c r="AF68" i="46"/>
  <c r="AM69" i="46"/>
  <c r="AG75" i="46"/>
  <c r="AF75" i="46"/>
  <c r="AE75" i="46"/>
  <c r="S76" i="46"/>
  <c r="R76" i="46"/>
  <c r="Q76" i="46"/>
  <c r="O89" i="46"/>
  <c r="AE89" i="46"/>
  <c r="V94" i="46"/>
  <c r="M102" i="46"/>
  <c r="S102" i="46"/>
  <c r="R102" i="46"/>
  <c r="Q102" i="46"/>
  <c r="O30" i="46"/>
  <c r="AJ38" i="46"/>
  <c r="AJ47" i="46"/>
  <c r="AC56" i="46"/>
  <c r="O59" i="46"/>
  <c r="Z86" i="46"/>
  <c r="Y86" i="46"/>
  <c r="X86" i="46"/>
  <c r="AH94" i="46"/>
  <c r="AN94" i="46"/>
  <c r="AM94" i="46"/>
  <c r="T99" i="46"/>
  <c r="Z99" i="46"/>
  <c r="Y99" i="46"/>
  <c r="X99" i="46"/>
  <c r="AG106" i="46"/>
  <c r="AF106" i="46"/>
  <c r="AE106" i="46"/>
  <c r="AA106" i="46"/>
  <c r="AJ94" i="46"/>
  <c r="S30" i="46"/>
  <c r="AL31" i="46"/>
  <c r="Q33" i="46"/>
  <c r="Y33" i="46"/>
  <c r="AG33" i="46"/>
  <c r="AE35" i="46"/>
  <c r="AM35" i="46"/>
  <c r="R36" i="46"/>
  <c r="Z36" i="46"/>
  <c r="X38" i="46"/>
  <c r="AF38" i="46"/>
  <c r="AN38" i="46"/>
  <c r="S39" i="46"/>
  <c r="AL40" i="46"/>
  <c r="Q41" i="46"/>
  <c r="Y41" i="46"/>
  <c r="AG41" i="46"/>
  <c r="AE44" i="46"/>
  <c r="AM44" i="46"/>
  <c r="R45" i="46"/>
  <c r="Z45" i="46"/>
  <c r="X47" i="46"/>
  <c r="AF47" i="46"/>
  <c r="AN47" i="46"/>
  <c r="S48" i="46"/>
  <c r="AL50" i="46"/>
  <c r="Z52" i="46"/>
  <c r="AM52" i="46"/>
  <c r="AL52" i="46"/>
  <c r="AL53" i="46"/>
  <c r="R54" i="46"/>
  <c r="R55" i="46"/>
  <c r="Z56" i="46"/>
  <c r="Y56" i="46"/>
  <c r="X56" i="46"/>
  <c r="Z64" i="46"/>
  <c r="Y64" i="46"/>
  <c r="X64" i="46"/>
  <c r="AA81" i="46"/>
  <c r="AG81" i="46"/>
  <c r="AF81" i="46"/>
  <c r="AE81" i="46"/>
  <c r="V36" i="46"/>
  <c r="O39" i="46"/>
  <c r="O56" i="46"/>
  <c r="V61" i="46"/>
  <c r="AH78" i="46"/>
  <c r="AN78" i="46"/>
  <c r="AM78" i="46"/>
  <c r="AL78" i="46"/>
  <c r="V41" i="46"/>
  <c r="O45" i="46"/>
  <c r="AC47" i="46"/>
  <c r="O54" i="46"/>
  <c r="AN55" i="46"/>
  <c r="AM55" i="46"/>
  <c r="AE31" i="46"/>
  <c r="AM31" i="46"/>
  <c r="R33" i="46"/>
  <c r="X35" i="46"/>
  <c r="AF35" i="46"/>
  <c r="S36" i="46"/>
  <c r="AL37" i="46"/>
  <c r="Q38" i="46"/>
  <c r="Y38" i="46"/>
  <c r="AE40" i="46"/>
  <c r="AM40" i="46"/>
  <c r="R41" i="46"/>
  <c r="X44" i="46"/>
  <c r="AF44" i="46"/>
  <c r="AL46" i="46"/>
  <c r="Q47" i="46"/>
  <c r="Y47" i="46"/>
  <c r="AE50" i="46"/>
  <c r="AM50" i="46"/>
  <c r="AJ52" i="46"/>
  <c r="S53" i="46"/>
  <c r="AC53" i="46"/>
  <c r="AM53" i="46"/>
  <c r="S54" i="46"/>
  <c r="S55" i="46"/>
  <c r="AF55" i="46"/>
  <c r="AE55" i="46"/>
  <c r="AC55" i="46"/>
  <c r="V56" i="46"/>
  <c r="X59" i="46"/>
  <c r="V64" i="46"/>
  <c r="X67" i="46"/>
  <c r="AC81" i="46"/>
  <c r="AG101" i="46"/>
  <c r="AF101" i="46"/>
  <c r="AE101" i="46"/>
  <c r="AC33" i="46"/>
  <c r="O48" i="46"/>
  <c r="V53" i="46"/>
  <c r="S64" i="46"/>
  <c r="R64" i="46"/>
  <c r="Q64" i="46"/>
  <c r="S73" i="46"/>
  <c r="R73" i="46"/>
  <c r="Q73" i="46"/>
  <c r="O73" i="46"/>
  <c r="AA89" i="46"/>
  <c r="AG89" i="46"/>
  <c r="AF89" i="46"/>
  <c r="O64" i="46"/>
  <c r="S84" i="46"/>
  <c r="R84" i="46"/>
  <c r="Q84" i="46"/>
  <c r="V86" i="46"/>
  <c r="T53" i="46"/>
  <c r="AN53" i="46"/>
  <c r="AM54" i="46"/>
  <c r="M56" i="46"/>
  <c r="AG58" i="46"/>
  <c r="AF58" i="46"/>
  <c r="AE58" i="46"/>
  <c r="M59" i="46"/>
  <c r="AM60" i="46"/>
  <c r="AL60" i="46"/>
  <c r="AJ60" i="46"/>
  <c r="T61" i="46"/>
  <c r="AH61" i="46"/>
  <c r="AN61" i="46"/>
  <c r="AM61" i="46"/>
  <c r="Q62" i="46"/>
  <c r="AA63" i="46"/>
  <c r="AG66" i="46"/>
  <c r="AF66" i="46"/>
  <c r="AE66" i="46"/>
  <c r="M67" i="46"/>
  <c r="AE68" i="46"/>
  <c r="AA70" i="46"/>
  <c r="T71" i="46"/>
  <c r="Z71" i="46"/>
  <c r="Y71" i="46"/>
  <c r="X71" i="46"/>
  <c r="V71" i="46"/>
  <c r="AA73" i="46"/>
  <c r="AG73" i="46"/>
  <c r="AF73" i="46"/>
  <c r="AE73" i="46"/>
  <c r="AA80" i="46"/>
  <c r="S81" i="46"/>
  <c r="R81" i="46"/>
  <c r="Q81" i="46"/>
  <c r="O81" i="46"/>
  <c r="AH85" i="46"/>
  <c r="AH86" i="46"/>
  <c r="AN86" i="46"/>
  <c r="AM86" i="46"/>
  <c r="AL86" i="46"/>
  <c r="AG91" i="46"/>
  <c r="AF91" i="46"/>
  <c r="AE91" i="46"/>
  <c r="AA91" i="46"/>
  <c r="S92" i="46"/>
  <c r="R92" i="46"/>
  <c r="Q92" i="46"/>
  <c r="M101" i="46"/>
  <c r="AC101" i="46"/>
  <c r="AN103" i="46"/>
  <c r="AM103" i="46"/>
  <c r="AL103" i="46"/>
  <c r="AH103" i="46"/>
  <c r="Z104" i="46"/>
  <c r="Y104" i="46"/>
  <c r="X104" i="46"/>
  <c r="V69" i="46"/>
  <c r="T69" i="46"/>
  <c r="AN88" i="46"/>
  <c r="AM88" i="46"/>
  <c r="AL88" i="46"/>
  <c r="Y91" i="46"/>
  <c r="X91" i="46"/>
  <c r="V91" i="46"/>
  <c r="AN91" i="46"/>
  <c r="AM91" i="46"/>
  <c r="AL91" i="46"/>
  <c r="T92" i="46"/>
  <c r="Z92" i="46"/>
  <c r="Y92" i="46"/>
  <c r="AF103" i="46"/>
  <c r="AE103" i="46"/>
  <c r="AC103" i="46"/>
  <c r="AA104" i="46"/>
  <c r="AG104" i="46"/>
  <c r="AF104" i="46"/>
  <c r="Y106" i="46"/>
  <c r="X106" i="46"/>
  <c r="V106" i="46"/>
  <c r="AN106" i="46"/>
  <c r="AM106" i="46"/>
  <c r="AL106" i="46"/>
  <c r="AJ57" i="46"/>
  <c r="O58" i="46"/>
  <c r="AC60" i="46"/>
  <c r="V63" i="46"/>
  <c r="AJ65" i="46"/>
  <c r="O66" i="46"/>
  <c r="V70" i="46"/>
  <c r="O72" i="46"/>
  <c r="M72" i="46"/>
  <c r="Y75" i="46"/>
  <c r="X75" i="46"/>
  <c r="V75" i="46"/>
  <c r="AN75" i="46"/>
  <c r="AM75" i="46"/>
  <c r="AL75" i="46"/>
  <c r="T76" i="46"/>
  <c r="Z76" i="46"/>
  <c r="Y76" i="46"/>
  <c r="Y83" i="46"/>
  <c r="X83" i="46"/>
  <c r="V83" i="46"/>
  <c r="AN83" i="46"/>
  <c r="AM83" i="46"/>
  <c r="AL83" i="46"/>
  <c r="T84" i="46"/>
  <c r="Z84" i="46"/>
  <c r="Y84" i="46"/>
  <c r="AJ88" i="46"/>
  <c r="Z89" i="46"/>
  <c r="Y89" i="46"/>
  <c r="X89" i="46"/>
  <c r="AJ91" i="46"/>
  <c r="V92" i="46"/>
  <c r="R94" i="46"/>
  <c r="Q94" i="46"/>
  <c r="O94" i="46"/>
  <c r="AG94" i="46"/>
  <c r="AF94" i="46"/>
  <c r="AE94" i="46"/>
  <c r="AM100" i="46"/>
  <c r="AL100" i="46"/>
  <c r="AJ100" i="46"/>
  <c r="AH101" i="46"/>
  <c r="AN101" i="46"/>
  <c r="AM101" i="46"/>
  <c r="S104" i="46"/>
  <c r="R104" i="46"/>
  <c r="Q104" i="46"/>
  <c r="AC104" i="46"/>
  <c r="AJ106" i="46"/>
  <c r="S68" i="46"/>
  <c r="Q68" i="46"/>
  <c r="X69" i="46"/>
  <c r="AN72" i="46"/>
  <c r="AM72" i="46"/>
  <c r="AL72" i="46"/>
  <c r="AJ75" i="46"/>
  <c r="V76" i="46"/>
  <c r="AN80" i="46"/>
  <c r="AM80" i="46"/>
  <c r="AL80" i="46"/>
  <c r="AJ83" i="46"/>
  <c r="V84" i="46"/>
  <c r="R86" i="46"/>
  <c r="Q86" i="46"/>
  <c r="O86" i="46"/>
  <c r="AG86" i="46"/>
  <c r="AF86" i="46"/>
  <c r="AE86" i="46"/>
  <c r="M87" i="46"/>
  <c r="S87" i="46"/>
  <c r="R87" i="46"/>
  <c r="V89" i="46"/>
  <c r="Z91" i="46"/>
  <c r="AC94" i="46"/>
  <c r="S99" i="46"/>
  <c r="R99" i="46"/>
  <c r="Q99" i="46"/>
  <c r="Z101" i="46"/>
  <c r="Y101" i="46"/>
  <c r="X101" i="46"/>
  <c r="AJ101" i="46"/>
  <c r="AG103" i="46"/>
  <c r="O104" i="46"/>
  <c r="Z106" i="46"/>
  <c r="O68" i="46"/>
  <c r="Y69" i="46"/>
  <c r="Q70" i="46"/>
  <c r="O70" i="46"/>
  <c r="X70" i="46"/>
  <c r="O71" i="46"/>
  <c r="AJ71" i="46"/>
  <c r="AH71" i="46"/>
  <c r="Q72" i="46"/>
  <c r="AJ72" i="46"/>
  <c r="Z73" i="46"/>
  <c r="Y73" i="46"/>
  <c r="X73" i="46"/>
  <c r="Z75" i="46"/>
  <c r="R78" i="46"/>
  <c r="Q78" i="46"/>
  <c r="O78" i="46"/>
  <c r="AG78" i="46"/>
  <c r="AF78" i="46"/>
  <c r="AE78" i="46"/>
  <c r="M79" i="46"/>
  <c r="S79" i="46"/>
  <c r="R79" i="46"/>
  <c r="AJ80" i="46"/>
  <c r="Z81" i="46"/>
  <c r="Y81" i="46"/>
  <c r="X81" i="46"/>
  <c r="Z83" i="46"/>
  <c r="AC86" i="46"/>
  <c r="O87" i="46"/>
  <c r="X92" i="46"/>
  <c r="S94" i="46"/>
  <c r="O99" i="46"/>
  <c r="AN100" i="46"/>
  <c r="V101" i="46"/>
  <c r="AE104" i="46"/>
  <c r="AN73" i="46"/>
  <c r="S74" i="46"/>
  <c r="AA74" i="46"/>
  <c r="AG76" i="46"/>
  <c r="T77" i="46"/>
  <c r="Z79" i="46"/>
  <c r="AH79" i="46"/>
  <c r="M80" i="46"/>
  <c r="AN81" i="46"/>
  <c r="S82" i="46"/>
  <c r="AA82" i="46"/>
  <c r="AG84" i="46"/>
  <c r="T85" i="46"/>
  <c r="Z87" i="46"/>
  <c r="AH87" i="46"/>
  <c r="M88" i="46"/>
  <c r="AA90" i="46"/>
  <c r="T93" i="46"/>
  <c r="T100" i="46"/>
  <c r="Z102" i="46"/>
  <c r="AH102" i="46"/>
  <c r="M103" i="46"/>
  <c r="AN104" i="46"/>
  <c r="S105" i="46"/>
  <c r="AA105" i="46"/>
  <c r="AM60" i="45"/>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C9" i="66" l="1"/>
  <c r="L9" i="66" s="1"/>
  <c r="C8" i="66"/>
  <c r="L8" i="66" s="1"/>
  <c r="L4" i="66"/>
  <c r="C7" i="66" a="1"/>
  <c r="C7" i="66" s="1"/>
  <c r="L83" i="66"/>
  <c r="C8" i="64"/>
  <c r="L8" i="64" s="1"/>
  <c r="C7" i="64" a="1"/>
  <c r="C7" i="64" s="1"/>
  <c r="L103" i="64"/>
  <c r="C9" i="64"/>
  <c r="L9" i="64" s="1"/>
  <c r="L4" i="64"/>
  <c r="C12" i="60"/>
  <c r="L12" i="60" s="1"/>
  <c r="C10" i="60"/>
  <c r="L10" i="60" s="1"/>
  <c r="C11" i="60"/>
  <c r="L11" i="60" s="1"/>
  <c r="B26" i="60"/>
  <c r="C26" i="60" s="1"/>
  <c r="L26" i="60" s="1"/>
  <c r="L1" i="60"/>
  <c r="B27" i="60"/>
  <c r="C27" i="60" s="1"/>
  <c r="L27" i="60" s="1"/>
  <c r="C16" i="60"/>
  <c r="L16" i="60" s="1"/>
  <c r="L40" i="59"/>
  <c r="L53" i="59"/>
  <c r="L30" i="59"/>
  <c r="L71" i="59"/>
  <c r="L54" i="59"/>
  <c r="L61" i="59"/>
  <c r="L75" i="59"/>
  <c r="L31" i="59"/>
  <c r="L76" i="59"/>
  <c r="L32" i="59"/>
  <c r="L51" i="59"/>
  <c r="L63" i="59"/>
  <c r="L45" i="59"/>
  <c r="L39" i="59"/>
  <c r="L43" i="59"/>
  <c r="L35" i="59"/>
  <c r="L34" i="59"/>
  <c r="L72" i="59"/>
  <c r="L73" i="59"/>
  <c r="L50" i="59"/>
  <c r="L62" i="59"/>
  <c r="L56" i="59"/>
  <c r="L57" i="59"/>
  <c r="L58" i="59"/>
  <c r="L52" i="59"/>
  <c r="L60" i="59"/>
  <c r="L65" i="59"/>
  <c r="L49" i="59"/>
  <c r="L41" i="59"/>
  <c r="L37" i="59"/>
  <c r="L33" i="59"/>
  <c r="L47" i="59"/>
  <c r="L38" i="59"/>
  <c r="L44" i="59"/>
  <c r="L46" i="59"/>
  <c r="L74" i="59"/>
  <c r="L77" i="59"/>
  <c r="L63" i="58"/>
  <c r="L51" i="58"/>
  <c r="L39" i="58"/>
  <c r="L80" i="58"/>
  <c r="L79" i="58"/>
  <c r="L49" i="58"/>
  <c r="L58" i="58"/>
  <c r="L78" i="58"/>
  <c r="L35" i="58"/>
  <c r="L56" i="58"/>
  <c r="L62" i="58"/>
  <c r="L44" i="58"/>
  <c r="L64" i="58"/>
  <c r="L68" i="58"/>
  <c r="L81" i="58"/>
  <c r="L76" i="58"/>
  <c r="L55" i="58"/>
  <c r="L41" i="58"/>
  <c r="L43" i="58"/>
  <c r="L53" i="58"/>
  <c r="L57" i="58"/>
  <c r="L60" i="58"/>
  <c r="L52" i="58"/>
  <c r="L59" i="58"/>
  <c r="L66" i="58"/>
  <c r="L67" i="58"/>
  <c r="L70" i="58"/>
  <c r="L65" i="58"/>
  <c r="L61" i="58"/>
  <c r="L54" i="58"/>
  <c r="L42" i="58"/>
  <c r="L48" i="58"/>
  <c r="L31" i="58"/>
  <c r="L38" i="58"/>
  <c r="L34" i="58"/>
  <c r="L32" i="58"/>
  <c r="L37" i="58"/>
  <c r="L36" i="58"/>
  <c r="L40" i="58"/>
  <c r="L46" i="58"/>
  <c r="L47" i="58"/>
  <c r="L30" i="58"/>
  <c r="L45" i="58"/>
  <c r="L33" i="58"/>
  <c r="L82" i="58"/>
  <c r="L77" i="58"/>
  <c r="L62" i="57"/>
  <c r="L30" i="57"/>
  <c r="L80" i="57"/>
  <c r="L66" i="57"/>
  <c r="L50" i="57"/>
  <c r="L40" i="57"/>
  <c r="L36" i="57"/>
  <c r="L72" i="57"/>
  <c r="L83" i="57"/>
  <c r="L78" i="57"/>
  <c r="L34" i="57"/>
  <c r="L31" i="57"/>
  <c r="L67" i="57"/>
  <c r="L44" i="57"/>
  <c r="L60" i="57"/>
  <c r="L63" i="57"/>
  <c r="L64" i="57"/>
  <c r="L68" i="57"/>
  <c r="L65" i="57"/>
  <c r="L54" i="57"/>
  <c r="L57" i="57"/>
  <c r="L59" i="57"/>
  <c r="L69" i="57"/>
  <c r="L61" i="57"/>
  <c r="L70" i="57"/>
  <c r="L71" i="57"/>
  <c r="L53" i="57"/>
  <c r="L55" i="57"/>
  <c r="L47" i="57"/>
  <c r="L35" i="57"/>
  <c r="L49" i="57"/>
  <c r="L42" i="57"/>
  <c r="L33" i="57"/>
  <c r="L45" i="57"/>
  <c r="L46" i="57"/>
  <c r="L38" i="57"/>
  <c r="L51" i="57"/>
  <c r="L41" i="57"/>
  <c r="L32" i="57"/>
  <c r="L37" i="57"/>
  <c r="L81" i="57"/>
  <c r="L82" i="57"/>
  <c r="L79" i="57"/>
  <c r="L84" i="57"/>
  <c r="L66" i="56"/>
  <c r="L84" i="56"/>
  <c r="L43" i="56"/>
  <c r="L55" i="56"/>
  <c r="L68" i="56"/>
  <c r="L58" i="56"/>
  <c r="L69" i="56"/>
  <c r="L64" i="56"/>
  <c r="L79" i="56"/>
  <c r="L63" i="56"/>
  <c r="L36" i="56"/>
  <c r="L57" i="56"/>
  <c r="L62" i="56"/>
  <c r="L59" i="56"/>
  <c r="L73" i="56"/>
  <c r="L54" i="56"/>
  <c r="L67" i="56"/>
  <c r="L72" i="56"/>
  <c r="L71" i="56"/>
  <c r="L61" i="56"/>
  <c r="L70" i="56"/>
  <c r="L60" i="56"/>
  <c r="L53" i="56"/>
  <c r="L49" i="56"/>
  <c r="L30" i="56"/>
  <c r="L35" i="56"/>
  <c r="L34" i="56"/>
  <c r="L46" i="56"/>
  <c r="L51" i="56"/>
  <c r="L42" i="56"/>
  <c r="L32" i="56"/>
  <c r="L47" i="56"/>
  <c r="L44" i="56"/>
  <c r="L37" i="56"/>
  <c r="L50" i="56"/>
  <c r="L40" i="56"/>
  <c r="L41" i="56"/>
  <c r="L31" i="56"/>
  <c r="L39" i="56"/>
  <c r="L45" i="56"/>
  <c r="L81" i="56"/>
  <c r="L80" i="56"/>
  <c r="L83" i="56"/>
  <c r="L82" i="56"/>
  <c r="L85" i="56"/>
  <c r="L30" i="55"/>
  <c r="L58" i="55"/>
  <c r="L82" i="55"/>
  <c r="L71" i="55"/>
  <c r="L72" i="55"/>
  <c r="L59" i="55"/>
  <c r="L57" i="55"/>
  <c r="L55" i="55"/>
  <c r="L69" i="55"/>
  <c r="L70" i="55"/>
  <c r="L64" i="55"/>
  <c r="L66" i="55"/>
  <c r="L61" i="55"/>
  <c r="L73" i="55"/>
  <c r="L54" i="55"/>
  <c r="L65" i="55"/>
  <c r="L60" i="55"/>
  <c r="L63" i="55"/>
  <c r="L53" i="55"/>
  <c r="L68" i="55"/>
  <c r="L40" i="55"/>
  <c r="L84" i="55"/>
  <c r="L42" i="55"/>
  <c r="L83" i="55"/>
  <c r="L34" i="55"/>
  <c r="L45" i="55"/>
  <c r="L39" i="55"/>
  <c r="L38" i="55"/>
  <c r="L31" i="55"/>
  <c r="L79" i="55"/>
  <c r="L85" i="55"/>
  <c r="L36" i="55"/>
  <c r="L35" i="55"/>
  <c r="L51" i="55"/>
  <c r="L46" i="55"/>
  <c r="L33" i="55"/>
  <c r="L44" i="55"/>
  <c r="L41" i="55"/>
  <c r="L32" i="55"/>
  <c r="L49" i="55"/>
  <c r="L47" i="55"/>
  <c r="L50" i="55"/>
  <c r="L80" i="55"/>
  <c r="L81" i="55"/>
  <c r="L67" i="54"/>
  <c r="L68" i="54"/>
  <c r="L57" i="54"/>
  <c r="L42" i="54"/>
  <c r="L37" i="54"/>
  <c r="L30" i="54"/>
  <c r="L55" i="54"/>
  <c r="L84" i="54"/>
  <c r="L35" i="54"/>
  <c r="L50" i="54"/>
  <c r="L32" i="54"/>
  <c r="L46" i="54"/>
  <c r="L49" i="54"/>
  <c r="L83" i="54"/>
  <c r="L82" i="54"/>
  <c r="L80" i="54"/>
  <c r="L81" i="54"/>
  <c r="L85" i="54"/>
  <c r="L44" i="54"/>
  <c r="L64" i="54"/>
  <c r="L60" i="54"/>
  <c r="L34" i="54"/>
  <c r="L66" i="54"/>
  <c r="L59" i="54"/>
  <c r="L70" i="54"/>
  <c r="L73" i="54"/>
  <c r="L58" i="54"/>
  <c r="L56" i="54"/>
  <c r="L54" i="54"/>
  <c r="L61" i="54"/>
  <c r="L74" i="54"/>
  <c r="L72" i="54"/>
  <c r="L71" i="54"/>
  <c r="L69" i="54"/>
  <c r="L63" i="54"/>
  <c r="L62" i="54"/>
  <c r="L65" i="54"/>
  <c r="L39" i="54"/>
  <c r="L43" i="54"/>
  <c r="L45" i="54"/>
  <c r="L38" i="54"/>
  <c r="L36" i="54"/>
  <c r="L47" i="54"/>
  <c r="L51" i="54"/>
  <c r="L41" i="54"/>
  <c r="L48" i="54"/>
  <c r="L40" i="54"/>
  <c r="L33" i="54"/>
  <c r="L52" i="54"/>
  <c r="L31" i="54"/>
  <c r="L86" i="54"/>
  <c r="L66" i="53"/>
  <c r="L40" i="53"/>
  <c r="L33" i="53"/>
  <c r="L30" i="53"/>
  <c r="L31" i="53"/>
  <c r="L59" i="53"/>
  <c r="L83" i="53"/>
  <c r="L84" i="53"/>
  <c r="L48" i="53"/>
  <c r="L63" i="53"/>
  <c r="L82" i="53"/>
  <c r="L64" i="53"/>
  <c r="L35" i="53"/>
  <c r="L53" i="53"/>
  <c r="L32" i="53"/>
  <c r="L57" i="53"/>
  <c r="L67" i="53"/>
  <c r="L42" i="53"/>
  <c r="L78" i="53"/>
  <c r="L65" i="53"/>
  <c r="L39" i="53"/>
  <c r="L61" i="53"/>
  <c r="L36" i="53"/>
  <c r="L45" i="53"/>
  <c r="L38" i="53"/>
  <c r="L37" i="53"/>
  <c r="L62" i="53"/>
  <c r="L60" i="53"/>
  <c r="L69" i="53"/>
  <c r="L54" i="53"/>
  <c r="L58" i="53"/>
  <c r="L71" i="53"/>
  <c r="L55" i="53"/>
  <c r="L72" i="53"/>
  <c r="L70" i="53"/>
  <c r="L52" i="53"/>
  <c r="L44" i="53"/>
  <c r="L46" i="53"/>
  <c r="L50" i="53"/>
  <c r="L49" i="53"/>
  <c r="L43" i="53"/>
  <c r="L34" i="53"/>
  <c r="L41" i="53"/>
  <c r="L80" i="53"/>
  <c r="L81" i="53"/>
  <c r="L79" i="53"/>
  <c r="L7" i="49"/>
  <c r="L31" i="52"/>
  <c r="L77" i="52"/>
  <c r="L41" i="52"/>
  <c r="L39" i="52"/>
  <c r="L38" i="52"/>
  <c r="L72" i="52"/>
  <c r="L66" i="52"/>
  <c r="L51" i="52"/>
  <c r="L56" i="52"/>
  <c r="L50" i="52"/>
  <c r="L63" i="52"/>
  <c r="L30" i="52"/>
  <c r="L37" i="52"/>
  <c r="L54" i="52"/>
  <c r="L58" i="52"/>
  <c r="L55" i="52"/>
  <c r="L53" i="52"/>
  <c r="L57" i="52"/>
  <c r="L64" i="52"/>
  <c r="L61" i="52"/>
  <c r="L59" i="52"/>
  <c r="L62" i="52"/>
  <c r="L32" i="52"/>
  <c r="L33" i="52"/>
  <c r="L35" i="52"/>
  <c r="L47" i="52"/>
  <c r="L42" i="52"/>
  <c r="L46" i="52"/>
  <c r="L34" i="52"/>
  <c r="L45" i="52"/>
  <c r="L44" i="52"/>
  <c r="L40" i="52"/>
  <c r="L48" i="52"/>
  <c r="L78" i="52"/>
  <c r="L74" i="52"/>
  <c r="L73" i="52"/>
  <c r="L75" i="52"/>
  <c r="L76" i="52"/>
  <c r="L98" i="51"/>
  <c r="L36" i="51"/>
  <c r="L93" i="51"/>
  <c r="L94" i="51"/>
  <c r="L42" i="51"/>
  <c r="L96" i="51"/>
  <c r="L95" i="51"/>
  <c r="L92" i="51"/>
  <c r="L97" i="51"/>
  <c r="L32" i="51"/>
  <c r="L38" i="51"/>
  <c r="L41" i="51"/>
  <c r="L34" i="51"/>
  <c r="L40" i="51"/>
  <c r="L35" i="51"/>
  <c r="L39" i="51"/>
  <c r="L30" i="51"/>
  <c r="L33" i="51"/>
  <c r="L113" i="50"/>
  <c r="L107" i="50"/>
  <c r="L111" i="50"/>
  <c r="L110" i="50"/>
  <c r="L101" i="50"/>
  <c r="L103" i="50"/>
  <c r="L102" i="50"/>
  <c r="L99" i="50"/>
  <c r="L104" i="50"/>
  <c r="L106" i="50"/>
  <c r="L105" i="50"/>
  <c r="L41" i="50"/>
  <c r="L37" i="50"/>
  <c r="L49" i="50"/>
  <c r="L68" i="50"/>
  <c r="L72" i="50"/>
  <c r="L66" i="50"/>
  <c r="L82" i="50"/>
  <c r="L93" i="50"/>
  <c r="L92" i="50"/>
  <c r="L70" i="50"/>
  <c r="L89" i="50"/>
  <c r="L100" i="50"/>
  <c r="L88" i="50"/>
  <c r="L63" i="50"/>
  <c r="L78" i="50"/>
  <c r="L96" i="50"/>
  <c r="L85" i="50"/>
  <c r="L91" i="50"/>
  <c r="L81" i="50"/>
  <c r="L57" i="50"/>
  <c r="L90" i="50"/>
  <c r="L84" i="50"/>
  <c r="L98" i="50"/>
  <c r="L64" i="50"/>
  <c r="L75" i="50"/>
  <c r="L95" i="50"/>
  <c r="L74" i="50"/>
  <c r="L69" i="50"/>
  <c r="L80" i="50"/>
  <c r="L83" i="50"/>
  <c r="L125" i="50"/>
  <c r="L116" i="50"/>
  <c r="L65" i="50"/>
  <c r="L117" i="50"/>
  <c r="L87" i="50"/>
  <c r="L79" i="50"/>
  <c r="L76" i="50"/>
  <c r="L119" i="50"/>
  <c r="L86" i="50"/>
  <c r="L73" i="50"/>
  <c r="L67" i="50"/>
  <c r="L94" i="50"/>
  <c r="L97" i="50"/>
  <c r="L77" i="50"/>
  <c r="L71" i="50"/>
  <c r="L53" i="50"/>
  <c r="L50" i="50"/>
  <c r="L34" i="50"/>
  <c r="L33" i="50"/>
  <c r="L127" i="50"/>
  <c r="L129" i="50"/>
  <c r="L44" i="50"/>
  <c r="L126" i="50"/>
  <c r="L52" i="50"/>
  <c r="L128" i="50"/>
  <c r="L130" i="50"/>
  <c r="L51" i="50"/>
  <c r="L47" i="50"/>
  <c r="L39" i="50"/>
  <c r="L36" i="50"/>
  <c r="L35" i="50"/>
  <c r="L59" i="50"/>
  <c r="L61" i="50"/>
  <c r="L58" i="50"/>
  <c r="L60" i="50"/>
  <c r="L62" i="50"/>
  <c r="L32" i="50"/>
  <c r="L46" i="50"/>
  <c r="L38" i="50"/>
  <c r="L40" i="50"/>
  <c r="L55" i="50"/>
  <c r="L54" i="50"/>
  <c r="L56" i="50"/>
  <c r="L31" i="50"/>
  <c r="L42" i="50"/>
  <c r="L45" i="50"/>
  <c r="L48" i="50"/>
  <c r="L43" i="50"/>
  <c r="L131" i="50"/>
  <c r="L94" i="48"/>
  <c r="L95" i="48"/>
  <c r="L91" i="48"/>
  <c r="L97" i="48"/>
  <c r="L88" i="48"/>
  <c r="L89" i="48"/>
  <c r="L82" i="48"/>
  <c r="L83" i="48"/>
  <c r="L77" i="48"/>
  <c r="L76" i="48"/>
  <c r="L70" i="48"/>
  <c r="L62" i="48"/>
  <c r="L71" i="48"/>
  <c r="L63" i="48"/>
  <c r="L56" i="48"/>
  <c r="L57" i="48"/>
  <c r="L50" i="48"/>
  <c r="L51" i="48"/>
  <c r="L44" i="48"/>
  <c r="L45" i="48"/>
  <c r="L38" i="48"/>
  <c r="L39" i="48"/>
  <c r="L79" i="48"/>
  <c r="L151" i="48"/>
  <c r="L145" i="48"/>
  <c r="L150" i="48"/>
  <c r="L30" i="48"/>
  <c r="L100" i="48"/>
  <c r="L98" i="49"/>
  <c r="L88" i="49"/>
  <c r="L87" i="49"/>
  <c r="L96" i="49"/>
  <c r="L90" i="49"/>
  <c r="L86" i="49"/>
  <c r="L32" i="48"/>
  <c r="L85" i="48"/>
  <c r="L65" i="48"/>
  <c r="L41" i="48"/>
  <c r="L66" i="48"/>
  <c r="L35" i="48"/>
  <c r="L59" i="48"/>
  <c r="L31" i="48"/>
  <c r="L101" i="48"/>
  <c r="L47" i="48"/>
  <c r="L67" i="48"/>
  <c r="L73" i="48"/>
  <c r="L98" i="48"/>
  <c r="L53" i="48"/>
  <c r="L147" i="48"/>
  <c r="L149" i="48"/>
  <c r="L148" i="48"/>
  <c r="L146" i="48"/>
  <c r="L81" i="47"/>
  <c r="L75" i="47"/>
  <c r="L66" i="47"/>
  <c r="L74" i="47"/>
  <c r="L64" i="47"/>
  <c r="L60" i="47"/>
  <c r="L78" i="47"/>
  <c r="L62" i="47"/>
  <c r="L72" i="47"/>
  <c r="L73" i="47"/>
  <c r="L71" i="47"/>
  <c r="L76" i="47"/>
  <c r="L79" i="47"/>
  <c r="L77" i="47"/>
  <c r="L86" i="47"/>
  <c r="L70" i="47"/>
  <c r="L63" i="47"/>
  <c r="L94" i="47"/>
  <c r="L83" i="47"/>
  <c r="L69" i="47"/>
  <c r="L98" i="47"/>
  <c r="L89" i="47"/>
  <c r="L65" i="47"/>
  <c r="L87" i="47"/>
  <c r="L68" i="47"/>
  <c r="L61" i="47"/>
  <c r="L88" i="47"/>
  <c r="L95" i="47"/>
  <c r="L85" i="47"/>
  <c r="L84" i="47"/>
  <c r="L59" i="47"/>
  <c r="L80" i="47"/>
  <c r="L67" i="47"/>
  <c r="L99" i="47"/>
  <c r="L82" i="47"/>
  <c r="L93" i="47"/>
  <c r="L90" i="47"/>
  <c r="L91" i="47"/>
  <c r="L92" i="47"/>
  <c r="L35" i="47"/>
  <c r="L147" i="47"/>
  <c r="L47" i="47"/>
  <c r="L146" i="47"/>
  <c r="L145" i="47"/>
  <c r="L150" i="47"/>
  <c r="L149" i="47"/>
  <c r="L34" i="47"/>
  <c r="L148" i="47"/>
  <c r="L57" i="47"/>
  <c r="L56" i="47"/>
  <c r="L55" i="47"/>
  <c r="L53" i="47"/>
  <c r="L39" i="47"/>
  <c r="L43" i="47"/>
  <c r="L40" i="47"/>
  <c r="L54" i="47"/>
  <c r="L51" i="47"/>
  <c r="L42" i="47"/>
  <c r="L38" i="47"/>
  <c r="L49" i="47"/>
  <c r="L41" i="47"/>
  <c r="L31" i="47"/>
  <c r="L37" i="47"/>
  <c r="L48" i="47"/>
  <c r="L30" i="47"/>
  <c r="L46" i="47"/>
  <c r="L36" i="47"/>
  <c r="L52" i="47"/>
  <c r="L45" i="47"/>
  <c r="L50" i="47"/>
  <c r="L32" i="47"/>
  <c r="L44" i="47"/>
  <c r="L151" i="47"/>
  <c r="L43" i="46"/>
  <c r="L39" i="46"/>
  <c r="L105" i="46"/>
  <c r="L30" i="46"/>
  <c r="L48" i="46"/>
  <c r="L106" i="46"/>
  <c r="L100" i="46"/>
  <c r="L35" i="46"/>
  <c r="L31" i="46"/>
  <c r="L44" i="46"/>
  <c r="L36" i="46"/>
  <c r="L33" i="46"/>
  <c r="L40" i="46"/>
  <c r="L37" i="46"/>
  <c r="L45" i="46"/>
  <c r="L41" i="46"/>
  <c r="L34" i="46"/>
  <c r="L50" i="46"/>
  <c r="L46" i="46"/>
  <c r="L47" i="46"/>
  <c r="L38" i="46"/>
  <c r="L102" i="46"/>
  <c r="L103" i="46"/>
  <c r="L101" i="46"/>
  <c r="L104" i="46"/>
  <c r="L66" i="45"/>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C1" i="62" a="1"/>
  <c r="L7" i="66" l="1"/>
  <c r="C19" i="66"/>
  <c r="L19" i="66" s="1"/>
  <c r="C19" i="64"/>
  <c r="L19" i="64" s="1"/>
  <c r="L7" i="64"/>
  <c r="C1" i="62"/>
  <c r="L59" i="60"/>
  <c r="C8" i="60"/>
  <c r="L8" i="60" s="1"/>
  <c r="L4" i="60"/>
  <c r="C9" i="60"/>
  <c r="L9" i="60" s="1"/>
  <c r="C7" i="60" a="1"/>
  <c r="C7" i="60" s="1"/>
  <c r="AK46" i="33"/>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33" a="1"/>
  <c r="C1" i="61" a="1"/>
  <c r="C1" i="61" l="1"/>
  <c r="C16" i="62"/>
  <c r="L16" i="62" s="1"/>
  <c r="C10" i="62"/>
  <c r="L10" i="62" s="1"/>
  <c r="B26" i="62"/>
  <c r="C26" i="62" s="1"/>
  <c r="L26" i="62" s="1"/>
  <c r="L1" i="62"/>
  <c r="C11" i="62"/>
  <c r="L11" i="62" s="1"/>
  <c r="B27" i="62"/>
  <c r="C27" i="62" s="1"/>
  <c r="L27" i="62" s="1"/>
  <c r="C12" i="62"/>
  <c r="L12" i="62" s="1"/>
  <c r="L7" i="60"/>
  <c r="C19" i="60"/>
  <c r="L19" i="60" s="1"/>
  <c r="C7" i="34"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B26" i="61" l="1"/>
  <c r="C26" i="61" s="1"/>
  <c r="L26" i="61" s="1"/>
  <c r="L1" i="61"/>
  <c r="C10" i="61"/>
  <c r="L10" i="61" s="1"/>
  <c r="C12" i="61"/>
  <c r="L12" i="61" s="1"/>
  <c r="C16" i="61"/>
  <c r="L16" i="61" s="1"/>
  <c r="B27" i="61"/>
  <c r="C27" i="61" s="1"/>
  <c r="L27" i="61" s="1"/>
  <c r="C11" i="61"/>
  <c r="L11" i="61" s="1"/>
  <c r="L73" i="62"/>
  <c r="C7" i="62" a="1"/>
  <c r="C7" i="62" s="1"/>
  <c r="L4" i="62"/>
  <c r="C9" i="62"/>
  <c r="L9" i="62" s="1"/>
  <c r="C8" i="62"/>
  <c r="L8" i="62" s="1"/>
  <c r="C19" i="34"/>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72" i="61" l="1"/>
  <c r="C7" i="61" a="1"/>
  <c r="C7" i="61" s="1"/>
  <c r="C9" i="61"/>
  <c r="L9" i="61" s="1"/>
  <c r="C8" i="61"/>
  <c r="L8" i="61" s="1"/>
  <c r="L4" i="61"/>
  <c r="C19" i="62"/>
  <c r="L19" i="62" s="1"/>
  <c r="L7" i="62"/>
  <c r="L1" i="36"/>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L7" i="61" l="1"/>
  <c r="C19" i="61"/>
  <c r="L19" i="61" s="1"/>
  <c r="C27" i="36"/>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45" a="1"/>
  <c r="C1" i="45" l="1"/>
  <c r="C16" i="45" s="1"/>
  <c r="L16" i="45" s="1"/>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46" a="1"/>
  <c r="L1" i="45" l="1"/>
  <c r="C8" i="45" s="1"/>
  <c r="L8" i="45" s="1"/>
  <c r="B27" i="45"/>
  <c r="C27" i="45" s="1"/>
  <c r="L27" i="45" s="1"/>
  <c r="C1" i="46"/>
  <c r="C10" i="45"/>
  <c r="L10" i="45" s="1"/>
  <c r="B26" i="45"/>
  <c r="C26" i="45" s="1"/>
  <c r="L26" i="45" s="1"/>
  <c r="C12" i="45"/>
  <c r="L12" i="45" s="1"/>
  <c r="C11" i="45"/>
  <c r="L11"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47" a="1"/>
  <c r="C7" i="45" l="1" a="1"/>
  <c r="C7" i="45" s="1"/>
  <c r="L7" i="45" s="1"/>
  <c r="C1" i="47"/>
  <c r="L55" i="45"/>
  <c r="L4" i="45"/>
  <c r="C9" i="45"/>
  <c r="L9" i="45" s="1"/>
  <c r="B26" i="46"/>
  <c r="C26" i="46" s="1"/>
  <c r="L26" i="46" s="1"/>
  <c r="L1" i="46"/>
  <c r="C16" i="46"/>
  <c r="L16" i="46" s="1"/>
  <c r="C11" i="46"/>
  <c r="L11" i="46" s="1"/>
  <c r="C10" i="46"/>
  <c r="L10" i="46" s="1"/>
  <c r="C12" i="46"/>
  <c r="L12" i="46" s="1"/>
  <c r="B27" i="46"/>
  <c r="C27" i="46" s="1"/>
  <c r="L27" i="46"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48" a="1"/>
  <c r="C1" i="48" l="1"/>
  <c r="C19" i="45"/>
  <c r="L19" i="45" s="1"/>
  <c r="C12" i="47"/>
  <c r="L12" i="47" s="1"/>
  <c r="C27" i="47"/>
  <c r="L27" i="47" s="1"/>
  <c r="C11" i="47"/>
  <c r="L11" i="47" s="1"/>
  <c r="C16" i="47"/>
  <c r="L16" i="47" s="1"/>
  <c r="C10" i="47"/>
  <c r="L10" i="47" s="1"/>
  <c r="B26" i="47"/>
  <c r="C26" i="47" s="1"/>
  <c r="L26" i="47" s="1"/>
  <c r="L1" i="47"/>
  <c r="L95" i="46"/>
  <c r="C7" i="46" a="1"/>
  <c r="C7" i="46" s="1"/>
  <c r="C9" i="46"/>
  <c r="L9" i="46" s="1"/>
  <c r="L4" i="46"/>
  <c r="C8" i="46"/>
  <c r="L8" i="46" s="1"/>
  <c r="C39" i="22"/>
  <c r="C73" i="22"/>
  <c r="C160" i="22"/>
  <c r="L42" i="9"/>
  <c r="L31" i="9"/>
  <c r="L38" i="9"/>
  <c r="L36" i="9"/>
  <c r="L34" i="9"/>
  <c r="L30" i="9"/>
  <c r="L35" i="9"/>
  <c r="L33" i="9"/>
  <c r="L41" i="9"/>
  <c r="L39" i="9"/>
  <c r="C1" i="50" a="1"/>
  <c r="C1" i="50" l="1"/>
  <c r="B26" i="48"/>
  <c r="C26" i="48" s="1"/>
  <c r="L26" i="48" s="1"/>
  <c r="B27" i="48"/>
  <c r="C27" i="48" s="1"/>
  <c r="L27" i="48" s="1"/>
  <c r="C11" i="48"/>
  <c r="L11" i="48" s="1"/>
  <c r="C12" i="48"/>
  <c r="L12" i="48" s="1"/>
  <c r="C16" i="48"/>
  <c r="L16" i="48" s="1"/>
  <c r="C10" i="48"/>
  <c r="L10" i="48" s="1"/>
  <c r="L1" i="48"/>
  <c r="L140" i="47"/>
  <c r="C8" i="47"/>
  <c r="L8" i="47" s="1"/>
  <c r="L4" i="47"/>
  <c r="C7" i="47" a="1"/>
  <c r="C7" i="47" s="1"/>
  <c r="C9" i="47"/>
  <c r="L9" i="47" s="1"/>
  <c r="C19" i="46"/>
  <c r="L19" i="46" s="1"/>
  <c r="L7" i="46"/>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 i="51" a="1"/>
  <c r="C1" i="51" l="1"/>
  <c r="C16" i="50"/>
  <c r="L16" i="50" s="1"/>
  <c r="B27" i="50"/>
  <c r="C27" i="50" s="1"/>
  <c r="L27" i="50" s="1"/>
  <c r="C10" i="50"/>
  <c r="L10" i="50" s="1"/>
  <c r="B26" i="50"/>
  <c r="C26" i="50" s="1"/>
  <c r="L26" i="50" s="1"/>
  <c r="L1" i="50"/>
  <c r="C11" i="50"/>
  <c r="L11" i="50" s="1"/>
  <c r="C12" i="50"/>
  <c r="L12" i="50" s="1"/>
  <c r="L140" i="48"/>
  <c r="C9" i="48"/>
  <c r="L9" i="48" s="1"/>
  <c r="C8" i="48"/>
  <c r="L8" i="48" s="1"/>
  <c r="C7" i="48" a="1"/>
  <c r="C7" i="48" s="1"/>
  <c r="L4" i="48"/>
  <c r="L7" i="47"/>
  <c r="C19" i="47"/>
  <c r="L19" i="47"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 i="52" a="1"/>
  <c r="C1" i="52" l="1"/>
  <c r="B26" i="51"/>
  <c r="C26" i="51" s="1"/>
  <c r="L26" i="51" s="1"/>
  <c r="C12" i="51"/>
  <c r="L12" i="51" s="1"/>
  <c r="L1" i="51"/>
  <c r="B27" i="51"/>
  <c r="C27" i="51" s="1"/>
  <c r="L27" i="51" s="1"/>
  <c r="C11" i="51"/>
  <c r="L11" i="51" s="1"/>
  <c r="C16" i="51"/>
  <c r="L16" i="51" s="1"/>
  <c r="C10" i="51"/>
  <c r="L10" i="51" s="1"/>
  <c r="L120" i="50"/>
  <c r="C7" i="50" a="1"/>
  <c r="C7" i="50" s="1"/>
  <c r="L4" i="50"/>
  <c r="C9" i="50"/>
  <c r="L9" i="50" s="1"/>
  <c r="C8" i="50"/>
  <c r="L8" i="50" s="1"/>
  <c r="C19" i="48"/>
  <c r="L19" i="48" s="1"/>
  <c r="L7" i="48"/>
  <c r="C194" i="22"/>
  <c r="L98" i="8"/>
  <c r="L94" i="8"/>
  <c r="L102" i="8"/>
  <c r="C9" i="8"/>
  <c r="L9" i="8" s="1"/>
  <c r="C8" i="8"/>
  <c r="L8" i="8" s="1"/>
  <c r="L4" i="8"/>
  <c r="C7" i="8" a="1"/>
  <c r="C7" i="8" s="1"/>
  <c r="L99" i="7"/>
  <c r="L87" i="7"/>
  <c r="L91" i="7"/>
  <c r="L95" i="7"/>
  <c r="L97" i="7"/>
  <c r="C1" i="53" a="1"/>
  <c r="C1" i="53" l="1"/>
  <c r="L1" i="52"/>
  <c r="C12" i="52"/>
  <c r="L12" i="52" s="1"/>
  <c r="B26" i="52"/>
  <c r="C26" i="52" s="1"/>
  <c r="L26" i="52" s="1"/>
  <c r="C10" i="52"/>
  <c r="L10" i="52" s="1"/>
  <c r="B27" i="52"/>
  <c r="C27" i="52" s="1"/>
  <c r="L27" i="52" s="1"/>
  <c r="C11" i="52"/>
  <c r="L11" i="52" s="1"/>
  <c r="C16" i="52"/>
  <c r="L16" i="52" s="1"/>
  <c r="L87" i="51"/>
  <c r="C8" i="51"/>
  <c r="L8" i="51" s="1"/>
  <c r="C7" i="51" a="1"/>
  <c r="C7" i="51" s="1"/>
  <c r="C9" i="51"/>
  <c r="L9" i="51" s="1"/>
  <c r="L4" i="51"/>
  <c r="C19" i="50"/>
  <c r="L19" i="50" s="1"/>
  <c r="L7" i="50"/>
  <c r="C6" i="22"/>
  <c r="C19" i="8"/>
  <c r="L19" i="8" s="1"/>
  <c r="L7" i="8"/>
  <c r="C1" i="54" a="1"/>
  <c r="C1" i="54" l="1"/>
  <c r="C16" i="53"/>
  <c r="L16" i="53" s="1"/>
  <c r="C11" i="53"/>
  <c r="L11" i="53" s="1"/>
  <c r="C10" i="53"/>
  <c r="L10" i="53" s="1"/>
  <c r="B26" i="53"/>
  <c r="C26" i="53" s="1"/>
  <c r="L26" i="53" s="1"/>
  <c r="L1" i="53"/>
  <c r="C12" i="53"/>
  <c r="L12" i="53" s="1"/>
  <c r="B27" i="53"/>
  <c r="C27" i="53" s="1"/>
  <c r="L27" i="53" s="1"/>
  <c r="L67" i="52"/>
  <c r="C9" i="52"/>
  <c r="L9" i="52" s="1"/>
  <c r="C8" i="52"/>
  <c r="L8" i="52" s="1"/>
  <c r="C7" i="52" a="1"/>
  <c r="C7" i="52" s="1"/>
  <c r="L4" i="52"/>
  <c r="C19" i="51"/>
  <c r="L19" i="51" s="1"/>
  <c r="L7" i="51"/>
  <c r="C40" i="22"/>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1" i="58" a="1"/>
  <c r="C1" i="58" l="1"/>
  <c r="C16" i="54"/>
  <c r="L16" i="54" s="1"/>
  <c r="C10" i="54"/>
  <c r="L10" i="54" s="1"/>
  <c r="B26" i="54"/>
  <c r="C26" i="54" s="1"/>
  <c r="L26" i="54" s="1"/>
  <c r="L1" i="54"/>
  <c r="C12" i="54"/>
  <c r="L12" i="54" s="1"/>
  <c r="C11" i="54"/>
  <c r="L11" i="54" s="1"/>
  <c r="B27" i="54"/>
  <c r="C27" i="54" s="1"/>
  <c r="L27" i="54" s="1"/>
  <c r="L73" i="53"/>
  <c r="C7" i="53" a="1"/>
  <c r="C7" i="53" s="1"/>
  <c r="L4" i="53"/>
  <c r="C9" i="53"/>
  <c r="L9" i="53" s="1"/>
  <c r="C8" i="53"/>
  <c r="L8" i="53" s="1"/>
  <c r="C19" i="52"/>
  <c r="L19" i="52" s="1"/>
  <c r="L7" i="52"/>
  <c r="C74" i="22"/>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57" a="1"/>
  <c r="C1" i="18" a="1"/>
  <c r="C1" i="57" l="1"/>
  <c r="B27" i="58"/>
  <c r="C27" i="58" s="1"/>
  <c r="L27" i="58" s="1"/>
  <c r="C11" i="58"/>
  <c r="L11" i="58" s="1"/>
  <c r="C16" i="58"/>
  <c r="L16" i="58" s="1"/>
  <c r="C10" i="58"/>
  <c r="L10" i="58" s="1"/>
  <c r="B26" i="58"/>
  <c r="C26" i="58" s="1"/>
  <c r="L26" i="58" s="1"/>
  <c r="L1" i="58"/>
  <c r="C12" i="58"/>
  <c r="L12" i="58" s="1"/>
  <c r="L75" i="54"/>
  <c r="C7" i="54" a="1"/>
  <c r="C7" i="54" s="1"/>
  <c r="L4" i="54"/>
  <c r="C9" i="54"/>
  <c r="L9" i="54" s="1"/>
  <c r="C8" i="54"/>
  <c r="L8" i="54" s="1"/>
  <c r="C19" i="53"/>
  <c r="L19" i="53" s="1"/>
  <c r="L7" i="53"/>
  <c r="C108" i="22"/>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56" a="1"/>
  <c r="C1" i="56" l="1"/>
  <c r="B26" i="56" s="1"/>
  <c r="C26" i="56" s="1"/>
  <c r="L26" i="56" s="1"/>
  <c r="B26" i="57"/>
  <c r="C26" i="57" s="1"/>
  <c r="L26" i="57" s="1"/>
  <c r="L1" i="57"/>
  <c r="B27" i="57"/>
  <c r="C27" i="57" s="1"/>
  <c r="L27" i="57" s="1"/>
  <c r="C16" i="57"/>
  <c r="L16" i="57" s="1"/>
  <c r="C12" i="57"/>
  <c r="L12" i="57" s="1"/>
  <c r="C10" i="57"/>
  <c r="L10" i="57" s="1"/>
  <c r="C11" i="57"/>
  <c r="L11" i="57" s="1"/>
  <c r="L71" i="58"/>
  <c r="C7" i="58" a="1"/>
  <c r="C7" i="58" s="1"/>
  <c r="L4" i="58"/>
  <c r="C9" i="58"/>
  <c r="L9" i="58" s="1"/>
  <c r="C8" i="58"/>
  <c r="L8" i="58" s="1"/>
  <c r="C19" i="54"/>
  <c r="L19" i="54" s="1"/>
  <c r="L7" i="54"/>
  <c r="C112" i="22"/>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 a="1"/>
  <c r="C1" i="55" a="1"/>
  <c r="C16" i="56" l="1"/>
  <c r="L16" i="56" s="1"/>
  <c r="C11" i="56"/>
  <c r="L11" i="56" s="1"/>
  <c r="L1" i="56"/>
  <c r="C8" i="56" s="1"/>
  <c r="L8" i="56" s="1"/>
  <c r="C10" i="56"/>
  <c r="L10" i="56" s="1"/>
  <c r="B27" i="56"/>
  <c r="C27" i="56" s="1"/>
  <c r="L27" i="56" s="1"/>
  <c r="C12" i="56"/>
  <c r="L12" i="56" s="1"/>
  <c r="C1" i="55"/>
  <c r="B27" i="55" s="1"/>
  <c r="C27" i="55" s="1"/>
  <c r="L27" i="55" s="1"/>
  <c r="L73" i="57"/>
  <c r="L4" i="57"/>
  <c r="C7" i="57" a="1"/>
  <c r="C7" i="57" s="1"/>
  <c r="C9" i="57"/>
  <c r="L9" i="57" s="1"/>
  <c r="C8" i="57"/>
  <c r="L8" i="57" s="1"/>
  <c r="L7" i="58"/>
  <c r="C19" i="58"/>
  <c r="L19" i="58" s="1"/>
  <c r="C116" i="22"/>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7" i="56" l="1" a="1"/>
  <c r="C7" i="56" s="1"/>
  <c r="C19" i="56" s="1"/>
  <c r="L19" i="56" s="1"/>
  <c r="C9" i="56"/>
  <c r="L9" i="56" s="1"/>
  <c r="L4" i="56"/>
  <c r="L74" i="56"/>
  <c r="C11" i="55"/>
  <c r="L11" i="55" s="1"/>
  <c r="C10" i="55"/>
  <c r="L10" i="55" s="1"/>
  <c r="B26" i="55"/>
  <c r="C26" i="55" s="1"/>
  <c r="L26" i="55" s="1"/>
  <c r="C12" i="55"/>
  <c r="L12" i="55" s="1"/>
  <c r="L1" i="55"/>
  <c r="L74" i="55" s="1"/>
  <c r="C16" i="55"/>
  <c r="L16" i="55" s="1"/>
  <c r="C19" i="57"/>
  <c r="L19" i="57" s="1"/>
  <c r="L7" i="57"/>
  <c r="C144" i="22"/>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L7" i="56" l="1"/>
  <c r="C12" i="59"/>
  <c r="L12" i="59" s="1"/>
  <c r="B27" i="59"/>
  <c r="C27" i="59" s="1"/>
  <c r="L27" i="59" s="1"/>
  <c r="C11" i="59"/>
  <c r="L11" i="59" s="1"/>
  <c r="C16" i="59"/>
  <c r="L16" i="59" s="1"/>
  <c r="L1" i="59"/>
  <c r="C10" i="59"/>
  <c r="L10" i="59" s="1"/>
  <c r="C26" i="59"/>
  <c r="L26" i="59" s="1"/>
  <c r="C7" i="55" a="1"/>
  <c r="C7" i="55" s="1"/>
  <c r="L7" i="55" s="1"/>
  <c r="C8" i="55"/>
  <c r="L8" i="55" s="1"/>
  <c r="C9" i="55"/>
  <c r="L9" i="55" s="1"/>
  <c r="L4" i="55"/>
  <c r="C161" i="22"/>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L66" i="59" l="1"/>
  <c r="C8" i="59"/>
  <c r="L8" i="59" s="1"/>
  <c r="C7" i="59" a="1"/>
  <c r="C7" i="59" s="1"/>
  <c r="L4" i="59"/>
  <c r="C9" i="59"/>
  <c r="L9" i="59" s="1"/>
  <c r="C19" i="55"/>
  <c r="L19" i="55" s="1"/>
  <c r="C183" i="22"/>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9" i="59" l="1"/>
  <c r="L19" i="59" s="1"/>
  <c r="L7" i="59"/>
  <c r="C188" i="22"/>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 i="35" a="1"/>
  <c r="C1" i="35" l="1"/>
  <c r="C189" i="22"/>
  <c r="C11" i="7"/>
  <c r="L11" i="7" s="1"/>
  <c r="B26" i="7"/>
  <c r="C26" i="7" s="1"/>
  <c r="L26" i="7" s="1"/>
  <c r="C10" i="7"/>
  <c r="L10" i="7" s="1"/>
  <c r="C12" i="7"/>
  <c r="L12" i="7" s="1"/>
  <c r="B27" i="7"/>
  <c r="C27" i="7" s="1"/>
  <c r="L27" i="7" s="1"/>
  <c r="C16" i="7"/>
  <c r="L16" i="7" s="1"/>
  <c r="L1" i="7"/>
  <c r="L36" i="20"/>
  <c r="C9" i="20"/>
  <c r="L9" i="20" s="1"/>
  <c r="C8" i="20"/>
  <c r="L8" i="20" s="1"/>
  <c r="C7" i="20" a="1"/>
  <c r="C7" i="20" s="1"/>
  <c r="L4" i="20"/>
  <c r="C16" i="35" l="1"/>
  <c r="L16" i="35" s="1"/>
  <c r="C12" i="35"/>
  <c r="L12" i="35" s="1"/>
  <c r="C11" i="35"/>
  <c r="L11" i="35" s="1"/>
  <c r="C10" i="35"/>
  <c r="L10" i="35" s="1"/>
  <c r="L1" i="35"/>
  <c r="B26" i="35"/>
  <c r="B27" i="35"/>
  <c r="C8" i="22"/>
  <c r="C8" i="7"/>
  <c r="L8" i="7" s="1"/>
  <c r="L4" i="7"/>
  <c r="L102" i="7"/>
  <c r="C7" i="7" a="1"/>
  <c r="C7" i="7" s="1"/>
  <c r="C9" i="7"/>
  <c r="L9" i="7" s="1"/>
  <c r="L7" i="20"/>
  <c r="C19" i="20"/>
  <c r="L19" i="20" s="1"/>
  <c r="C26" i="35" l="1"/>
  <c r="L26" i="35" s="1"/>
  <c r="C27" i="35"/>
  <c r="L27" i="35" s="1"/>
  <c r="L107" i="35"/>
  <c r="C9" i="35"/>
  <c r="L9" i="35" s="1"/>
  <c r="C8" i="35"/>
  <c r="L8" i="35" s="1"/>
  <c r="L4" i="35"/>
  <c r="C7" i="35" a="1"/>
  <c r="C7" i="35" s="1"/>
  <c r="C42" i="22"/>
  <c r="L7" i="7"/>
  <c r="C19" i="7"/>
  <c r="L19" i="7" s="1"/>
  <c r="C19" i="35" l="1"/>
  <c r="L19" i="35" s="1"/>
  <c r="L7" i="35"/>
  <c r="C76" i="22"/>
  <c r="C146" i="22" l="1"/>
  <c r="C163" i="22" l="1"/>
  <c r="C185" i="22" l="1"/>
  <c r="C191" i="22"/>
  <c r="C190" i="22" l="1"/>
  <c r="C9" i="22" l="1"/>
  <c r="C43" i="22" l="1"/>
  <c r="C77" i="22" l="1"/>
  <c r="C10" i="22" l="1"/>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925001B-3ADB-485F-8B87-5F8BF69518BF}">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7600AB-FD14-4A59-ABB3-F914D85D734E}">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F05FDD-704B-415B-AB5D-15C2FC519940}">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C2EE99-BA7A-41BB-86AC-5CA15CEEBC92}">
      <text>
        <r>
          <rPr>
            <b/>
            <sz val="9"/>
            <color indexed="81"/>
            <rFont val="Tahoma"/>
            <family val="2"/>
          </rPr>
          <t>David Baez:</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FA43841-8789-43B9-958A-E75DB5EDFC8F}">
      <text>
        <r>
          <rPr>
            <b/>
            <sz val="9"/>
            <color indexed="81"/>
            <rFont val="Tahoma"/>
            <family val="2"/>
          </rPr>
          <t>David Baez:</t>
        </r>
        <r>
          <rPr>
            <sz val="9"/>
            <color indexed="81"/>
            <rFont val="Tahoma"/>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2F0A8E5-DD38-4156-AFB8-AEEDC238154A}">
      <text>
        <r>
          <rPr>
            <b/>
            <sz val="9"/>
            <color indexed="81"/>
            <rFont val="Tahoma"/>
            <family val="2"/>
          </rPr>
          <t>David Baez:</t>
        </r>
        <r>
          <rPr>
            <sz val="9"/>
            <color indexed="81"/>
            <rFont val="Tahoma"/>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88EFDC-FCA8-4002-A252-53E3CE07551E}">
      <text>
        <r>
          <rPr>
            <b/>
            <sz val="9"/>
            <color indexed="81"/>
            <rFont val="Tahoma"/>
            <family val="2"/>
          </rPr>
          <t>David Baez:</t>
        </r>
        <r>
          <rPr>
            <sz val="9"/>
            <color indexed="81"/>
            <rFont val="Tahoma"/>
            <family val="2"/>
          </rPr>
          <t xml:space="preserv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6DC2D6-D215-44E9-842D-06356250918B}">
      <text>
        <r>
          <rPr>
            <b/>
            <sz val="9"/>
            <color indexed="81"/>
            <rFont val="Tahoma"/>
            <family val="2"/>
          </rPr>
          <t>David Baez:</t>
        </r>
        <r>
          <rPr>
            <sz val="9"/>
            <color indexed="81"/>
            <rFont val="Tahoma"/>
            <family val="2"/>
          </rPr>
          <t xml:space="preserve">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815DB-F428-47C1-AC86-3206B35A6DA4}">
      <text>
        <r>
          <rPr>
            <b/>
            <sz val="9"/>
            <color indexed="81"/>
            <rFont val="Tahoma"/>
            <family val="2"/>
          </rPr>
          <t>David Baez:</t>
        </r>
        <r>
          <rPr>
            <sz val="9"/>
            <color indexed="81"/>
            <rFont val="Tahoma"/>
            <family val="2"/>
          </rPr>
          <t xml:space="preserve">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620845D-0D4B-428B-B610-3EA4D88B57FB}">
      <text>
        <r>
          <rPr>
            <b/>
            <sz val="9"/>
            <color indexed="81"/>
            <rFont val="Tahoma"/>
            <family val="2"/>
          </rPr>
          <t>David Baez:</t>
        </r>
        <r>
          <rPr>
            <sz val="9"/>
            <color indexed="81"/>
            <rFont val="Tahoma"/>
            <family val="2"/>
          </rPr>
          <t xml:space="preserve">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FF55E8-7200-4066-8001-5C72A63E580F}">
      <text>
        <r>
          <rPr>
            <b/>
            <sz val="9"/>
            <color indexed="81"/>
            <rFont val="Tahoma"/>
            <family val="2"/>
          </rPr>
          <t>David Baez:</t>
        </r>
        <r>
          <rPr>
            <sz val="9"/>
            <color indexed="81"/>
            <rFont val="Tahoma"/>
            <family val="2"/>
          </rPr>
          <t xml:space="preserve">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6123F8-049C-4351-9DE3-633C4230F2EA}">
      <text>
        <r>
          <rPr>
            <b/>
            <sz val="9"/>
            <color indexed="81"/>
            <rFont val="Tahoma"/>
            <family val="2"/>
          </rPr>
          <t>David Baez:</t>
        </r>
        <r>
          <rPr>
            <sz val="9"/>
            <color indexed="81"/>
            <rFont val="Tahoma"/>
            <family val="2"/>
          </rPr>
          <t xml:space="preserve">
</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829B812-CA57-45B7-9B23-4B271ACD663E}">
      <text>
        <r>
          <rPr>
            <b/>
            <sz val="9"/>
            <color indexed="81"/>
            <rFont val="Tahoma"/>
            <family val="2"/>
          </rPr>
          <t>David Baez:</t>
        </r>
        <r>
          <rPr>
            <sz val="9"/>
            <color indexed="81"/>
            <rFont val="Tahoma"/>
            <family val="2"/>
          </rPr>
          <t xml:space="preserve">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A80B3B-4CCC-4A7E-A5B3-50E378CF8C8D}">
      <text>
        <r>
          <rPr>
            <b/>
            <sz val="9"/>
            <color indexed="81"/>
            <rFont val="Tahoma"/>
            <family val="2"/>
          </rPr>
          <t>David Baez:</t>
        </r>
        <r>
          <rPr>
            <sz val="9"/>
            <color indexed="81"/>
            <rFont val="Tahoma"/>
            <family val="2"/>
          </rPr>
          <t xml:space="preserve">
</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13DC14-7D6F-42AF-8963-B58CE2EDD3F4}">
      <text>
        <r>
          <rPr>
            <b/>
            <sz val="9"/>
            <color indexed="81"/>
            <rFont val="Tahoma"/>
            <family val="2"/>
          </rPr>
          <t>David Baez:</t>
        </r>
        <r>
          <rPr>
            <sz val="9"/>
            <color indexed="81"/>
            <rFont val="Tahoma"/>
            <family val="2"/>
          </rPr>
          <t xml:space="preserve">
</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4949AD5-2DD2-41FF-A6EB-1F1B129F744A}">
      <text>
        <r>
          <rPr>
            <b/>
            <sz val="9"/>
            <color indexed="81"/>
            <rFont val="Tahoma"/>
            <family val="2"/>
          </rPr>
          <t>David Baez:</t>
        </r>
        <r>
          <rPr>
            <sz val="9"/>
            <color indexed="81"/>
            <rFont val="Tahoma"/>
            <family val="2"/>
          </rPr>
          <t xml:space="preserve">
</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64EC22-ECBE-4357-A010-C53DECB0889F}">
      <text>
        <r>
          <rPr>
            <b/>
            <sz val="9"/>
            <color indexed="81"/>
            <rFont val="Tahoma"/>
            <family val="2"/>
          </rPr>
          <t>David Baez:</t>
        </r>
        <r>
          <rPr>
            <sz val="9"/>
            <color indexed="81"/>
            <rFont val="Tahoma"/>
            <family val="2"/>
          </rPr>
          <t xml:space="preserve">
</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3F9BF8-8A72-453B-BB49-42EB163115FF}">
      <text>
        <r>
          <rPr>
            <b/>
            <sz val="9"/>
            <color indexed="81"/>
            <rFont val="Tahoma"/>
            <family val="2"/>
          </rPr>
          <t>David Baez:</t>
        </r>
        <r>
          <rPr>
            <sz val="9"/>
            <color indexed="81"/>
            <rFont val="Tahoma"/>
            <family val="2"/>
          </rPr>
          <t xml:space="preserve">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ED356-ED6B-48AF-B3CD-6A36CFD57884}">
      <text>
        <r>
          <rPr>
            <b/>
            <sz val="9"/>
            <color indexed="81"/>
            <rFont val="Tahoma"/>
            <family val="2"/>
          </rPr>
          <t>David Baez:</t>
        </r>
        <r>
          <rPr>
            <sz val="9"/>
            <color indexed="81"/>
            <rFont val="Tahoma"/>
            <family val="2"/>
          </rPr>
          <t xml:space="preserve">
</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C070CEE-70DC-4F0B-9A57-04D63E54C1F5}">
      <text>
        <r>
          <rPr>
            <b/>
            <sz val="9"/>
            <color indexed="81"/>
            <rFont val="Tahoma"/>
            <family val="2"/>
          </rPr>
          <t>David Baez:</t>
        </r>
        <r>
          <rPr>
            <sz val="9"/>
            <color indexed="81"/>
            <rFont val="Tahoma"/>
            <family val="2"/>
          </rPr>
          <t xml:space="preserve">
</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566B79D-F09E-4513-AF1D-07CFC4576451}">
      <text>
        <r>
          <rPr>
            <b/>
            <sz val="9"/>
            <color indexed="81"/>
            <rFont val="Tahoma"/>
            <family val="2"/>
          </rPr>
          <t>David Baez:</t>
        </r>
        <r>
          <rPr>
            <sz val="9"/>
            <color indexed="81"/>
            <rFont val="Tahoma"/>
            <family val="2"/>
          </rPr>
          <t xml:space="preserve">
</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<sst xmlns="http://schemas.openxmlformats.org/spreadsheetml/2006/main" count="15768" uniqueCount="3097">
  <si>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</si>
  <si>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</si>
  <si>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</si>
  <si>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</si>
  <si>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</si>
  <si>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</si>
  <si>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</si>
  <si>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</si>
  <si>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</si>
  <si>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</si>
  <si>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</si>
  <si>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</si>
  <si>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</si>
  <si>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</si>
  <si>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</si>
  <si>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</si>
  <si>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</si>
  <si>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</si>
  <si>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</si>
  <si>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</si>
  <si>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</si>
  <si>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</si>
  <si>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</si>
  <si>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</si>
  <si>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</si>
  <si>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</si>
  <si>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</si>
  <si>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</si>
  <si>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</si>
  <si>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</si>
  <si>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</si>
  <si>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</si>
  <si>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</si>
  <si>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</si>
  <si>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</si>
  <si>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</si>
  <si>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</si>
  <si>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</si>
  <si>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</si>
  <si>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</si>
  <si>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</si>
  <si>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</si>
  <si>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</si>
  <si>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</si>
  <si>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</si>
  <si>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</si>
  <si>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</si>
  <si>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</si>
  <si>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</si>
  <si>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</si>
  <si>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</si>
  <si>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</si>
  <si>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</si>
  <si>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</si>
  <si>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</si>
  <si>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</si>
  <si>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</si>
  <si>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</si>
  <si>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</si>
  <si>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</si>
  <si>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</si>
  <si>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</si>
  <si>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</si>
  <si>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</si>
  <si>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</si>
  <si>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</si>
  <si>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</si>
  <si>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</si>
  <si>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</si>
  <si>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</si>
  <si>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</si>
  <si>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</si>
  <si>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</si>
  <si>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</si>
  <si>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</si>
  <si>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</si>
  <si>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</si>
  <si>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</si>
  <si>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</si>
  <si>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</si>
  <si>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</si>
  <si>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</si>
  <si>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</si>
  <si>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</si>
  <si>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</si>
  <si>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</si>
  <si>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</si>
  <si>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</si>
  <si>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</si>
  <si>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</si>
  <si>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</si>
  <si>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</si>
  <si>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</si>
  <si>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</si>
  <si>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</si>
  <si>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</si>
  <si>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</si>
  <si>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</si>
  <si>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</si>
  <si>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</si>
  <si>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</si>
  <si>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</si>
  <si>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</si>
  <si>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</si>
  <si>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</si>
  <si>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</si>
  <si>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</si>
  <si>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</si>
  <si>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</si>
  <si>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</si>
  <si>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</si>
  <si>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</si>
  <si>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</si>
  <si>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</si>
  <si>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</si>
  <si>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</si>
  <si>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</si>
  <si>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</si>
  <si>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</si>
  <si>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</si>
  <si>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</si>
  <si>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</si>
  <si>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</si>
  <si>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</si>
  <si>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</si>
  <si>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</si>
  <si>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</si>
  <si>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</si>
  <si>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</si>
  <si>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</si>
  <si>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</si>
  <si>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</si>
  <si>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</si>
  <si>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</si>
  <si>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</si>
  <si>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</si>
  <si>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</si>
  <si>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</si>
  <si>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</si>
  <si>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</si>
  <si>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</si>
  <si>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</si>
  <si>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</si>
  <si>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</si>
  <si>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</si>
  <si>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</si>
  <si>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</si>
  <si>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</si>
  <si>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</si>
  <si>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</si>
  <si>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</si>
  <si>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</si>
  <si>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</si>
  <si>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</si>
  <si>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</si>
  <si>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</si>
  <si>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</si>
  <si>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</si>
  <si>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</si>
  <si>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</si>
  <si>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</si>
  <si>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</si>
  <si>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</si>
  <si>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</si>
  <si>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</si>
  <si>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</si>
  <si>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</si>
  <si>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</si>
  <si>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</si>
  <si>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</si>
  <si>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</si>
  <si>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</si>
  <si>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</si>
  <si>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</si>
  <si>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</si>
  <si>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</si>
  <si>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</si>
  <si>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</si>
  <si>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</si>
  <si>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</si>
  <si>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</si>
  <si>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</si>
  <si>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</si>
  <si>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</si>
  <si>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</si>
  <si>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</si>
  <si>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</si>
  <si>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</si>
  <si>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</si>
  <si>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</si>
  <si>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</si>
  <si>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</si>
  <si>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</si>
  <si>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</si>
  <si>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</si>
  <si>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</si>
  <si>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</si>
  <si>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</si>
  <si>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</si>
  <si>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</si>
  <si>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</si>
  <si>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</si>
  <si>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</si>
  <si>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</si>
  <si>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</si>
  <si>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</si>
  <si>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</si>
  <si>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</si>
  <si>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</si>
  <si>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</si>
  <si>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</si>
  <si>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</si>
  <si>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</si>
  <si>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</si>
  <si>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</si>
  <si>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</si>
  <si>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</si>
  <si>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</si>
  <si>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</si>
  <si>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</si>
  <si>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</si>
  <si>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</si>
  <si>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</si>
  <si>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</si>
  <si>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</si>
  <si>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</si>
  <si>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</si>
  <si>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</si>
  <si>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</si>
  <si>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</si>
  <si>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</si>
  <si>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</si>
  <si>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</si>
  <si>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</si>
  <si>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</si>
  <si>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</si>
  <si>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</si>
  <si>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</si>
  <si>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</si>
  <si>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</si>
  <si>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</si>
  <si>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</si>
  <si>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</si>
  <si>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</si>
  <si>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</si>
  <si>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</si>
  <si>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</si>
  <si>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</si>
  <si>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</si>
  <si>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</si>
  <si>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</si>
  <si>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</si>
  <si>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</si>
  <si>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</si>
  <si>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</si>
  <si>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</si>
  <si>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</si>
  <si>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</si>
  <si>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</si>
  <si>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</si>
  <si>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</si>
  <si>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</si>
  <si>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</si>
  <si>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</si>
  <si>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</si>
  <si>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</si>
  <si>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</si>
  <si>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</si>
  <si>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</si>
  <si>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</si>
  <si>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</si>
  <si>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</si>
  <si>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</si>
  <si>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</si>
  <si>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</si>
  <si>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</si>
  <si>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</si>
  <si>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</si>
  <si>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</si>
  <si>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</si>
  <si>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</si>
  <si>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</si>
  <si>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</si>
  <si>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</si>
  <si>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</si>
  <si>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</si>
  <si>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</si>
  <si>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</si>
  <si>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</si>
  <si>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</si>
  <si>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</si>
  <si>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</si>
  <si>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</si>
  <si>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</si>
  <si>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</si>
  <si>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</si>
  <si>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</si>
  <si>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</si>
  <si>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</si>
  <si>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</si>
  <si>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</si>
  <si>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</si>
  <si>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</si>
  <si>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</si>
  <si>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</si>
  <si>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</si>
  <si>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</si>
  <si>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</si>
  <si>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</si>
  <si>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</si>
  <si>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</si>
  <si>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</si>
  <si>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</si>
  <si>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</si>
  <si>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</si>
  <si>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</si>
  <si>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</si>
  <si>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</si>
  <si>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</si>
  <si>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</si>
  <si>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</si>
  <si>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</si>
  <si>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</si>
  <si>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</si>
  <si>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</si>
  <si>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</si>
  <si>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</si>
  <si>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</si>
  <si>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</si>
  <si>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</si>
  <si>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</si>
  <si>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</si>
  <si>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</si>
  <si>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</si>
  <si>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</si>
  <si>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</si>
  <si>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</si>
  <si>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</si>
  <si>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</si>
  <si>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</si>
  <si>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</si>
  <si>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</si>
  <si>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</si>
  <si>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</si>
  <si>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</si>
  <si>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</si>
  <si>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</si>
  <si>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</si>
  <si>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</si>
  <si>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</si>
  <si>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</si>
  <si>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</si>
  <si>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</si>
  <si>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</si>
  <si>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</si>
  <si>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</si>
  <si>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</si>
  <si>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</si>
  <si>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</si>
  <si>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</si>
  <si>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</si>
  <si>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</si>
  <si>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</si>
  <si>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</si>
  <si>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</si>
  <si>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</si>
  <si>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</si>
  <si>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</si>
  <si>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</si>
  <si>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</si>
  <si>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</si>
  <si>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</si>
  <si>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</si>
  <si>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</si>
  <si>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</si>
  <si>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</si>
  <si>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</si>
  <si>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</si>
  <si>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</si>
  <si>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</si>
  <si>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</si>
  <si>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</si>
  <si>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</si>
  <si>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</si>
  <si>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</si>
  <si>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</si>
  <si>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</si>
  <si>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</si>
  <si>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</si>
  <si>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</si>
  <si>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</si>
  <si>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</si>
  <si>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</si>
  <si>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</si>
  <si>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</si>
  <si>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</si>
  <si>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</si>
  <si>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</si>
  <si>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</si>
  <si>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</si>
  <si>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</si>
  <si>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</si>
  <si>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</si>
  <si>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</si>
  <si>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</si>
  <si>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</si>
  <si>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</si>
  <si>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</si>
  <si>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</si>
  <si>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</si>
  <si>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</si>
  <si>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</si>
  <si>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</si>
  <si>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</si>
  <si>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</si>
  <si>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</si>
  <si>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</si>
  <si>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</si>
  <si>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</si>
  <si>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</si>
  <si>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</si>
  <si>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</si>
  <si>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</si>
  <si>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</si>
  <si>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</si>
  <si>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</si>
  <si>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</si>
  <si>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</si>
  <si>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</si>
  <si>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</si>
  <si>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</si>
  <si>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</si>
  <si>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</si>
  <si>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</si>
  <si>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</si>
  <si>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</si>
  <si>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</si>
  <si>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</si>
  <si>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</si>
  <si>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</si>
  <si>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</si>
  <si>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</si>
  <si>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</si>
  <si>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</si>
  <si>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</si>
  <si>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</si>
  <si>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</si>
  <si>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</si>
  <si>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</si>
  <si>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</si>
  <si>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</si>
  <si>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</si>
  <si>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</si>
  <si>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</si>
  <si>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</si>
  <si>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</si>
  <si>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</si>
  <si>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</si>
  <si>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</si>
  <si>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</si>
  <si>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</si>
  <si>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</si>
  <si>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</si>
  <si>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</si>
  <si>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</si>
  <si>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</si>
  <si>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</si>
  <si>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</si>
  <si>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</si>
  <si>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</si>
  <si>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</si>
  <si>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</si>
  <si>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</si>
  <si>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</si>
  <si>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</si>
  <si>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</si>
  <si>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</si>
  <si>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</si>
  <si>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</si>
  <si>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</si>
  <si>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</si>
  <si>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</si>
  <si>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</si>
  <si>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</si>
  <si>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</si>
  <si>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</si>
  <si>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</si>
  <si>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</si>
  <si>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</si>
  <si>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</si>
  <si>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</si>
  <si>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</si>
  <si>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</si>
  <si>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</si>
  <si>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</si>
  <si>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</si>
  <si>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</si>
  <si>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</si>
  <si>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</si>
  <si>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</si>
  <si>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</si>
  <si>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</si>
  <si>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</si>
  <si>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</si>
  <si>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</si>
  <si>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</si>
  <si>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</si>
  <si>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</si>
  <si>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</si>
  <si>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</si>
  <si>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</si>
  <si>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</si>
  <si>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</si>
  <si>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</si>
  <si>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</si>
  <si>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</si>
  <si>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</si>
  <si>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</si>
  <si>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</si>
  <si>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</si>
  <si>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</si>
  <si>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</si>
  <si>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</si>
  <si>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</si>
  <si>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</si>
  <si>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</si>
  <si>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</si>
  <si>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</si>
  <si>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</si>
  <si>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</si>
  <si>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</si>
  <si>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</si>
  <si>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</si>
  <si>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</si>
  <si>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</si>
  <si>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</si>
  <si>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</si>
  <si>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</si>
  <si>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</si>
  <si>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</si>
  <si>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</si>
  <si>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</si>
  <si>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</si>
  <si>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</si>
  <si>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</si>
  <si>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</si>
  <si>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</si>
  <si>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</si>
  <si>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</si>
  <si>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</si>
  <si>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</si>
  <si>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</si>
  <si>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</si>
  <si>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</si>
  <si>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</si>
  <si>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</si>
  <si>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</si>
  <si>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</si>
  <si>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</si>
  <si>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</si>
  <si>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</si>
  <si>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</si>
  <si>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</si>
  <si>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</si>
  <si>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</si>
  <si>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</si>
  <si>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</si>
  <si>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</si>
  <si>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</si>
  <si>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</si>
  <si>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</si>
  <si>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</si>
  <si>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</si>
  <si>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</si>
  <si>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</si>
  <si>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</si>
  <si>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</si>
  <si>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</si>
  <si>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</si>
  <si>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</si>
  <si>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</si>
  <si>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</si>
  <si>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</si>
  <si>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</si>
  <si>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</si>
  <si>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</si>
  <si>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</si>
  <si>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</si>
  <si>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</si>
  <si>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</si>
  <si>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</si>
  <si>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</si>
  <si>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</si>
  <si>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</si>
  <si>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</si>
  <si>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</si>
  <si>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</si>
  <si>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</si>
  <si>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</si>
  <si>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</si>
  <si>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</si>
  <si>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</si>
  <si>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</si>
  <si>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</si>
  <si>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</si>
  <si>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</si>
  <si>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</si>
  <si>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</si>
  <si>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</si>
  <si>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</si>
  <si>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</si>
  <si>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</si>
  <si>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</si>
  <si>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</si>
  <si>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</si>
  <si>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</si>
  <si>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</si>
  <si>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</si>
  <si>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</si>
  <si>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</si>
  <si>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</si>
  <si>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</si>
  <si>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</si>
  <si>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</si>
  <si>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</si>
  <si>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</si>
  <si>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</si>
  <si>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</si>
  <si>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</si>
  <si>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</si>
  <si>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</si>
  <si>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</si>
  <si>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</si>
  <si>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</si>
  <si>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</si>
  <si>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</si>
  <si>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</si>
  <si>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</si>
  <si>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</si>
  <si>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</si>
  <si>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</si>
  <si>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</si>
  <si>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</si>
  <si>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</si>
  <si>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</si>
  <si>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</si>
  <si>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</si>
  <si>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</si>
  <si>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</si>
  <si>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</si>
  <si>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</si>
  <si>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</si>
  <si>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</si>
  <si>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</si>
  <si>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</si>
  <si>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</si>
  <si>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</si>
  <si>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</si>
  <si>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</si>
  <si>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</si>
  <si>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</si>
  <si>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</si>
  <si>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</si>
  <si>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</si>
  <si>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</si>
  <si>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</si>
  <si>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</si>
  <si>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</si>
  <si>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</si>
  <si>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</si>
  <si>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</si>
  <si>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</si>
  <si>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</si>
  <si>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</si>
  <si>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</si>
  <si>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</si>
  <si>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</si>
  <si>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</si>
  <si>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</si>
  <si>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</si>
  <si>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</si>
  <si>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</si>
  <si>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</si>
  <si>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</si>
  <si>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</si>
  <si>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</si>
  <si>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</si>
  <si>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</si>
  <si>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</si>
  <si>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</si>
  <si>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</si>
  <si>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</si>
  <si>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</si>
  <si>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</si>
  <si>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</si>
  <si>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</si>
  <si>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</si>
  <si>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</si>
  <si>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</si>
  <si>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</si>
  <si>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</si>
  <si>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</si>
  <si>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</si>
  <si>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</si>
  <si>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</si>
  <si>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</si>
  <si>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</si>
  <si>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</si>
  <si>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</si>
  <si>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</si>
  <si>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</si>
  <si>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</si>
  <si>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</si>
  <si>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</si>
  <si>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</si>
  <si>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</si>
  <si>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</si>
  <si>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</si>
  <si>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</si>
  <si>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</si>
  <si>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</si>
  <si>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</si>
  <si>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</si>
  <si>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</si>
  <si>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</si>
  <si>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</si>
  <si>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</si>
  <si>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</si>
  <si>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</si>
  <si>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</si>
  <si>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</si>
  <si>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</si>
  <si>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</si>
  <si>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</si>
  <si>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</si>
  <si>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</si>
  <si>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</si>
  <si>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</si>
  <si>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</si>
  <si>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</si>
  <si>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</si>
  <si>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</si>
  <si>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</si>
  <si>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</si>
  <si>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</si>
  <si>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</si>
  <si>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</si>
  <si>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</si>
  <si>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</si>
  <si>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</si>
  <si>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</si>
  <si>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</si>
  <si>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</si>
  <si>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</si>
  <si>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</si>
  <si>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</si>
  <si>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</si>
  <si>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</si>
  <si>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</si>
  <si>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</si>
  <si>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</si>
  <si>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</si>
  <si>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</si>
  <si>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</si>
  <si>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</si>
  <si>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</si>
  <si>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</si>
  <si>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</si>
  <si>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</si>
  <si>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</si>
  <si>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</si>
  <si>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</si>
  <si>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</si>
  <si>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</si>
  <si>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</si>
  <si>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</si>
  <si>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</si>
  <si>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</si>
  <si>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</si>
  <si>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</si>
  <si>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</si>
  <si>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</si>
  <si>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</si>
  <si>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</si>
  <si>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</si>
  <si>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</si>
  <si>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</si>
  <si>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</si>
  <si>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</si>
  <si>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</si>
  <si>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</si>
  <si>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</si>
  <si>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</si>
  <si>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</si>
  <si>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</si>
  <si>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</si>
  <si>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</si>
  <si>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</si>
  <si>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</si>
  <si>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</si>
  <si>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</si>
  <si>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</si>
  <si>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</si>
  <si>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</si>
  <si>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</si>
  <si>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</si>
  <si>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</si>
  <si>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</si>
  <si>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</si>
  <si>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</si>
  <si>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</si>
  <si>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</si>
  <si>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</si>
  <si>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</si>
  <si>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</si>
  <si>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</si>
  <si>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</si>
  <si>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</si>
  <si>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</si>
  <si>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</si>
  <si>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</si>
  <si>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</si>
  <si>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</si>
  <si>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</si>
  <si>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</si>
  <si>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</si>
  <si>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</si>
  <si>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</si>
  <si>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</si>
  <si>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</si>
  <si>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</si>
  <si>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</si>
  <si>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</si>
  <si>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</si>
  <si>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</si>
  <si>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</si>
  <si>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</si>
  <si>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</si>
  <si>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</si>
  <si>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</si>
  <si>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</si>
  <si>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</si>
  <si>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</si>
  <si>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</si>
  <si>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</si>
  <si>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</si>
  <si>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</si>
  <si>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</si>
  <si>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</si>
  <si>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</si>
  <si>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</si>
  <si>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</si>
  <si>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</si>
  <si>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</si>
  <si>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</si>
  <si>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</si>
  <si>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</si>
  <si>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</si>
  <si>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</si>
  <si>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</si>
  <si>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</si>
  <si>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</si>
  <si>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</si>
  <si>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</si>
  <si>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</si>
  <si>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</si>
  <si>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</si>
  <si>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</si>
  <si>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</si>
  <si>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</si>
  <si>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</si>
  <si>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</si>
  <si>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</si>
  <si>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</si>
  <si>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</si>
  <si>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</si>
  <si>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</si>
  <si>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</si>
  <si>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</si>
  <si>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</si>
  <si>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</si>
  <si>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</si>
  <si>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</si>
  <si>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</si>
  <si>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</si>
  <si>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</si>
  <si>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</si>
  <si>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</si>
  <si>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</si>
  <si>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</si>
  <si>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</si>
  <si>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</si>
  <si>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</si>
  <si>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</si>
  <si>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</si>
  <si>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</si>
  <si>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</si>
  <si>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</si>
  <si>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</si>
  <si>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</si>
  <si>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</si>
  <si>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</si>
  <si>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</si>
  <si>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</si>
  <si>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</si>
  <si>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</si>
  <si>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</si>
  <si>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</si>
  <si>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</si>
  <si>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</si>
  <si>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</si>
  <si>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</si>
  <si>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</si>
  <si>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</si>
  <si>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</si>
  <si>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</si>
  <si>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</si>
  <si>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</si>
  <si>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</si>
  <si>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</si>
  <si>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</si>
  <si>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</si>
  <si>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</si>
  <si>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</si>
  <si>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</si>
  <si>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</si>
  <si>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</si>
  <si>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</si>
  <si>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</si>
  <si>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</si>
  <si>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</si>
  <si>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</si>
  <si>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</si>
  <si>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</si>
  <si>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</si>
  <si>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</si>
  <si>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</si>
  <si>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</si>
  <si>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</si>
  <si>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</si>
  <si>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</si>
  <si>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</si>
  <si>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</si>
  <si>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</si>
  <si>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</si>
  <si>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</si>
  <si>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</si>
  <si>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</si>
  <si>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</si>
  <si>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</si>
  <si>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</si>
  <si>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</si>
  <si>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</si>
  <si>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</si>
  <si>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</si>
  <si>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</si>
  <si>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</si>
  <si>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</si>
  <si>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</si>
  <si>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</si>
  <si>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</si>
  <si>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</si>
  <si>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</si>
  <si>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</si>
  <si>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</si>
  <si>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</si>
  <si>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</si>
  <si>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</si>
  <si>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</si>
  <si>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</si>
  <si>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</si>
  <si>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</si>
  <si>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</si>
  <si>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</si>
  <si>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</si>
  <si>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</si>
  <si>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</si>
  <si>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</si>
  <si>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</si>
  <si>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</si>
  <si>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</si>
  <si>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</si>
  <si>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</si>
  <si>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</si>
  <si>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</si>
  <si>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</si>
  <si>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</si>
  <si>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</si>
  <si>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</si>
  <si>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</si>
  <si>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</si>
  <si>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</si>
  <si>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</si>
  <si>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</si>
  <si>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</si>
  <si>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</si>
  <si>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</si>
  <si>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</si>
  <si>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</si>
  <si>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</si>
  <si>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</si>
  <si>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</si>
  <si>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</si>
  <si>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</si>
  <si>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</si>
  <si>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</si>
  <si>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</si>
  <si>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</si>
  <si>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</si>
  <si>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</si>
  <si>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</si>
  <si>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</si>
  <si>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</si>
  <si>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</si>
  <si>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</si>
  <si>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</si>
  <si>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</si>
  <si>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</si>
  <si>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</si>
  <si>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</si>
  <si>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</si>
  <si>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</si>
  <si>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</si>
  <si>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</si>
  <si>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</si>
  <si>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</si>
  <si>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</si>
  <si>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</si>
  <si>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</si>
  <si>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</si>
  <si>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</si>
  <si>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</si>
  <si>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</si>
  <si>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</si>
  <si>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</si>
  <si>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</si>
  <si>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</si>
  <si>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</si>
  <si>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</si>
  <si>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</si>
  <si>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</si>
  <si>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</si>
  <si>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</si>
  <si>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</si>
  <si>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</si>
  <si>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</si>
  <si>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</si>
  <si>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</si>
  <si>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</si>
  <si>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</si>
  <si>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</si>
  <si>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</si>
  <si>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</si>
  <si>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</si>
  <si>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</si>
  <si>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</si>
  <si>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</si>
  <si>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</si>
  <si>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</si>
  <si>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</si>
  <si>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</si>
  <si>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</si>
  <si>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</si>
  <si>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</si>
  <si>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</si>
  <si>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</si>
  <si>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</si>
  <si>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</si>
  <si>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</si>
  <si>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</si>
  <si>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</si>
  <si>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</si>
  <si>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</si>
  <si>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</si>
  <si>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</si>
  <si>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</si>
  <si>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</si>
  <si>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</si>
  <si>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</si>
  <si>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</si>
  <si>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</si>
  <si>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</si>
  <si>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</si>
  <si>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</si>
  <si>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</si>
  <si>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</si>
  <si>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</si>
  <si>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</si>
  <si>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</si>
  <si>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</si>
  <si>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</si>
  <si>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</si>
  <si>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</si>
  <si>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</si>
  <si>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</si>
  <si>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</si>
  <si>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</si>
  <si>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</si>
  <si>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</si>
  <si>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</si>
  <si>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</si>
  <si>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</si>
  <si>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</si>
  <si>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</si>
  <si>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</si>
  <si>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</si>
  <si>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</si>
  <si>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</si>
  <si>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</si>
  <si>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</si>
  <si>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</si>
  <si>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</si>
  <si>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</si>
  <si>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</si>
  <si>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</si>
  <si>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</si>
  <si>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</si>
  <si>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</si>
  <si>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</si>
  <si>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</si>
  <si>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</si>
  <si>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</si>
  <si>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</si>
  <si>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</si>
  <si>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</si>
  <si>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</si>
  <si>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</si>
  <si>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</si>
  <si>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</si>
  <si>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</si>
  <si>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</si>
  <si>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</si>
  <si>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</si>
  <si>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</si>
  <si>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</si>
  <si>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</si>
  <si>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</si>
  <si>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</si>
  <si>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</si>
  <si>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</si>
  <si>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</si>
  <si>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</si>
  <si>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</si>
  <si>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</si>
  <si>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</si>
  <si>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</si>
  <si>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</si>
  <si>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</si>
  <si>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</si>
  <si>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</si>
  <si>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</si>
  <si>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</si>
  <si>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</si>
  <si>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</si>
  <si>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</si>
  <si>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</si>
  <si>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</si>
  <si>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</si>
  <si>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</si>
  <si>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</si>
  <si>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</si>
  <si>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</si>
  <si>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</si>
  <si>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</si>
  <si>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</si>
  <si>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</si>
  <si>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</si>
  <si>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</si>
  <si>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</si>
  <si>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</si>
  <si>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</si>
  <si>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</si>
  <si>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</si>
  <si>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</si>
  <si>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</si>
  <si>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</si>
  <si>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</si>
  <si>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</si>
  <si>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</si>
  <si>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</si>
  <si>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</si>
  <si>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</si>
  <si>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</si>
  <si>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</si>
  <si>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</si>
  <si>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</si>
  <si>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</si>
  <si>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</si>
  <si>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</si>
  <si>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</si>
  <si>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</si>
  <si>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</si>
  <si>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</si>
  <si>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</si>
  <si>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</si>
  <si>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</si>
  <si>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</si>
  <si>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</si>
  <si>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</si>
  <si>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</si>
  <si>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</si>
  <si>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</si>
  <si>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</si>
  <si>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</si>
  <si>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</si>
  <si>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</si>
  <si>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</si>
  <si>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</si>
  <si>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</si>
  <si>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</si>
  <si>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</si>
  <si>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</si>
  <si>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</si>
  <si>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</si>
  <si>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</si>
  <si>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</si>
  <si>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</si>
  <si>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</si>
  <si>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</si>
  <si>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</si>
  <si>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</si>
  <si>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</si>
  <si>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</si>
  <si>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</si>
  <si>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</si>
  <si>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</si>
  <si>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</si>
  <si>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</si>
  <si>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</si>
  <si>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</si>
  <si>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</si>
  <si>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</si>
  <si>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</si>
  <si>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</si>
  <si>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</si>
  <si>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</si>
  <si>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</si>
  <si>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</si>
  <si>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</si>
  <si>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</si>
  <si>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</si>
  <si>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</si>
  <si>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</si>
  <si>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</si>
  <si>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</si>
  <si>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</si>
  <si>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</si>
  <si>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</si>
  <si>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</si>
  <si>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</si>
  <si>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</si>
  <si>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</si>
  <si>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</si>
  <si>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</si>
  <si>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</si>
  <si>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</si>
  <si>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</si>
  <si>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</si>
  <si>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</si>
  <si>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</si>
  <si>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</si>
  <si>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</si>
  <si>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</si>
  <si>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</si>
  <si>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</si>
  <si>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</si>
  <si>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</si>
  <si>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</si>
  <si>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</si>
  <si>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</si>
  <si>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</si>
  <si>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</si>
  <si>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</si>
  <si>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</si>
  <si>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</si>
  <si>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</si>
  <si>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</si>
  <si>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</si>
  <si>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</si>
  <si>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</si>
  <si>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</si>
  <si>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</si>
  <si>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</si>
  <si>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</si>
  <si>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</si>
  <si>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</si>
  <si>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</si>
  <si>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</si>
  <si>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</si>
  <si>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</si>
  <si>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</si>
  <si>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</si>
  <si>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</si>
  <si>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</si>
  <si>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</si>
  <si>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</si>
  <si>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</si>
  <si>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</si>
  <si>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</si>
  <si>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</si>
  <si>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</si>
  <si>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</si>
  <si>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</si>
  <si>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</si>
  <si>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</si>
  <si>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</si>
  <si>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</si>
  <si>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</si>
  <si>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</si>
  <si>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</si>
  <si>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</si>
  <si>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</si>
  <si>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</si>
  <si>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</si>
  <si>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</si>
  <si>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</si>
  <si>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</si>
  <si>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</si>
  <si>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</si>
  <si>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</si>
  <si>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</si>
  <si>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</si>
  <si>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</si>
  <si>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</si>
  <si>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</si>
  <si>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</si>
  <si>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</si>
  <si>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</si>
  <si>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</si>
  <si>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</si>
  <si>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</si>
  <si>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</si>
  <si>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</si>
  <si>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</si>
  <si>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</si>
  <si>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</si>
  <si>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</si>
  <si>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</si>
  <si>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</si>
  <si>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</si>
  <si>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</si>
  <si>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</si>
  <si>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</si>
  <si>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</si>
  <si>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</si>
  <si>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</si>
  <si>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</si>
  <si>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</si>
  <si>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</si>
  <si>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</si>
  <si>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</si>
  <si>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</si>
  <si>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</si>
  <si>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</si>
  <si>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</si>
  <si>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</si>
  <si>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</si>
  <si>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</si>
  <si>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</si>
  <si>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</si>
  <si>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</si>
  <si>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</si>
  <si>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</si>
  <si>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</si>
  <si>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</si>
  <si>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</si>
  <si>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</si>
  <si>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</si>
  <si>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</si>
  <si>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</si>
  <si>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</si>
  <si>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</si>
  <si>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</si>
  <si>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</si>
  <si>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</si>
  <si>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</si>
  <si>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</si>
  <si>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</si>
  <si>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</si>
  <si>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</si>
  <si>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</si>
  <si>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</si>
  <si>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</si>
  <si>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</si>
  <si>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</si>
  <si>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</si>
  <si>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</si>
  <si>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</si>
  <si>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</si>
  <si>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</si>
  <si>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</si>
  <si>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</si>
  <si>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</si>
  <si>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</si>
  <si>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</si>
  <si>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</si>
  <si>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</si>
  <si>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</si>
  <si>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</si>
  <si>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</si>
  <si>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</si>
  <si>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</si>
  <si>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</si>
  <si>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</si>
  <si>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</si>
  <si>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</si>
  <si>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</si>
  <si>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</si>
  <si>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</si>
  <si>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</si>
  <si>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</si>
  <si>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</si>
  <si>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</si>
  <si>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</si>
  <si>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</si>
  <si>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</si>
  <si>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</si>
  <si>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</si>
  <si>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</si>
  <si>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</si>
  <si>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</si>
  <si>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</si>
  <si>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</si>
  <si>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</si>
  <si>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</si>
  <si>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</si>
  <si>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</si>
  <si>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</si>
  <si>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</si>
  <si>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</si>
  <si>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</si>
  <si>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</si>
  <si>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</si>
  <si>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</si>
  <si>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</si>
  <si>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</si>
  <si>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</si>
  <si>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</si>
  <si>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</si>
  <si>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</si>
  <si>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</si>
  <si>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</si>
  <si>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</si>
  <si>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</si>
  <si>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</si>
  <si>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</si>
  <si>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</si>
  <si>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</si>
  <si>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</si>
  <si>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</si>
  <si>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</si>
  <si>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</si>
  <si>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</si>
  <si>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</si>
  <si>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</si>
  <si>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</si>
  <si>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</si>
  <si>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</si>
  <si>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</si>
  <si>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</si>
  <si>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</si>
  <si>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</si>
  <si>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</si>
  <si>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</si>
  <si>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</si>
  <si>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</si>
  <si>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</si>
  <si>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</si>
  <si>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</si>
  <si>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</si>
  <si>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</si>
  <si>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</si>
  <si>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</si>
  <si>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</si>
  <si>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</si>
  <si>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</si>
  <si>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</si>
  <si>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</si>
  <si>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</si>
  <si>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</si>
  <si>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</si>
  <si>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</si>
  <si>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</si>
  <si>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</si>
  <si>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</si>
  <si>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</si>
  <si>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</si>
  <si>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</si>
  <si>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</si>
  <si>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</si>
  <si>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</si>
  <si>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</si>
  <si>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</si>
  <si>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</si>
  <si>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</si>
  <si>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</si>
  <si>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</si>
  <si>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</si>
  <si>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</si>
  <si>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</si>
  <si>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</si>
  <si>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</si>
  <si>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</si>
  <si>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</si>
  <si>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</si>
  <si>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</si>
  <si>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</si>
  <si>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</si>
  <si>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</si>
  <si>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</si>
  <si>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</si>
  <si>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</si>
  <si>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</si>
  <si>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</si>
  <si>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</si>
  <si>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</si>
  <si>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</si>
  <si>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</si>
  <si>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</si>
  <si>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</si>
  <si>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</si>
  <si>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</si>
  <si>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</si>
  <si>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</si>
  <si>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</si>
  <si>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</si>
  <si>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</si>
  <si>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</si>
  <si>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</si>
  <si>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</si>
  <si>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</si>
  <si>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</si>
  <si>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</si>
  <si>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</si>
  <si>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</si>
  <si>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</si>
  <si>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</si>
  <si>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</si>
  <si>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</si>
  <si>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</si>
  <si>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</si>
  <si>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</si>
  <si>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</si>
  <si>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</si>
  <si>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</si>
  <si>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</si>
  <si>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</si>
  <si>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</si>
  <si>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</si>
  <si>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</si>
  <si>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</si>
  <si>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</si>
  <si>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</si>
  <si>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</si>
  <si>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</si>
  <si>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</si>
  <si>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</si>
  <si>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</si>
  <si>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</si>
  <si>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</si>
  <si>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</si>
  <si>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</si>
  <si>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</si>
  <si>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</si>
  <si>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</si>
  <si>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</si>
  <si>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</si>
  <si>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</si>
  <si>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</si>
  <si>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</si>
  <si>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</si>
  <si>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</si>
  <si>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</si>
  <si>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</si>
  <si>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</si>
  <si>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</si>
  <si>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</si>
  <si>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</si>
  <si>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</si>
  <si>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</si>
  <si>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</si>
  <si>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</si>
  <si>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</si>
  <si>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</si>
  <si>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</si>
  <si>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</si>
  <si>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</si>
  <si>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</si>
  <si>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</si>
  <si>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</si>
  <si>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</si>
  <si>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</si>
  <si>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</si>
  <si>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</si>
  <si>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</si>
  <si>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</si>
  <si>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</si>
  <si>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</si>
  <si>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</si>
  <si>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</si>
  <si>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</si>
  <si>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</si>
  <si>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</si>
  <si>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</si>
  <si>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</si>
  <si>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</si>
  <si>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</si>
  <si>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</si>
  <si>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</si>
  <si>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</si>
  <si>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</si>
  <si>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</si>
  <si>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</si>
  <si>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</si>
  <si>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</si>
  <si>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</si>
  <si>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</si>
  <si>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</si>
  <si>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</si>
  <si>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</si>
  <si>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</si>
  <si>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</si>
  <si>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</si>
  <si>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</si>
  <si>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</si>
  <si>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</si>
  <si>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</si>
  <si>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</si>
  <si>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</si>
  <si>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</si>
  <si>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</si>
  <si>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</si>
  <si>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</si>
  <si>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</si>
  <si>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</si>
  <si>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</si>
  <si>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</si>
  <si>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</si>
  <si>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</si>
  <si>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</si>
  <si>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</si>
  <si>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</si>
  <si>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</si>
  <si>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</si>
  <si>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</si>
  <si>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</si>
  <si>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</si>
  <si>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</si>
  <si>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</si>
  <si>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</si>
  <si>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</si>
  <si>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</si>
  <si>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</si>
  <si>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</si>
  <si>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</si>
  <si>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</si>
  <si>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</si>
  <si>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</si>
  <si>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</si>
  <si>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</si>
  <si>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</si>
  <si>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</si>
  <si>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</si>
  <si>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</si>
  <si>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</si>
  <si>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</si>
  <si>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</si>
  <si>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</si>
  <si>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</si>
  <si>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</si>
  <si>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</si>
  <si>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</si>
  <si>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</si>
  <si>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</si>
  <si>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</si>
  <si>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</si>
  <si>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</si>
  <si>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</si>
  <si>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</si>
  <si>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</si>
  <si>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</si>
  <si>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</si>
  <si>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</si>
  <si>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</si>
  <si>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</si>
  <si>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</si>
  <si>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</si>
  <si>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</si>
  <si>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</si>
  <si>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</si>
  <si>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</si>
  <si>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</si>
  <si>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</si>
  <si>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</si>
  <si>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</si>
  <si>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</si>
  <si>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</si>
  <si>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</si>
  <si>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</si>
  <si>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</si>
  <si>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</si>
  <si>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</si>
  <si>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</si>
  <si>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</si>
  <si>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</si>
  <si>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</si>
  <si>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</si>
  <si>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</si>
  <si>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</si>
  <si>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</si>
  <si>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</si>
  <si>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</si>
  <si>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</si>
  <si>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</si>
  <si>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</si>
  <si>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</si>
  <si>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</si>
  <si>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</si>
  <si>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</si>
  <si>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</si>
  <si>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</si>
  <si>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</si>
  <si>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</si>
  <si>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</si>
  <si>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</si>
  <si>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</si>
  <si>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</si>
  <si>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</si>
  <si>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</si>
  <si>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</si>
  <si>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</si>
  <si>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</si>
  <si>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</si>
  <si>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</si>
  <si>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</si>
  <si>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</si>
  <si>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</si>
  <si>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</si>
  <si>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</si>
  <si>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</si>
  <si>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</si>
  <si>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</si>
  <si>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</si>
  <si>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</si>
  <si>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</si>
  <si>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</si>
  <si>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</si>
  <si>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</si>
  <si>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</si>
  <si>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</si>
  <si>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</si>
  <si>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</si>
  <si>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</si>
  <si>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</si>
  <si>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</si>
  <si>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</si>
  <si>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</si>
  <si>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</si>
  <si>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</si>
  <si>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</si>
  <si>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</si>
  <si>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</si>
  <si>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</si>
  <si>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</si>
  <si>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</si>
  <si>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</si>
  <si>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</si>
  <si>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</si>
  <si>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</si>
  <si>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</si>
  <si>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</si>
  <si>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</si>
  <si>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</si>
  <si>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</si>
  <si>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</si>
  <si>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</si>
  <si>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</si>
  <si>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</si>
  <si>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</si>
  <si>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</si>
  <si>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</si>
  <si>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</si>
  <si>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</si>
  <si>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</si>
  <si>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</si>
  <si>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</si>
  <si>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</si>
  <si>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</si>
  <si>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</si>
  <si>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</si>
  <si>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</si>
  <si>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</si>
  <si>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</si>
  <si>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</si>
  <si>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</si>
  <si>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</si>
  <si>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</si>
  <si>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</si>
  <si>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</si>
  <si>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</si>
  <si>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</si>
  <si>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</si>
  <si>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</si>
  <si>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</si>
  <si>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</si>
  <si>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</si>
  <si>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</si>
  <si>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</si>
  <si>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</si>
  <si>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</si>
  <si>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</si>
  <si>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</si>
  <si>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</si>
  <si>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</si>
  <si>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</si>
  <si>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</si>
  <si>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</si>
  <si>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</si>
  <si>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</si>
  <si>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</si>
  <si>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</si>
  <si>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</si>
  <si>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</si>
  <si>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</si>
  <si>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</si>
  <si>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</si>
  <si>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</si>
  <si>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</si>
  <si>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</si>
  <si>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</si>
  <si>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</si>
  <si>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</si>
  <si>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</si>
  <si>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</si>
  <si>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</si>
  <si>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</si>
  <si>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</si>
  <si>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</si>
  <si>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</si>
  <si>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</si>
  <si>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</si>
  <si>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</si>
  <si>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</si>
  <si>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</si>
  <si>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</si>
  <si>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</si>
  <si>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</si>
  <si>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</si>
  <si>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</si>
  <si>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</si>
  <si>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</si>
  <si>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</si>
  <si>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</si>
  <si>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</si>
  <si>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</si>
  <si>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</si>
  <si>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</si>
  <si>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</si>
  <si>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</si>
  <si>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</si>
  <si>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</si>
  <si>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</si>
  <si>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</si>
  <si>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</si>
  <si>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</si>
  <si>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</si>
  <si>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</si>
  <si>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</si>
  <si>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</si>
  <si>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</si>
  <si>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</si>
  <si>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</si>
  <si>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</si>
  <si>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</si>
  <si>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</si>
  <si>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</si>
  <si>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</si>
  <si>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</si>
  <si>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</si>
  <si>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</si>
  <si>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</si>
  <si>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</si>
  <si>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</si>
  <si>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</si>
  <si>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</si>
  <si>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</si>
  <si>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</si>
  <si>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</si>
  <si>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</si>
  <si>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</si>
  <si>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</si>
  <si>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</si>
  <si>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</si>
  <si>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</si>
  <si>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</si>
  <si>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</si>
  <si>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</si>
  <si>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</si>
  <si>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</si>
  <si>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</si>
  <si>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</si>
  <si>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</si>
  <si>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</si>
  <si>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</si>
  <si>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</si>
  <si>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</si>
  <si>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</si>
  <si>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</si>
  <si>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</si>
  <si>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</si>
  <si>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</si>
  <si>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</si>
  <si>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</si>
  <si>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</si>
  <si>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</si>
  <si>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</si>
  <si>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</si>
  <si>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</si>
  <si>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</si>
  <si>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</si>
  <si>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</si>
  <si>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</si>
  <si>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</si>
  <si>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</si>
  <si>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</si>
  <si>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</si>
  <si>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</si>
  <si>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</si>
  <si>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</si>
  <si>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</si>
  <si>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</si>
  <si>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</si>
  <si>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</si>
  <si>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</si>
  <si>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</si>
  <si>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</si>
  <si>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</si>
  <si>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</si>
  <si>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</si>
  <si>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</si>
  <si>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</si>
  <si>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</si>
  <si>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</si>
  <si>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</si>
  <si>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</si>
  <si>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</si>
  <si>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</si>
  <si>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</si>
  <si>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</si>
  <si>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</si>
  <si>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</si>
  <si>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</si>
  <si>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</si>
  <si>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</si>
  <si>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</si>
  <si>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</si>
  <si>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</si>
  <si>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</si>
  <si>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</si>
  <si>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</si>
  <si>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</si>
  <si>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</si>
  <si>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</si>
  <si>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</si>
  <si>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</si>
  <si>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</si>
  <si>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</si>
  <si>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</si>
  <si>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</si>
  <si>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</si>
  <si>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</si>
  <si>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</si>
  <si>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</si>
  <si>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</si>
  <si>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</si>
  <si>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</si>
  <si>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</si>
  <si>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</si>
  <si>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</si>
  <si>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</si>
  <si>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</si>
  <si>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</si>
  <si>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</si>
  <si>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</si>
  <si>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</si>
  <si>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</si>
  <si>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</si>
  <si>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</si>
  <si>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</si>
  <si>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</si>
  <si>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</si>
  <si>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</si>
  <si>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</si>
  <si>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</si>
  <si>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</si>
  <si>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</si>
  <si>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</si>
  <si>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</si>
  <si>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</si>
  <si>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</si>
  <si>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</si>
  <si>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</si>
  <si>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</si>
  <si>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</si>
  <si>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</si>
  <si>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</si>
  <si>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</si>
  <si>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</si>
  <si>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</si>
  <si>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</si>
  <si>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</si>
  <si>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</si>
  <si>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</si>
  <si>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</si>
  <si>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</si>
  <si>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</si>
  <si>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</si>
  <si>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</si>
  <si>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</si>
  <si>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</si>
  <si>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</si>
  <si>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</si>
  <si>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</si>
  <si>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</si>
  <si>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</si>
  <si>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</si>
  <si>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</si>
  <si>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</si>
  <si>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</si>
  <si>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</si>
  <si>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</si>
  <si>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</si>
  <si>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</si>
  <si>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</si>
  <si>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</si>
  <si>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</si>
  <si>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</si>
  <si>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</si>
  <si>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</si>
  <si>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</si>
  <si>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</si>
  <si>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</si>
  <si>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</si>
  <si>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</si>
  <si>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</si>
  <si>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</si>
  <si>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</si>
  <si>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</si>
  <si>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</si>
  <si>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</si>
  <si>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</si>
  <si>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</si>
  <si>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</si>
  <si>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</si>
  <si>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</si>
  <si>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</si>
  <si>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</si>
  <si>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</si>
  <si>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</si>
  <si>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</si>
  <si>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</si>
  <si>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</si>
  <si>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</si>
  <si>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</si>
  <si>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</si>
  <si>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</si>
  <si>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</si>
  <si>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</si>
  <si>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</si>
  <si>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</si>
  <si>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</si>
  <si>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</si>
  <si>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</si>
  <si>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</si>
  <si>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</si>
  <si>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</si>
  <si>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</si>
  <si>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</si>
  <si>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</si>
  <si>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</si>
  <si>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</si>
  <si>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</si>
  <si>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</si>
  <si>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</si>
  <si>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</si>
  <si>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</si>
  <si>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</si>
  <si>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</si>
  <si>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</si>
  <si>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</si>
  <si>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</si>
  <si>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</si>
  <si>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</si>
  <si>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</si>
  <si>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</si>
  <si>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</si>
  <si>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</si>
  <si>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</si>
  <si>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</si>
  <si>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</si>
  <si>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</si>
  <si>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</si>
  <si>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</si>
  <si>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</si>
  <si>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</si>
  <si>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</si>
  <si>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</si>
  <si>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</si>
  <si>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</si>
  <si>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</si>
  <si>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</si>
  <si>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</si>
  <si>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</si>
  <si>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</si>
  <si>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</si>
  <si>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</si>
  <si>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</si>
  <si>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</si>
  <si>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</si>
  <si>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</si>
  <si>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</si>
  <si>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</si>
  <si>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</si>
  <si>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</si>
  <si>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</si>
  <si>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</si>
  <si>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</si>
  <si>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</si>
  <si>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</si>
  <si>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</si>
  <si>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</si>
  <si>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</si>
  <si>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</si>
  <si>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</si>
  <si>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</si>
  <si>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</si>
  <si>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</si>
  <si>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</si>
  <si>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</si>
  <si>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</si>
  <si>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</si>
  <si>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</si>
  <si>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</si>
  <si>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</si>
  <si>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</si>
  <si>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</si>
  <si>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</si>
  <si>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</si>
  <si>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</si>
  <si>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</si>
  <si>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</si>
  <si>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</si>
  <si>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</si>
  <si>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</si>
  <si>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</si>
  <si>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</si>
  <si>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</si>
  <si>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</si>
  <si>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</si>
  <si>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</si>
  <si>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</si>
  <si>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</si>
  <si>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</si>
  <si>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</si>
  <si>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</si>
  <si>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</si>
  <si>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</si>
  <si>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</si>
  <si>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</si>
  <si>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</si>
  <si>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</si>
  <si>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</si>
  <si>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</si>
  <si>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</si>
  <si>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</si>
  <si>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</si>
  <si>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</si>
  <si>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</si>
  <si>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</si>
  <si>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</si>
  <si>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</si>
  <si>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</si>
  <si>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</si>
  <si>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</si>
  <si>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</si>
  <si>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</si>
  <si>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</si>
  <si>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</si>
  <si>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</si>
  <si>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</si>
  <si>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</si>
  <si>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</si>
  <si>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</si>
  <si>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</si>
  <si>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</si>
  <si>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</si>
  <si>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</si>
  <si>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</si>
  <si>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</si>
  <si>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</si>
  <si>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</si>
  <si>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</si>
  <si>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</si>
  <si>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</si>
  <si>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</si>
  <si>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</si>
  <si>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</si>
  <si>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</si>
  <si>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</si>
  <si>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</si>
  <si>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</si>
  <si>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</si>
  <si>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</si>
  <si>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</si>
  <si>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</si>
  <si>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</si>
  <si>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</si>
  <si>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</si>
  <si>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</si>
  <si>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</si>
  <si>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</si>
  <si>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</si>
  <si>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</si>
  <si>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</si>
  <si>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</si>
  <si>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</si>
  <si>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</si>
  <si>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</si>
  <si>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</si>
  <si>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</si>
  <si>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</si>
  <si>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</si>
  <si>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</si>
  <si>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</si>
  <si>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</si>
  <si>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</si>
  <si>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</si>
  <si>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</si>
  <si>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</si>
  <si>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</si>
  <si>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</si>
  <si>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</si>
  <si>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</si>
  <si>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</si>
  <si>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</si>
  <si>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</si>
  <si>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</si>
  <si>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</si>
  <si>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</si>
  <si>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</si>
  <si>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</si>
  <si>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</si>
  <si>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</si>
  <si>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</si>
  <si>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</si>
  <si>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</si>
  <si>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</si>
  <si>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</si>
  <si>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</si>
  <si>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</si>
  <si>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</si>
  <si>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</si>
  <si>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</si>
  <si>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</si>
  <si>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</si>
  <si>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</si>
  <si>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</si>
  <si>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</si>
  <si>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</si>
  <si>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</si>
  <si>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</si>
  <si>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</si>
  <si>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</si>
  <si>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</si>
  <si>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</si>
  <si>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</si>
  <si>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</si>
  <si>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</si>
  <si>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</si>
  <si>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</si>
  <si>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</si>
  <si>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</si>
  <si>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</si>
  <si>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</si>
  <si>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</si>
  <si>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</si>
  <si>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</si>
  <si>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</si>
  <si>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</si>
  <si>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</si>
  <si>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</si>
  <si>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</si>
  <si>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</si>
  <si>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</si>
  <si>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</si>
  <si>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</si>
  <si>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</si>
  <si>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</si>
  <si>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</si>
  <si>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</si>
  <si>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</si>
  <si>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</si>
  <si>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</si>
  <si>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</si>
  <si>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</si>
  <si>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</si>
  <si>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</si>
  <si>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</si>
  <si>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</si>
  <si>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</si>
  <si>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</si>
  <si>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</si>
  <si>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</si>
  <si>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</si>
  <si>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</si>
  <si>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</si>
  <si>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</si>
  <si>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</si>
  <si>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</si>
  <si>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</si>
  <si>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</si>
  <si>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</si>
  <si>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</si>
  <si>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</si>
  <si>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</si>
  <si>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</si>
  <si>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</si>
  <si>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</si>
  <si>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</si>
  <si>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</si>
  <si>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</si>
  <si>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</si>
  <si>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</si>
  <si>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</si>
  <si>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</si>
  <si>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</si>
  <si>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</si>
  <si>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</si>
  <si>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</si>
  <si>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</si>
  <si>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</si>
  <si>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</si>
  <si>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</si>
  <si>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</si>
  <si>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</si>
  <si>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</si>
  <si>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</si>
  <si>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</si>
  <si>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</si>
  <si>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</si>
  <si>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</si>
  <si>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</si>
  <si>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</si>
  <si>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</si>
  <si>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</si>
  <si>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</si>
  <si>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</si>
  <si>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</si>
  <si>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</si>
  <si>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</si>
  <si>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</si>
  <si>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</si>
  <si>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</si>
  <si>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</si>
  <si>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</si>
  <si>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</si>
  <si>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</si>
  <si>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</si>
  <si>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</si>
  <si>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</si>
  <si>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</si>
  <si>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</si>
  <si>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</si>
  <si>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</si>
  <si>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</si>
  <si>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</si>
  <si>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</si>
  <si>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</si>
  <si>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</si>
  <si>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</si>
  <si>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</si>
  <si>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</si>
  <si>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</si>
  <si>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</si>
  <si>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</si>
  <si>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</si>
  <si>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</si>
  <si>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</si>
  <si>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</si>
  <si>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</si>
  <si>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</si>
  <si>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</si>
  <si>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</si>
  <si>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</si>
  <si>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</si>
  <si>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</si>
  <si>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</si>
  <si>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</si>
  <si>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</si>
  <si>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</si>
  <si>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</si>
  <si>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</si>
  <si>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</si>
  <si>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</si>
  <si>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</si>
  <si>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</si>
  <si>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</si>
  <si>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</si>
  <si>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</si>
  <si>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</si>
  <si>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</si>
  <si>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</si>
  <si>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</si>
  <si>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</si>
  <si>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</si>
  <si>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</si>
  <si>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</si>
  <si>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</si>
  <si>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</si>
  <si>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</si>
  <si>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</si>
  <si>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</si>
  <si>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</si>
  <si>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</si>
  <si>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</si>
  <si>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</si>
  <si>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</si>
  <si>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</si>
  <si>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</si>
  <si>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</si>
  <si>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</si>
  <si>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</si>
  <si>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</si>
  <si>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</si>
  <si>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</si>
  <si>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</si>
  <si>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</si>
  <si>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</si>
  <si>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</si>
  <si>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</si>
  <si>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</si>
  <si>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</si>
  <si>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</si>
  <si>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</si>
  <si>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</si>
  <si>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</si>
  <si>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</si>
  <si>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</si>
  <si>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</si>
  <si>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</si>
  <si>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</si>
  <si>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</si>
  <si>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</si>
  <si>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</si>
  <si>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</si>
  <si>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</si>
  <si>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</si>
  <si>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</si>
  <si>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</si>
  <si>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</si>
  <si>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</si>
  <si>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</si>
  <si>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</si>
  <si>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</si>
  <si>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</si>
  <si>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</si>
  <si>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</si>
  <si>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</si>
  <si>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</si>
  <si>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</si>
  <si>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</si>
  <si>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</si>
  <si>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</si>
  <si>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</si>
  <si>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</si>
  <si>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</si>
  <si>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</si>
  <si>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</si>
  <si>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</si>
  <si>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</si>
  <si>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</si>
  <si>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</si>
  <si>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</si>
  <si>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</si>
  <si>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</si>
  <si>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</si>
  <si>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</si>
  <si>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</si>
  <si>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</si>
  <si>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</si>
  <si>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</si>
  <si>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</si>
  <si>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</si>
  <si>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</si>
  <si>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</si>
  <si>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</si>
  <si>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</si>
  <si>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</si>
  <si>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</si>
  <si>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</si>
  <si>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</si>
  <si>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</si>
  <si>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</si>
  <si>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</si>
  <si>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</si>
  <si>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</si>
  <si>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</si>
  <si>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</si>
  <si>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</si>
  <si>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</si>
  <si>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</si>
  <si>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</si>
  <si>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</si>
  <si>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</si>
  <si>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</si>
  <si>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</si>
  <si>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</si>
  <si>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</si>
  <si>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</si>
  <si>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</si>
  <si>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</si>
  <si>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</si>
  <si>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</si>
  <si>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</si>
  <si>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</si>
  <si>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</si>
  <si>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</si>
  <si>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</si>
  <si>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</si>
  <si>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</si>
  <si>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</si>
  <si>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</si>
  <si>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</si>
  <si>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</si>
  <si>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</si>
  <si>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</si>
  <si>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</si>
  <si>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MARIA, MADRE MÍA (2)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</si>
  <si>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</si>
  <si>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</si>
  <si>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</si>
  <si>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</si>
  <si>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</si>
  <si>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</si>
  <si>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</si>
  <si>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</si>
  <si>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</si>
  <si>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</si>
  <si>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</si>
  <si>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</si>
  <si>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</si>
  <si>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</si>
  <si>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</si>
  <si>
    <t>CREO EN DIOS PADRE TODOPODEROSO,</t>
  </si>
  <si>
    <t>CREADOR DEL CIELO Y DE LA TIERRA.</t>
  </si>
  <si>
    <t>CREO EN JESUCRISTO, SU ÚNICO HIJO, NUESTRO SEÑOR,</t>
  </si>
  <si>
    <t>QUE FUE CONCEBIDO POR OBRA Y GRACIA DEL ESPÍRITU SANTO,</t>
  </si>
  <si>
    <t>NACIÓ DE SANTA MARÍA VIRGEN.</t>
  </si>
  <si>
    <t>PADECIÓ BAJO EL PODER DE PONCIO PILATO,</t>
  </si>
  <si>
    <t>FUE CRUCIFICADO, MUERTO Y SEPULTADO,</t>
  </si>
  <si>
    <t>DESCENDIÓ A LOS INFIERNOS.</t>
  </si>
  <si>
    <t>AL TERCER DÍA RESUCITÓ, RESUCITÓ DE ENTRE LOS MUERTOS,</t>
  </si>
  <si>
    <t>SUBIÓ AL CIELO Y ESTÁ SENTADO A LA DERECHA DE DIOS,</t>
  </si>
  <si>
    <t>DESDE ALLÍ HA DE VENIR A JUZGAR A LOS VIVOS Y A LOS MUERTOS.</t>
  </si>
  <si>
    <t>CREO EN EL ESPÍRITU SANTO,</t>
  </si>
  <si>
    <t>LA SANTA IGLESIA CATÓLICA,</t>
  </si>
  <si>
    <t>LA COMUNIÓN DE LOS SANTOS,</t>
  </si>
  <si>
    <t>EL PERDÓN DE LOS PECADOS,</t>
  </si>
  <si>
    <t>LA RESURRECCIÓN DE LA CARNE</t>
  </si>
  <si>
    <t>Y LA VIDA ETERNA.</t>
  </si>
  <si>
    <t>AMÉN.</t>
  </si>
  <si>
    <t>Si♭</t>
  </si>
  <si>
    <t>mRem</t>
  </si>
  <si>
    <t>Pueden cantarlo aquellas comunidades que ya han vivido la Redditio Symboli.</t>
  </si>
  <si>
    <t>No (3)</t>
  </si>
  <si>
    <t>CELEBRACIÓN PENITENCIAL (BENDIC</t>
  </si>
  <si>
    <t>CORDERO DE DIOS</t>
  </si>
  <si>
    <t>CREDO</t>
  </si>
  <si>
    <t>Señor, ten piedad.</t>
  </si>
  <si>
    <t>Cristo, ten piedad.</t>
  </si>
  <si>
    <t>Santa María, Madre de Dios.</t>
  </si>
  <si>
    <t>San Miguel.</t>
  </si>
  <si>
    <t>Santos ángeles de Dios.</t>
  </si>
  <si>
    <t>San Juan Bautista.</t>
  </si>
  <si>
    <t>San José.</t>
  </si>
  <si>
    <t>Santos Pedro y Pablo.</t>
  </si>
  <si>
    <t>San Andrés.</t>
  </si>
  <si>
    <t>San Juan.</t>
  </si>
  <si>
    <t>Santa María Magdalena.</t>
  </si>
  <si>
    <t>San Esteban.</t>
  </si>
  <si>
    <t>San Ignacio de Antioquía.</t>
  </si>
  <si>
    <t>San Lorenzo.</t>
  </si>
  <si>
    <t>Santas Perpetua y Felicidad.</t>
  </si>
  <si>
    <t>Santa Inés.</t>
  </si>
  <si>
    <t>San Gregorio.</t>
  </si>
  <si>
    <t>San Agustín.</t>
  </si>
  <si>
    <t>San Atanasio.</t>
  </si>
  <si>
    <t>San Basilio.</t>
  </si>
  <si>
    <t>San Martín.</t>
  </si>
  <si>
    <t>San Benito.</t>
  </si>
  <si>
    <t>Santos Francisco y Domingo.</t>
  </si>
  <si>
    <t>San Francisco Javier.</t>
  </si>
  <si>
    <t>San Juan María Vianney.</t>
  </si>
  <si>
    <t>rpn</t>
  </si>
  <si>
    <t>tc stp</t>
  </si>
  <si>
    <t>ctp</t>
  </si>
  <si>
    <t>stp</t>
  </si>
  <si>
    <t>RUEGA POR NOSOTROS.</t>
  </si>
  <si>
    <t>Santa Catalina de Siena.</t>
  </si>
  <si>
    <t>Santa Teresa de Jesús.</t>
  </si>
  <si>
    <t>Santos y santas de Dios</t>
  </si>
  <si>
    <t>Muéstrate propicio.</t>
  </si>
  <si>
    <t>De todo mal.</t>
  </si>
  <si>
    <t>De todo pecado.</t>
  </si>
  <si>
    <t>De la muerte eterna.</t>
  </si>
  <si>
    <t>Por tu encarnación.</t>
  </si>
  <si>
    <t>Por tu muerte y resurrección.</t>
  </si>
  <si>
    <t>Por el envío del Espíritu Santo.</t>
  </si>
  <si>
    <t>Nosotros que somos pecadores.</t>
  </si>
  <si>
    <t>Para que regeneres a</t>
  </si>
  <si>
    <t>... N/.</t>
  </si>
  <si>
    <t>con la gracia del Bautismo.</t>
  </si>
  <si>
    <t>Para que regeneres a estos</t>
  </si>
  <si>
    <t>elegidos con la gracia del Bautismo.</t>
  </si>
  <si>
    <t>Para que santifiques esta agua</t>
  </si>
  <si>
    <t>en la que renacerán tus nuevos hijos.</t>
  </si>
  <si>
    <t>Jesús hijo de Dios vivo.</t>
  </si>
  <si>
    <t>Cristo, óyenos.</t>
  </si>
  <si>
    <t>Cristo, escúchanos.</t>
  </si>
  <si>
    <t>LÍBRANOS, SEÑOR.</t>
  </si>
  <si>
    <t>CRISTO, ÓYENOS.</t>
  </si>
  <si>
    <t>CRISTO, ESCÚCHANOS.</t>
  </si>
  <si>
    <t>En las letanías se pueden añadir algunos nombres de santos, especialmente el del titular de la iglesia y los de los patronos del
lugar y de los que van a ser bautizados.</t>
  </si>
  <si>
    <t>as sub</t>
  </si>
  <si>
    <t>height</t>
  </si>
  <si>
    <t>sub</t>
  </si>
  <si>
    <t>Si hay bautizados</t>
  </si>
  <si>
    <t>Si no hay bautizados</t>
  </si>
  <si>
    <t>Tú que al ciego que gritaba le diste la vista,</t>
  </si>
  <si>
    <t>TEN PIEDAD DE MÍ, QUE SOY UN PECADOR.</t>
  </si>
  <si>
    <t>Señor, ten piedad. A SEÑOR, TEN PIEDAD.</t>
  </si>
  <si>
    <t>Tú que no condenaste a la adúltera,</t>
  </si>
  <si>
    <t>Tú que comiste con publicanos y pecadores,</t>
  </si>
  <si>
    <t>Tú que llevaste la salvación a la casa de Zaqueo,</t>
  </si>
  <si>
    <t>Tú que de la muerte llamaste a Lázaro,</t>
  </si>
  <si>
    <t>Tú que a Judas lo amaste hasta el final,</t>
  </si>
  <si>
    <t>SEÑOR, TEN PIEDAD.</t>
  </si>
  <si>
    <t>Tú que desde la cruz perdonaste al ladrón,</t>
  </si>
  <si>
    <t>Tú que eres el único que no te escandalizas de mí,</t>
  </si>
  <si>
    <t>Mim</t>
  </si>
  <si>
    <t>Lam</t>
  </si>
  <si>
    <t>Tú que eres el único que amas al enemigo</t>
  </si>
  <si>
    <t>Tú que has entrado en la muerte por mis pecados, Señor,</t>
  </si>
  <si>
    <t>Tú que para mi salvación has resucitado de la muerte,</t>
  </si>
  <si>
    <t xml:space="preserve"> A SEÑOR, TEN PIEDAD.</t>
  </si>
  <si>
    <t>ta as sub</t>
  </si>
  <si>
    <t>TEN PIEDAD DE MÍ</t>
  </si>
  <si>
    <t>Por los pecados que hemos cometido, endureciendo nuestro corazón.</t>
  </si>
  <si>
    <t>Por los pecados que hemos cometido ...</t>
  </si>
  <si>
    <t>... por ignorancia,</t>
  </si>
  <si>
    <t>TEN PIEDAD DE MÍ...</t>
  </si>
  <si>
    <t>QUE SOY UN PECADOR.</t>
  </si>
  <si>
    <t>... a través de la sexualidad,</t>
  </si>
  <si>
    <t>... tanto en público como en privado,</t>
  </si>
  <si>
    <t>... engañando a nuestros semejantes,</t>
  </si>
  <si>
    <t>... por el uso de la violencia,</t>
  </si>
  <si>
    <t>... insultando con nuestras palabras,</t>
  </si>
  <si>
    <t>... despreciando a nuestros padres y maestros,</t>
  </si>
  <si>
    <t>... dejándonos dominar por nuestras bajas pasiones,</t>
  </si>
  <si>
    <t>SEÑOR, TEN PIEDAD</t>
  </si>
  <si>
    <t>... por medio de la mentira,</t>
  </si>
  <si>
    <t>... por medio del soborno,</t>
  </si>
  <si>
    <t>... por medio de la calumnia,</t>
  </si>
  <si>
    <t>... en nuestras relaciones comerciales,</t>
  </si>
  <si>
    <t>... por medio de la comida y la bebida,</t>
  </si>
  <si>
    <t>... a través del orgullo</t>
  </si>
  <si>
    <t>... por medio de la murmuración,</t>
  </si>
  <si>
    <t>... por medio de la mirada codiciosa,</t>
  </si>
  <si>
    <t>... por medio de la mirada deshonesta</t>
  </si>
  <si>
    <t>... incurriendo en la prostitución,</t>
  </si>
  <si>
    <t>... por falta de sinceridad,</t>
  </si>
  <si>
    <t>... a través de la envidia,</t>
  </si>
  <si>
    <t>... por irresponsabilidad,</t>
  </si>
  <si>
    <t>... sembrando la cizaña y el chisme,</t>
  </si>
  <si>
    <t>... hablando mal de otros,</t>
  </si>
  <si>
    <t>... resistiéndonos a la voluntad de Dios</t>
  </si>
  <si>
    <t>¡ABBÁ, ABBÁ PADRE!</t>
  </si>
  <si>
    <t>PADRE NUESTRO QUE ESTÁS EN EL CIELO,</t>
  </si>
  <si>
    <t>SANTIFICADO SEA TU NOMBRE;</t>
  </si>
  <si>
    <t>VENGA A NOSOTROS TU REINO;</t>
  </si>
  <si>
    <t>HÁGASE TU VOLUNTAD</t>
  </si>
  <si>
    <t>EN LA TIERRA COMO EN EL CIELO.</t>
  </si>
  <si>
    <t>DANOS HOY NUESTRO PAN DE CADA DÍA;</t>
  </si>
  <si>
    <t>PERDONA NUESTRAS OFENSAS,</t>
  </si>
  <si>
    <t>COMO TAMBIÉN NOSOTROS PERDONAMOS A LOS QUE NOS OFENDEN;</t>
  </si>
  <si>
    <t>NO NOS DEJES CAER EN LA TENTACIÓN,</t>
  </si>
  <si>
    <t>Y LÍBRANOS DEL MAL.</t>
  </si>
  <si>
    <t>Verdaderamente,</t>
  </si>
  <si>
    <t>es justo y necesario,</t>
  </si>
  <si>
    <t>es nuestro deber y fuente de salvación</t>
  </si>
  <si>
    <t>darte gracias, siempre y en todo lugar.</t>
  </si>
  <si>
    <t>A ti, Padre Santo,</t>
  </si>
  <si>
    <t>por Jesucristo, tu amadísimo Hijo.</t>
  </si>
  <si>
    <t>Por Él, que es tu Palabra viviente,</t>
  </si>
  <si>
    <t>hiciste todas las cosas;</t>
  </si>
  <si>
    <t>tú nos lo enviaste Salvador y Redentor</t>
  </si>
  <si>
    <t>hecho hombre por obra del Espíritu Santo,</t>
  </si>
  <si>
    <t>y nacido de la Virgen María,</t>
  </si>
  <si>
    <t>para cumplir tu voluntad</t>
  </si>
  <si>
    <t>y adquirir para Ti un pueblo santo.</t>
  </si>
  <si>
    <t>Él</t>
  </si>
  <si>
    <t>extendió sus brazos en la cruz,</t>
  </si>
  <si>
    <t>muriendo destruyó la muerte.</t>
  </si>
  <si>
    <t>Y proclamó</t>
  </si>
  <si>
    <t>la resurrección.</t>
  </si>
  <si>
    <t>Y PROCLAMÓ</t>
  </si>
  <si>
    <t>LA RESURRECCIÓN.</t>
  </si>
  <si>
    <t>Por este misterio de salvación,</t>
  </si>
  <si>
    <t>unidos a los ángeles y a los santos</t>
  </si>
  <si>
    <t>cantamos a una sola voz</t>
  </si>
  <si>
    <t>el himno de tu gloria:</t>
  </si>
  <si>
    <t>SANTO, SANTO, SANTO...</t>
  </si>
  <si>
    <t>*Meliasma</t>
  </si>
  <si>
    <t>ast3</t>
  </si>
  <si>
    <t>Santo eres en verdad, Señor,</t>
  </si>
  <si>
    <t>fuente de toda santidad:</t>
  </si>
  <si>
    <t>santifica estos dones</t>
  </si>
  <si>
    <t>con la efusión de tu Espíritu,</t>
  </si>
  <si>
    <t>de manera que sean para nosotros</t>
  </si>
  <si>
    <t>Cuerpo y ✠ Sangre</t>
  </si>
  <si>
    <t>de Jesucristo, Nuestro Señor.</t>
  </si>
  <si>
    <t>El cual, cuando iba a ser entregado a su Pasión,</t>
  </si>
  <si>
    <t>voluntariamente aceptada,</t>
  </si>
  <si>
    <t>tomó pan,</t>
  </si>
  <si>
    <t>dándote gracias,</t>
  </si>
  <si>
    <t>lo partió</t>
  </si>
  <si>
    <t>y lo dio a sus discípulos, diciendo:</t>
  </si>
  <si>
    <t>Tomad y comed todos de él,</t>
  </si>
  <si>
    <t>porque esto es mi Cuerpo,</t>
  </si>
  <si>
    <t>que será entregado por vosotros.</t>
  </si>
  <si>
    <t>Del mismo modo, acabada la cena,</t>
  </si>
  <si>
    <t>tomó el cáliz,</t>
  </si>
  <si>
    <t>y dándote gracias de nuevo,</t>
  </si>
  <si>
    <t>lo pasó a sus discípulos, diciendo:</t>
  </si>
  <si>
    <t>Tomad y bebed todos de él,</t>
  </si>
  <si>
    <t>éste es el cáliz de mi Sangre,</t>
  </si>
  <si>
    <t>Sangre de la alianza nueva y eterna,</t>
  </si>
  <si>
    <t>que será derramada por vosotros</t>
  </si>
  <si>
    <t>y por muchos,</t>
  </si>
  <si>
    <t>para el perdón</t>
  </si>
  <si>
    <t>de los pecados.</t>
  </si>
  <si>
    <t>Haced esto en conmemoración mía.</t>
  </si>
  <si>
    <t>Este es el sacramento de nuestra fe.</t>
  </si>
  <si>
    <t>ANUNCIAMOS TU MUERTE, SEÑOR,</t>
  </si>
  <si>
    <t>PROCLAMAMOS TU RESURRECCIÓN,</t>
  </si>
  <si>
    <t>¡VEN, SEÑOR JESÚS!</t>
  </si>
  <si>
    <t>TRANSICIÓN</t>
  </si>
  <si>
    <t xml:space="preserve">Con la melodía de «El Señor anuncia una noticia». </t>
  </si>
  <si>
    <t xml:space="preserve">EPÍCLESIS. ORACIÓN C0NSECRATORIA </t>
  </si>
  <si>
    <t xml:space="preserve">RELATO DE LA INSTITUCIÓN </t>
  </si>
  <si>
    <t>izq</t>
  </si>
  <si>
    <t>ACLAMACIÓN</t>
  </si>
  <si>
    <t>Así, pues, Padre, al celebrar ahora el memorial</t>
  </si>
  <si>
    <t>de la muerte y resurrección de tu Hijo,</t>
  </si>
  <si>
    <t>te ofrecemos el pan de vida</t>
  </si>
  <si>
    <t>y el cáliz de salvación,</t>
  </si>
  <si>
    <t>porque nos haces dignos de servirte en tu presencia.</t>
  </si>
  <si>
    <t>Te pedimos humildemente</t>
  </si>
  <si>
    <t>que el Espíritu Santo congregue en la unidad</t>
  </si>
  <si>
    <t>a cuantos participamos</t>
  </si>
  <si>
    <t>del Cuerpo y Sangre de Cristo.</t>
  </si>
  <si>
    <t>extendida por toda la tierra;</t>
  </si>
  <si>
    <t>y con el Papa ... La</t>
  </si>
  <si>
    <t>N/</t>
  </si>
  <si>
    <t>con nuestro obispo ...</t>
  </si>
  <si>
    <t>N/.</t>
  </si>
  <si>
    <t>y de todos los que en ella cuidan de tu pueblo,</t>
  </si>
  <si>
    <t>llévala a su perfección por la caridad.</t>
  </si>
  <si>
    <t>Acuérdate también de nuestros hermanos</t>
  </si>
  <si>
    <t>que durmieron en la esperanza de la resurrección,</t>
  </si>
  <si>
    <t>y de todos los que han muerto</t>
  </si>
  <si>
    <t>en tu misericordia;</t>
  </si>
  <si>
    <t>admítelos a contemplar la luz de tu rostro.</t>
  </si>
  <si>
    <t>Ten misericordia de todos nosotros,</t>
  </si>
  <si>
    <t>y así, con María, la Virgen Madre de Dios,</t>
  </si>
  <si>
    <t>su esposo San José,</t>
  </si>
  <si>
    <t>los apóstoles</t>
  </si>
  <si>
    <t>y cuantos vivieron en tu amistad</t>
  </si>
  <si>
    <t>merezcamos, por tu Hijo Jesucristo,</t>
  </si>
  <si>
    <t>compartir la vida eterna</t>
  </si>
  <si>
    <t>y cantar tus alabanzas.</t>
  </si>
  <si>
    <t>a ti, Dios Padre omnipotente,</t>
  </si>
  <si>
    <t>en la unidad del Espíritu Santo,</t>
  </si>
  <si>
    <t>todo honor y toda gloria</t>
  </si>
  <si>
    <t>por los siglos de los siglos.</t>
  </si>
  <si>
    <t>MEMORIAL Y OFRENDA</t>
  </si>
  <si>
    <t>EPÍCLESIS</t>
  </si>
  <si>
    <t>Acuérdate, Señor, de tu Iglesia</t>
  </si>
  <si>
    <t>INTERCESIONES</t>
  </si>
  <si>
    <t xml:space="preserve">CONMEMORACIÓN DE LOS SANTOS </t>
  </si>
  <si>
    <t xml:space="preserve">DOXOLOGÍA Y CONCLUSIÓN DE LA PLEGARIA EUCARÍSTICA </t>
  </si>
  <si>
    <t>Por Cristo, con Cristo y en Cristo,</t>
  </si>
  <si>
    <t>Realmente es justo darte gracias,</t>
  </si>
  <si>
    <t>y deber nuestro glorificarte, Padre santo,</t>
  </si>
  <si>
    <t>porque tú eres el único Dios vivo y verdadero</t>
  </si>
  <si>
    <t>que existes desde siempre y vives para siempre;</t>
  </si>
  <si>
    <t>luz sobre toda luz.</t>
  </si>
  <si>
    <t>Porque tú solo eres bueno y fuente de vida,</t>
  </si>
  <si>
    <t>hiciste todas las cosas</t>
  </si>
  <si>
    <t>para colmarlas de tus bendiciones</t>
  </si>
  <si>
    <t>y alegrar su multitud con la claridad de tu gloria.</t>
  </si>
  <si>
    <t>Por eso, innumerables ángeles en tu presencia,</t>
  </si>
  <si>
    <t>contemplando la gloria de tu rostro,</t>
  </si>
  <si>
    <t>te sirven siempre y te glorifican sin cesar.</t>
  </si>
  <si>
    <t>Y con ellos también nosotros, llenos de alegría,</t>
  </si>
  <si>
    <t>y por nuestra voz las demás criaturas,</t>
  </si>
  <si>
    <t>aclamamos tu nombre cantando:</t>
  </si>
  <si>
    <t>SANTO, SANTO, SANTO ...</t>
  </si>
  <si>
    <t>Te alabamos, Padre santo, porque eres grande</t>
  </si>
  <si>
    <t>y porque hiciste todas las cosas</t>
  </si>
  <si>
    <t>con sabiduría y amor.</t>
  </si>
  <si>
    <t>A imagen tuya creaste al hombre</t>
  </si>
  <si>
    <t>y le encomendaste el universo entero,</t>
  </si>
  <si>
    <t>para que, sirviéndote solo a ti, su Creador,</t>
  </si>
  <si>
    <t>dominara todo lo creado.</t>
  </si>
  <si>
    <t>Y cuando por desobediencia perdió tu amistad,</t>
  </si>
  <si>
    <t>no lo abandonaste al poder de la muerte,</t>
  </si>
  <si>
    <t>sino que, compadecido,</t>
  </si>
  <si>
    <t>tendiste la mano a todos,</t>
  </si>
  <si>
    <t>para que te encuentre</t>
  </si>
  <si>
    <t>el que te busca</t>
  </si>
  <si>
    <t>PREFACIO</t>
  </si>
  <si>
    <t>Reiteraste tu alianza a los hombres;</t>
  </si>
  <si>
    <t>por los profetas los fuiste llevando</t>
  </si>
  <si>
    <t>con la esperanza de la salvación.</t>
  </si>
  <si>
    <t>Padre Santo, tanto amaste al mundo</t>
  </si>
  <si>
    <t>que, al cumplirse la plenitud de los tiempos,</t>
  </si>
  <si>
    <t>nos enviaste como salvador</t>
  </si>
  <si>
    <t>a tu único Hijo.</t>
  </si>
  <si>
    <t>El cual se encarnó</t>
  </si>
  <si>
    <t>nació de María, la Virgen,</t>
  </si>
  <si>
    <t>y así compartió en todo</t>
  </si>
  <si>
    <t>nuestra condición humana</t>
  </si>
  <si>
    <t>menos en el pecado;</t>
  </si>
  <si>
    <t>anunció la salvación a los pobres,</t>
  </si>
  <si>
    <t>la liberación a los oprimidos</t>
  </si>
  <si>
    <t>y a los afligidos el consuelo.</t>
  </si>
  <si>
    <t>Para cumplir tus designios,</t>
  </si>
  <si>
    <t>él mismo se entregó a la muerte</t>
  </si>
  <si>
    <t>y, resucitando, destruyó la muerte.</t>
  </si>
  <si>
    <t>RESUCITANDO,</t>
  </si>
  <si>
    <t>DESTRUYÓ LA MUERTE</t>
  </si>
  <si>
    <t>Y NOS DIO NUEVA VIDA.</t>
  </si>
  <si>
    <t>Y porque no vivamos ya para nosotros mismos,</t>
  </si>
  <si>
    <t>sino para él,</t>
  </si>
  <si>
    <t>que por nosotros murió y resucitó,</t>
  </si>
  <si>
    <t>envió, Padre, desde tu seno</t>
  </si>
  <si>
    <t>al Espíritu Santo</t>
  </si>
  <si>
    <t>como primicia para los creyentes,</t>
  </si>
  <si>
    <t>a fin de santificar todas las cosas,</t>
  </si>
  <si>
    <t>llevando a plenitud su obra en el mundo.</t>
  </si>
  <si>
    <t>Y este mismo Espíritu</t>
  </si>
  <si>
    <t>santifique, Señor,</t>
  </si>
  <si>
    <t>estas ofrendas,</t>
  </si>
  <si>
    <t>para que sean Cuerpo y   Sangre</t>
  </si>
  <si>
    <t>de Jesucristo, nuestro Señor,</t>
  </si>
  <si>
    <t>y así celebremos el gran misterio</t>
  </si>
  <si>
    <t>que nos dejó, como alianza eterna.</t>
  </si>
  <si>
    <t>EPÍCLESIS. ORACIÓN C0NSECRATORIA</t>
  </si>
  <si>
    <t>Porque él mismo, llegada la hora</t>
  </si>
  <si>
    <t>en que había de ser glorificado por ti, Padre santo,</t>
  </si>
  <si>
    <t>habiendo amado a los suyos</t>
  </si>
  <si>
    <t>que estaban en el mundo,</t>
  </si>
  <si>
    <t>los amó hasta el extremo.</t>
  </si>
  <si>
    <t>Y, mientras cenaba con sus discípulos,</t>
  </si>
  <si>
    <t>tomó pan, te bendijo,</t>
  </si>
  <si>
    <t>lo partió y se lo dio, diciendo:</t>
  </si>
  <si>
    <t>Del mismo modo,</t>
  </si>
  <si>
    <t>tomó el cáliz lleno del fruto de la vid</t>
  </si>
  <si>
    <t>y te dio gracias,</t>
  </si>
  <si>
    <t>porque este es el cáliz de mi Sangre,</t>
  </si>
  <si>
    <t>que será derramada por muchos,</t>
  </si>
  <si>
    <t>para el perdón de los pecados.</t>
  </si>
  <si>
    <t>Por eso, nosotros, Señor, al celebrar ahora</t>
  </si>
  <si>
    <t>el memorial de nuestra redención,</t>
  </si>
  <si>
    <t>recordamos la muerte de Cristo</t>
  </si>
  <si>
    <t>y su descenso al lugar de los muertos,</t>
  </si>
  <si>
    <t>proclamamos su resurrección</t>
  </si>
  <si>
    <t>y ascensión a tu derecha;</t>
  </si>
  <si>
    <t>y, mientras esperamos su venida gloriosa,</t>
  </si>
  <si>
    <t>te ofrecemos su Cuerpo y su Sangre,</t>
  </si>
  <si>
    <t>sacrificio agradabíe a Ti</t>
  </si>
  <si>
    <t>y salvación para todo el mundo.</t>
  </si>
  <si>
    <t>RELATO DE LA INSTITUCIÓN</t>
  </si>
  <si>
    <t>Dirige tu mirada sobre esta Víctima</t>
  </si>
  <si>
    <t>que tú mismo has preparado a tu Iglesia,</t>
  </si>
  <si>
    <t>y concede a cuantos compartimos este pan</t>
  </si>
  <si>
    <t>y este cáliz,</t>
  </si>
  <si>
    <t>que, congregados en un solo cuerpo</t>
  </si>
  <si>
    <t>por el Espíritu Santo,</t>
  </si>
  <si>
    <t>seamos en Cristo, víctima para tu alabanza.</t>
  </si>
  <si>
    <t>ALABANZA DE TU GLORIA,</t>
  </si>
  <si>
    <t>Mi7</t>
  </si>
  <si>
    <t>ALABANZA DE TU GLORIA.</t>
  </si>
  <si>
    <t>Acuérdate, Señor, de todos aquellos</t>
  </si>
  <si>
    <t>por quienes te ofrecemos este sacrificio;</t>
  </si>
  <si>
    <t>de tu servidor el Papa ... N/., de nuestro obispo ... N/.,</t>
  </si>
  <si>
    <t>del orden episcopal, de todo el clero,</t>
  </si>
  <si>
    <t>de cuantos aquí reunidos hacemos esta oblación,</t>
  </si>
  <si>
    <t>de todo tu pueblo santo</t>
  </si>
  <si>
    <t>y de aquellos que te buscan con sincero corazón.</t>
  </si>
  <si>
    <t>Acuérdate también de los que murieron</t>
  </si>
  <si>
    <t>en la paz de Cristo</t>
  </si>
  <si>
    <t>y de todos los difuntos cuya fe solo tú conociste.</t>
  </si>
  <si>
    <t>Padre misericordioso,</t>
  </si>
  <si>
    <t>que todos tus hijos nos reunamos</t>
  </si>
  <si>
    <t>en la heredad de tu reino,</t>
  </si>
  <si>
    <t>con María, la Virgen Madre de Dios,</t>
  </si>
  <si>
    <t>su esposo san José,</t>
  </si>
  <si>
    <t>y con los apóstoles y los santos;</t>
  </si>
  <si>
    <t>y allí, junto con toda la creación,</t>
  </si>
  <si>
    <t>libre ya del pecado y de la muerte,</t>
  </si>
  <si>
    <t>te glorifiquemos por Cristo, Señor nuestro,</t>
  </si>
  <si>
    <t>por quien concedes al mundo</t>
  </si>
  <si>
    <t>todos los bienes.</t>
  </si>
  <si>
    <t>a ti Dios Padre omnipotente,</t>
  </si>
  <si>
    <t>todo honor y gloria</t>
  </si>
  <si>
    <t>AMÉN, AMÉN, AMÉN, AMÉN</t>
  </si>
  <si>
    <t>En verdad es justo darte gracias,</t>
  </si>
  <si>
    <t>Señor, Padre santo,</t>
  </si>
  <si>
    <t>Dios todopoderoso y eterno.</t>
  </si>
  <si>
    <t>Te alabamos, te bendecimos y te glorificamos</t>
  </si>
  <si>
    <t>por el misterio de la Virgen Madre.</t>
  </si>
  <si>
    <t>Porque, si del antiguo adversario nos vino la ruina,</t>
  </si>
  <si>
    <t>en el seno virginal de la hija de Sión ha germinado</t>
  </si>
  <si>
    <t>aquel que nos nutre con el pan de los ángeles,</t>
  </si>
  <si>
    <t>y ha brotado para todo el género humano</t>
  </si>
  <si>
    <t>la salvación y la paz.</t>
  </si>
  <si>
    <t>La gracia que Eva nos arrebató</t>
  </si>
  <si>
    <t>nos ha sido devuelta en María.</t>
  </si>
  <si>
    <t>En ella, madre de todos los hombres,</t>
  </si>
  <si>
    <t>la maternidad,</t>
  </si>
  <si>
    <t>redimida del pecado y de la muerte,</t>
  </si>
  <si>
    <t>se abre al don de una vida nueva.</t>
  </si>
  <si>
    <t>Así, donde había crecido el pecado,</t>
  </si>
  <si>
    <t>se ha desbordado tu misericordia</t>
  </si>
  <si>
    <t>en Cristo, nuestro Salvador.</t>
  </si>
  <si>
    <t>Por eso nosotros,</t>
  </si>
  <si>
    <t>mientras esperamos la venida de Cristo,</t>
  </si>
  <si>
    <t>unidos a los ángeles y a los santos,</t>
  </si>
  <si>
    <t>cantamos el himno de tu gloria:</t>
  </si>
  <si>
    <t>glorificarte siempre, Señor,</t>
  </si>
  <si>
    <t>pero más que nunca en este día</t>
  </si>
  <si>
    <t>en que Cristo, nuestra Pascua,</t>
  </si>
  <si>
    <t>ha sido inmolado.</t>
  </si>
  <si>
    <t>Él es el verdadero cordero</t>
  </si>
  <si>
    <t>que quitó el pecado del mundo.</t>
  </si>
  <si>
    <t>MURIENDO</t>
  </si>
  <si>
    <t>DESTRUYÓ NUESTRA MUERTE,</t>
  </si>
  <si>
    <t>RESUCITANDO</t>
  </si>
  <si>
    <t>RESTAURÓ NUESTRA VIDA.</t>
  </si>
  <si>
    <t>Por eso, con esta efusión de gozo pascual,</t>
  </si>
  <si>
    <t>el mundo entero se desborda de alegría,</t>
  </si>
  <si>
    <t>y con la asamblea</t>
  </si>
  <si>
    <t>de los ángeles y de los santos,</t>
  </si>
  <si>
    <t>cantamos, cantamos el himno de tu gloria:</t>
  </si>
  <si>
    <t>Exulten los coros de los ángeles,</t>
  </si>
  <si>
    <t>exulte la asamblea celeste,</t>
  </si>
  <si>
    <t>y un himno de gloria</t>
  </si>
  <si>
    <t>aclame el triunfo del Señor resucitado.</t>
  </si>
  <si>
    <t>Alégrese la tierra, inundada por la nueva luz.</t>
  </si>
  <si>
    <t>EL ESPLENDOR DEL REY</t>
  </si>
  <si>
    <t>DESTRUYÓ LAS TINIEBLAS,</t>
  </si>
  <si>
    <t>LAS TINIEBLAS DEL MUNDO.</t>
  </si>
  <si>
    <t>Que se alegre nuestra madre la Iglesia,</t>
  </si>
  <si>
    <t>resplandeciente de la gloria de su Señor;</t>
  </si>
  <si>
    <t>y que en este lugar resuene unánime</t>
  </si>
  <si>
    <t>la aclamación de un pueblo en fiesta.</t>
  </si>
  <si>
    <t>Realmente es justo y necesario</t>
  </si>
  <si>
    <t>exaltar con el canto la alegría del espíritu</t>
  </si>
  <si>
    <t>y elevar un himno al Padre Todopoderoso,</t>
  </si>
  <si>
    <t>y a su único Hijo, Jesucristo.</t>
  </si>
  <si>
    <t>Él ha pagado por todos al eterno Padre</t>
  </si>
  <si>
    <t>la deuda de Adán,</t>
  </si>
  <si>
    <t>y con su Sangre, derramada por amor,</t>
  </si>
  <si>
    <t>ha cancelado la condena antigua del pecado.</t>
  </si>
  <si>
    <t>Esta es la Pascua,</t>
  </si>
  <si>
    <t>en que se inmola el Cordero.</t>
  </si>
  <si>
    <t>Esta es la noche</t>
  </si>
  <si>
    <t>en que fueron liberados</t>
  </si>
  <si>
    <t>nuestros padres de Egipto.</t>
  </si>
  <si>
    <t>que nos salva de la oscuridad del mal.</t>
  </si>
  <si>
    <t>ESTA ES LA NOCHE</t>
  </si>
  <si>
    <t>EN QUE CRISTO HA VENCIDO LA MUERTE</t>
  </si>
  <si>
    <t>Y DEL INFIERNO RETORNA VICTORIOSO.</t>
  </si>
  <si>
    <t>tc as</t>
  </si>
  <si>
    <t>¡Oh admirable condescendencia de tu amor!</t>
  </si>
  <si>
    <t>¡Oh incomparable ternura y caridad!,</t>
  </si>
  <si>
    <t>por rescatar al esclavo has sacrificado al Hijo.</t>
  </si>
  <si>
    <t>Sin el pecado de Adán,</t>
  </si>
  <si>
    <t>Cristo no nos habría rescatado.</t>
  </si>
  <si>
    <t>¡OH FELIZ CULPA QUE MERECIÓ</t>
  </si>
  <si>
    <t>TAN GRANDE REDENTOR!</t>
  </si>
  <si>
    <t>¡OH FELIZ CULPA!</t>
  </si>
  <si>
    <t>¡Oh noche maravillosa</t>
  </si>
  <si>
    <t>en que despojaste al Faraón</t>
  </si>
  <si>
    <t>y enriqueciste a Israel!</t>
  </si>
  <si>
    <t>¡Oh noche maravillosa,</t>
  </si>
  <si>
    <t>tú sola conociste la hora</t>
  </si>
  <si>
    <t>en que Cristo resucitó!</t>
  </si>
  <si>
    <t>¡Oh noche que destruyes el pecado</t>
  </si>
  <si>
    <t>y lavas todas nuestras culpas!</t>
  </si>
  <si>
    <t>¡Oh noche realmente gloriosa</t>
  </si>
  <si>
    <t>que reconcilias</t>
  </si>
  <si>
    <t>al hombre con su Dios!</t>
  </si>
  <si>
    <t>EN QUE CRISTO HA VENCIDO LA MUERTE BIS</t>
  </si>
  <si>
    <t>En esta noche acepta, Padre Santo,</t>
  </si>
  <si>
    <t>este sacrificio de alabanza que la Iglesia</t>
  </si>
  <si>
    <t>te ofrece por medio de sus ministros</t>
  </si>
  <si>
    <t>en la liturgia solemne de este cirio,</t>
  </si>
  <si>
    <t>que es el signo de la nueva luz.</t>
  </si>
  <si>
    <t>Te rogamos, Señor, que este cirio</t>
  </si>
  <si>
    <t>ofrecido en el honor de tu nombre</t>
  </si>
  <si>
    <t>brille radiante;</t>
  </si>
  <si>
    <t>llegue hasta ti, como perfume suave,</t>
  </si>
  <si>
    <t>se confunda con las estrellas del cielo.</t>
  </si>
  <si>
    <t>Lo encuentre encendido el lucero de la mañana,</t>
  </si>
  <si>
    <t>esa estrella que no conoce el ocaso.</t>
  </si>
  <si>
    <t>QUE ES CRISTO TU HIJO,</t>
  </si>
  <si>
    <t>RESUCITADO, RESUCITADO</t>
  </si>
  <si>
    <t>DE LA MUERTE.</t>
  </si>
  <si>
    <t>Del evangelio según San Juan.</t>
  </si>
  <si>
    <t>GLORIA A TI, SEÑOR.</t>
  </si>
  <si>
    <t>MI</t>
  </si>
  <si>
    <t>En aquel tiempo Jesús dijo:</t>
  </si>
  <si>
    <t>«En verdad, en verdad te digo:</t>
  </si>
  <si>
    <t>nosotros hablamos de lo que sabemos</t>
  </si>
  <si>
    <t>y damos testimonio de lo que hemos visto,</t>
  </si>
  <si>
    <t>pero vosotros no aceptáis nuestro testimonio.</t>
  </si>
  <si>
    <t>Si al deciros cosas de la tierra, no creéis,</t>
  </si>
  <si>
    <t>¿cómo vais a creer si os digo cosas del cielo?</t>
  </si>
  <si>
    <t>Nadie ha subido al cielo</t>
  </si>
  <si>
    <t>sino el que bajó del cielo,</t>
  </si>
  <si>
    <t xml:space="preserve"> el Hijo del hombre.</t>
  </si>
  <si>
    <t>Y como Moisés levantó</t>
  </si>
  <si>
    <t>la serpiente en el desierto,</t>
  </si>
  <si>
    <t>así tiene que ser levantado</t>
  </si>
  <si>
    <t>el Hijo del hombre,</t>
  </si>
  <si>
    <t>para que todo el que crea</t>
  </si>
  <si>
    <t xml:space="preserve">Sol </t>
  </si>
  <si>
    <t>tenga por él vida eterna.</t>
  </si>
  <si>
    <t>Porque tanto amó Dios al mundo</t>
  </si>
  <si>
    <t>que dio a su Hijo único,</t>
  </si>
  <si>
    <t>para que todo el que crea en él</t>
  </si>
  <si>
    <t>no perezca, sino que tenga vida eterna».</t>
  </si>
  <si>
    <t>Palabra del Señor.</t>
  </si>
  <si>
    <t>GLORIA A TI, SEÑOR JESÚS.</t>
  </si>
  <si>
    <t>[…]</t>
  </si>
  <si>
    <t>A ti acude todo mortal</t>
  </si>
  <si>
    <t>A CAUSA DE SUS CULPAS;</t>
  </si>
  <si>
    <t>Nuestros delitos nos abruman,</t>
  </si>
  <si>
    <t>PERO TÚ LOS PERDONAS.</t>
  </si>
  <si>
    <t>Levantan y enrollan mi vida</t>
  </si>
  <si>
    <t>como una tienda de pastores.</t>
  </si>
  <si>
    <t>COMO UN TEJEDOR, DEVANABA YO MI VIDA,</t>
  </si>
  <si>
    <t>Y ME CORTAN LA TRAMA.</t>
  </si>
  <si>
    <t>Día y noche me estás acabando,</t>
  </si>
  <si>
    <t>sollozo hasta el amanecer.</t>
  </si>
  <si>
    <t>ME QUIEBRAS LOS HUESOS COMO UN LEÓN,</t>
  </si>
  <si>
    <t>DÍA Y NOCHE ME ESTÁS ACABANDO.</t>
  </si>
  <si>
    <t>Tú eres mi Dios y protector,</t>
  </si>
  <si>
    <t>¿por qué me rechazas?,</t>
  </si>
  <si>
    <t>¿POR QUÉ VOY ANDANDO SOMBRÍO,</t>
  </si>
  <si>
    <t>HOSTIGADO POR MI ENEMIGO?</t>
  </si>
  <si>
    <t>Escuchad, cielos, y hablaré,</t>
  </si>
  <si>
    <t>oye, tierra, los dichos de mi boca:</t>
  </si>
  <si>
    <t>DESCIENDA COMO LLUVIA MI DOCTRINA,</t>
  </si>
  <si>
    <t>DESTILE COMO ROCÍO MI PALABRA.</t>
  </si>
  <si>
    <t>Dios es nuestro refugio y nuestra fuerza,</t>
  </si>
  <si>
    <t>Poderoso defensor en el peligro.</t>
  </si>
  <si>
    <t>POR ESO NO TEMEMOS AUNQUE TIEMBLE LA TIERRA,</t>
  </si>
  <si>
    <t>Y LOS MONTES SE DESPLOMEN EN EL MAR.</t>
  </si>
  <si>
    <t>Que hiervan y bramen sus olas,</t>
  </si>
  <si>
    <t>que sacudan a los montes con su furia.</t>
  </si>
  <si>
    <t>EL SEÑOR DE LOS EJÉRCITOS ESTÁ CON NOSOTROS,</t>
  </si>
  <si>
    <t>NUESTRO ALCÁZAR ES EL DIOS DE JACOB.</t>
  </si>
  <si>
    <t>El correr de las acequias alegra la ciudad de Dios,</t>
  </si>
  <si>
    <t>el Altísimo consagra su morada.</t>
  </si>
  <si>
    <t>TENIENDO A DIOS EN MEDIO, NO VACILA;</t>
  </si>
  <si>
    <t>DIOS LAS SOCORRE AL DESPUNTAR LA AURORA.</t>
  </si>
  <si>
    <t>SALMODIA I</t>
  </si>
  <si>
    <t>Sal 64 (63)</t>
  </si>
  <si>
    <t>SALMODIA II</t>
  </si>
  <si>
    <t>Is 38</t>
  </si>
  <si>
    <t>SALMODIA III</t>
  </si>
  <si>
    <t>Sal 43(42)</t>
  </si>
  <si>
    <t xml:space="preserve">Desde el inicio de la etapa del Padre Nuestro en los tiempos de Adviento y Cuaresma.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</si>
</sst>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66"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b/>
      <sz val="16"/>
      <color theme="1"/>
      <name val="Aptos Narrow"/>
      <family val="2"/>
      <scheme val="minor"/>
    </font>
    <font>
      <sz val="16"/>
      <color rgb="FFFF0000"/>
      <name val="Aptos Narrow"/>
      <family val="2"/>
      <scheme val="minor"/>
    </font>
    <font>
      <sz val="16"/>
      <color theme="0" tint="-0.499984740745262"/>
      <name val="Aptos Narrow"/>
      <family val="2"/>
      <scheme val="minor"/>
    </font>
    <font>
      <b/>
      <sz val="16"/>
      <color theme="0" tint="-0.499984740745262"/>
      <name val="Aptos Narrow"/>
      <family val="2"/>
      <scheme val="minor"/>
    </font>
  </fonts>
  <fills count="27">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50">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0" fontId="62" fillId="0" borderId="9" xfId="0" applyFont="1" applyBorder="1"/>
    <xf numFmtId="0" fontId="63" fillId="0" borderId="9" xfId="0" applyFont="1" applyBorder="1"/>
    <xf numFmtId="0" fontId="63" fillId="0" borderId="9" xfId="0" applyFont="1" applyBorder="1" applyAlignment="1">
      <alignment wrapText="1"/>
    </xf>
    <xf numFmtId="0" fontId="64" fillId="0" borderId="9" xfId="0" applyFont="1" applyBorder="1"/>
    <xf numFmtId="0" fontId="65" fillId="0" borderId="9" xfId="0" applyFont="1" applyBorder="1"/>
    <xf numFmtId="0" fontId="53" fillId="0" borderId="0" xfId="0" applyFont="1"/>
    <xf numFmtId="0" fontId="0" fillId="26" borderId="0" xfId="0" applyFill="1"/>
    <xf numFmtId="0" fontId="47" fillId="26" borderId="0" xfId="0" applyFont="1" applyFill="1"/>
    <xf numFmtId="0" fontId="47" fillId="26" borderId="0" xfId="0" applyFont="1" applyFill="1" applyAlignment="1">
      <alignment vertical="center"/>
    </xf>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88900</xdr:rowOff>
        </xdr:from>
        <xdr:to>
          <xdr:col>9</xdr:col>
          <xdr:colOff>298450</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203200</xdr:colOff>
          <xdr:row>0</xdr:row>
          <xdr:rowOff>69850</xdr:rowOff>
        </xdr:from>
        <xdr:to>
          <xdr:col>9</xdr:col>
          <xdr:colOff>285750</xdr:colOff>
          <xdr:row>0</xdr:row>
          <xdr:rowOff>793750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88900</xdr:colOff>
          <xdr:row>0</xdr:row>
          <xdr:rowOff>114300</xdr:rowOff>
        </xdr:from>
        <xdr:to>
          <xdr:col>10</xdr:col>
          <xdr:colOff>450850</xdr:colOff>
          <xdr:row>0</xdr:row>
          <xdr:rowOff>831850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527050</xdr:rowOff>
        </xdr:from>
        <xdr:to>
          <xdr:col>7</xdr:col>
          <xdr:colOff>641350</xdr:colOff>
          <xdr:row>0</xdr:row>
          <xdr:rowOff>736600</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D00-0000018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E00-0000019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1F00-0000019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000-000001A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100-000001C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300-000001B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400-000001C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500-000001C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600-000001D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00528D-6014-44BF-B0D2-DE2B0E78C9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DA5A407-D3DC-4B1B-82D5-6230963C5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700-000001E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800-000001B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ECFDFC4-B203-430B-90B9-47E6AEDF39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1BF1EA-30A6-414F-8171-2D57E271FB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900-000001E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112C97-D242-4706-AAC6-C459F07CDB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2FD89-E250-41AE-AE09-AB481FEFB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2A00-000001F4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0B9F885-1654-488C-82B1-F02403DB63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474AEE-4508-4F74-A0AC-C2589850D5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2B00-0000010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F1AD-9CAE-4E29-916F-66DE468F0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A6F458-89D6-4385-B15E-66551608ED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2C00-0000011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4440EE8-1DB4-45BA-B14B-B0FC0368B74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8C2226-A534-44F5-9195-7E211F2348A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2D00-0000011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3EAB90-F548-4641-A3A4-A16DFABD81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62285F8-0E47-410E-86BF-4211DE952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2E00-0000011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0183F6-942B-424E-9354-A6E6D0CEB2A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B7D08C-6AFE-460A-97C6-7557CBBD68A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5825" name="Button 1" hidden="1">
              <a:extLst>
                <a:ext uri="{63B3BB69-23CF-44E3-9099-C40C66FF867C}">
                  <a14:compatExt spid="_x0000_s205825"/>
                </a:ext>
                <a:ext uri="{FF2B5EF4-FFF2-40B4-BE49-F238E27FC236}">
                  <a16:creationId xmlns:a16="http://schemas.microsoft.com/office/drawing/2014/main" id="{00000000-0008-0000-2F00-0000012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071F305-B14F-43AF-AAFB-0F53BC27A0A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DCEC28E-9F8E-41F5-80C7-540888DA10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3000-0000013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320AA0D-1B10-4D2C-9955-F24BE59273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9D3A9EC-04FC-4364-892F-7244F2BD7E9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10945" name="Button 1" hidden="1">
              <a:extLst>
                <a:ext uri="{63B3BB69-23CF-44E3-9099-C40C66FF867C}">
                  <a14:compatExt spid="_x0000_s210945"/>
                </a:ext>
                <a:ext uri="{FF2B5EF4-FFF2-40B4-BE49-F238E27FC236}">
                  <a16:creationId xmlns:a16="http://schemas.microsoft.com/office/drawing/2014/main" id="{00000000-0008-0000-3100-00000138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EEEF255-C6F3-4B05-9495-B44B26071C3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3CA8CF-DF73-4408-9128-8BAB3B42508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9921" name="Button 1" hidden="1">
              <a:extLst>
                <a:ext uri="{63B3BB69-23CF-44E3-9099-C40C66FF867C}">
                  <a14:compatExt spid="_x0000_s209921"/>
                </a:ext>
                <a:ext uri="{FF2B5EF4-FFF2-40B4-BE49-F238E27FC236}">
                  <a16:creationId xmlns:a16="http://schemas.microsoft.com/office/drawing/2014/main" id="{00000000-0008-0000-3200-0000013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356D3A2-411F-4912-8C69-684AE0C9C1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2A44DF-E337-4645-914B-EA87F0292B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3300-0000013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0B3B01-C3E0-4405-B0B9-6EC4EF00F4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3400-000001F8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816918-18D8-4776-9300-393FE12240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1CE910F-1B8D-4034-B9DE-409EB4FF6A9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F5DB92E-C33B-44BB-8528-9E02EBAC2DD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17089" name="Button 1" hidden="1">
              <a:extLst>
                <a:ext uri="{63B3BB69-23CF-44E3-9099-C40C66FF867C}">
                  <a14:compatExt spid="_x0000_s217089"/>
                </a:ext>
                <a:ext uri="{FF2B5EF4-FFF2-40B4-BE49-F238E27FC236}">
                  <a16:creationId xmlns:a16="http://schemas.microsoft.com/office/drawing/2014/main" id="{00000000-0008-0000-3500-0000015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B56BC61-1B1A-4000-83E9-0318430B119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B29B6A7-148C-4365-ABCD-8C122547E10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0161" name="Button 1" hidden="1">
              <a:extLst>
                <a:ext uri="{63B3BB69-23CF-44E3-9099-C40C66FF867C}">
                  <a14:compatExt spid="_x0000_s220161"/>
                </a:ext>
                <a:ext uri="{FF2B5EF4-FFF2-40B4-BE49-F238E27FC236}">
                  <a16:creationId xmlns:a16="http://schemas.microsoft.com/office/drawing/2014/main" id="{00000000-0008-0000-3600-0000015C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8F555E-F659-44DE-AC2D-3A749119BDD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53B6FB6-8C3A-40AC-8191-3C7D6F17044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3700-00000164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ECEC67D-38BA-4350-9A4D-895237C54E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A0C2E31-9737-412A-94E5-0B76DF8DD7A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1185" name="Button 1" hidden="1">
              <a:extLst>
                <a:ext uri="{63B3BB69-23CF-44E3-9099-C40C66FF867C}">
                  <a14:compatExt spid="_x0000_s221185"/>
                </a:ext>
                <a:ext uri="{FF2B5EF4-FFF2-40B4-BE49-F238E27FC236}">
                  <a16:creationId xmlns:a16="http://schemas.microsoft.com/office/drawing/2014/main" id="{00000000-0008-0000-3800-0000016003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569FE15-16DA-4DCA-BABD-7184EEF3ABC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25281" name="Button 1" hidden="1">
              <a:extLst>
                <a:ext uri="{63B3BB69-23CF-44E3-9099-C40C66FF867C}">
                  <a14:compatExt spid="_x0000_s225281"/>
                </a:ext>
                <a:ext uri="{FF2B5EF4-FFF2-40B4-BE49-F238E27FC236}">
                  <a16:creationId xmlns:a16="http://schemas.microsoft.com/office/drawing/2014/main" id="{BC32363C-ECEB-4E7A-B602-98697126200D}"/>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40A16F-9689-4F4D-8EDC-A9B8824895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AC84-B599-4DF1-A048-73D8BFDF5A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25614C-8DEB-4109-B12B-0EDF356852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26305" name="Button 1" hidden="1">
              <a:extLst>
                <a:ext uri="{63B3BB69-23CF-44E3-9099-C40C66FF867C}">
                  <a14:compatExt spid="_x0000_s226305"/>
                </a:ext>
                <a:ext uri="{FF2B5EF4-FFF2-40B4-BE49-F238E27FC236}">
                  <a16:creationId xmlns:a16="http://schemas.microsoft.com/office/drawing/2014/main" id="{185CF2EB-D2A1-47DC-943A-86CA8CB017F8}"/>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80DE4F5-B018-4A8A-8CD4-E828C72296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40DBC314-3A90-4484-9AF7-F03D77C16344}"/>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703F428-E59F-412B-8C63-17336135EF1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B1DAE59-C31F-4411-BA47-F34B1F0BB30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C196C51-BBEC-4AB5-9D98-D308088568F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230401" name="Button 1" hidden="1">
              <a:extLst>
                <a:ext uri="{63B3BB69-23CF-44E3-9099-C40C66FF867C}">
                  <a14:compatExt spid="_x0000_s230401"/>
                </a:ext>
                <a:ext uri="{FF2B5EF4-FFF2-40B4-BE49-F238E27FC236}">
                  <a16:creationId xmlns:a16="http://schemas.microsoft.com/office/drawing/2014/main" id="{6EB16C51-FBEF-46D2-9228-EEBE71D6B2DE}"/>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412750</xdr:colOff>
          <xdr:row>0</xdr:row>
          <xdr:rowOff>69850</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3900-00000190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omments" Target="../comments40.xml"/><Relationship Id="rId4" Type="http://schemas.openxmlformats.org/officeDocument/2006/relationships/ctrlProp" Target="../ctrlProps/ctrlProp4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3.xml"/><Relationship Id="rId1" Type="http://schemas.openxmlformats.org/officeDocument/2006/relationships/printerSettings" Target="../printerSettings/printerSettings43.bin"/><Relationship Id="rId5" Type="http://schemas.openxmlformats.org/officeDocument/2006/relationships/comments" Target="../comments41.xml"/><Relationship Id="rId4" Type="http://schemas.openxmlformats.org/officeDocument/2006/relationships/ctrlProp" Target="../ctrlProps/ctrlProp4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4.xml"/><Relationship Id="rId1" Type="http://schemas.openxmlformats.org/officeDocument/2006/relationships/printerSettings" Target="../printerSettings/printerSettings44.bin"/><Relationship Id="rId5" Type="http://schemas.openxmlformats.org/officeDocument/2006/relationships/comments" Target="../comments42.xml"/><Relationship Id="rId4" Type="http://schemas.openxmlformats.org/officeDocument/2006/relationships/ctrlProp" Target="../ctrlProps/ctrlProp4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5.xml"/><Relationship Id="rId1" Type="http://schemas.openxmlformats.org/officeDocument/2006/relationships/printerSettings" Target="../printerSettings/printerSettings45.bin"/><Relationship Id="rId5" Type="http://schemas.openxmlformats.org/officeDocument/2006/relationships/comments" Target="../comments43.xml"/><Relationship Id="rId4" Type="http://schemas.openxmlformats.org/officeDocument/2006/relationships/ctrlProp" Target="../ctrlProps/ctrlProp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6.xml"/><Relationship Id="rId1" Type="http://schemas.openxmlformats.org/officeDocument/2006/relationships/printerSettings" Target="../printerSettings/printerSettings46.bin"/><Relationship Id="rId5" Type="http://schemas.openxmlformats.org/officeDocument/2006/relationships/comments" Target="../comments44.xml"/><Relationship Id="rId4" Type="http://schemas.openxmlformats.org/officeDocument/2006/relationships/ctrlProp" Target="../ctrlProps/ctrlProp5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7.xml"/><Relationship Id="rId1" Type="http://schemas.openxmlformats.org/officeDocument/2006/relationships/printerSettings" Target="../printerSettings/printerSettings47.bin"/><Relationship Id="rId5" Type="http://schemas.openxmlformats.org/officeDocument/2006/relationships/comments" Target="../comments45.xml"/><Relationship Id="rId4" Type="http://schemas.openxmlformats.org/officeDocument/2006/relationships/ctrlProp" Target="../ctrlProps/ctrlProp5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8.xml"/><Relationship Id="rId1" Type="http://schemas.openxmlformats.org/officeDocument/2006/relationships/printerSettings" Target="../printerSettings/printerSettings48.bin"/><Relationship Id="rId5" Type="http://schemas.openxmlformats.org/officeDocument/2006/relationships/comments" Target="../comments46.xml"/><Relationship Id="rId4" Type="http://schemas.openxmlformats.org/officeDocument/2006/relationships/ctrlProp" Target="../ctrlProps/ctrlProp5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49.xml"/><Relationship Id="rId1" Type="http://schemas.openxmlformats.org/officeDocument/2006/relationships/printerSettings" Target="../printerSettings/printerSettings49.bin"/><Relationship Id="rId5" Type="http://schemas.openxmlformats.org/officeDocument/2006/relationships/comments" Target="../comments47.xml"/><Relationship Id="rId4" Type="http://schemas.openxmlformats.org/officeDocument/2006/relationships/ctrlProp" Target="../ctrlProps/ctrlProp5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0.xml"/><Relationship Id="rId1" Type="http://schemas.openxmlformats.org/officeDocument/2006/relationships/printerSettings" Target="../printerSettings/printerSettings50.bin"/><Relationship Id="rId5" Type="http://schemas.openxmlformats.org/officeDocument/2006/relationships/comments" Target="../comments48.xml"/><Relationship Id="rId4" Type="http://schemas.openxmlformats.org/officeDocument/2006/relationships/ctrlProp" Target="../ctrlProps/ctrlProp54.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1.xml"/><Relationship Id="rId1" Type="http://schemas.openxmlformats.org/officeDocument/2006/relationships/printerSettings" Target="../printerSettings/printerSettings51.bin"/><Relationship Id="rId5" Type="http://schemas.openxmlformats.org/officeDocument/2006/relationships/comments" Target="../comments49.xml"/><Relationship Id="rId4" Type="http://schemas.openxmlformats.org/officeDocument/2006/relationships/ctrlProp" Target="../ctrlProps/ctrlProp55.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2.xml"/><Relationship Id="rId1" Type="http://schemas.openxmlformats.org/officeDocument/2006/relationships/printerSettings" Target="../printerSettings/printerSettings52.bin"/><Relationship Id="rId5" Type="http://schemas.openxmlformats.org/officeDocument/2006/relationships/comments" Target="../comments50.xml"/><Relationship Id="rId4" Type="http://schemas.openxmlformats.org/officeDocument/2006/relationships/ctrlProp" Target="../ctrlProps/ctrlProp56.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3.xml"/><Relationship Id="rId1" Type="http://schemas.openxmlformats.org/officeDocument/2006/relationships/printerSettings" Target="../printerSettings/printerSettings53.bin"/><Relationship Id="rId5" Type="http://schemas.openxmlformats.org/officeDocument/2006/relationships/comments" Target="../comments51.xml"/><Relationship Id="rId4" Type="http://schemas.openxmlformats.org/officeDocument/2006/relationships/ctrlProp" Target="../ctrlProps/ctrlProp5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4.xml"/><Relationship Id="rId1" Type="http://schemas.openxmlformats.org/officeDocument/2006/relationships/printerSettings" Target="../printerSettings/printerSettings54.bin"/><Relationship Id="rId5" Type="http://schemas.openxmlformats.org/officeDocument/2006/relationships/comments" Target="../comments52.xml"/><Relationship Id="rId4" Type="http://schemas.openxmlformats.org/officeDocument/2006/relationships/ctrlProp" Target="../ctrlProps/ctrlProp58.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5.xml"/><Relationship Id="rId1" Type="http://schemas.openxmlformats.org/officeDocument/2006/relationships/printerSettings" Target="../printerSettings/printerSettings55.bin"/><Relationship Id="rId5" Type="http://schemas.openxmlformats.org/officeDocument/2006/relationships/comments" Target="../comments53.xml"/><Relationship Id="rId4" Type="http://schemas.openxmlformats.org/officeDocument/2006/relationships/ctrlProp" Target="../ctrlProps/ctrlProp59.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6.xml"/><Relationship Id="rId1" Type="http://schemas.openxmlformats.org/officeDocument/2006/relationships/printerSettings" Target="../printerSettings/printerSettings56.bin"/><Relationship Id="rId5" Type="http://schemas.openxmlformats.org/officeDocument/2006/relationships/comments" Target="../comments54.xml"/><Relationship Id="rId4" Type="http://schemas.openxmlformats.org/officeDocument/2006/relationships/ctrlProp" Target="../ctrlProps/ctrlProp6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7.xml"/><Relationship Id="rId1" Type="http://schemas.openxmlformats.org/officeDocument/2006/relationships/printerSettings" Target="../printerSettings/printerSettings57.bin"/><Relationship Id="rId5" Type="http://schemas.openxmlformats.org/officeDocument/2006/relationships/comments" Target="../comments55.xml"/><Relationship Id="rId4" Type="http://schemas.openxmlformats.org/officeDocument/2006/relationships/ctrlProp" Target="../ctrlProps/ctrlProp6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8.xml"/><Relationship Id="rId1" Type="http://schemas.openxmlformats.org/officeDocument/2006/relationships/printerSettings" Target="../printerSettings/printerSettings58.bin"/><Relationship Id="rId5" Type="http://schemas.openxmlformats.org/officeDocument/2006/relationships/comments" Target="../comments56.xml"/><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4.5" x14ac:dyDescent="0.35"/>
  <cols>
    <col min="1" max="1" width="102.54296875" customWidth="1"/>
  </cols>
  <sheetData>
    <row r="1" spans="1:1" ht="42" customHeight="1" x14ac:dyDescent="0.35">
      <c r="A1" s="101" t="s">
        <v>1125</v>
      </c>
    </row>
    <row r="3" spans="1:1" ht="58" x14ac:dyDescent="0.35">
      <c r="A3" s="101" t="s">
        <v>1126</v>
      </c>
    </row>
    <row r="5" spans="1:1" x14ac:dyDescent="0.35">
      <c r="A5" t="s">
        <v>1127</v>
      </c>
    </row>
    <row r="6" spans="1:1" ht="72.5" x14ac:dyDescent="0.3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4" sqref="A14"/>
    </sheetView>
  </sheetViews>
  <sheetFormatPr defaultRowHeight="14.5" x14ac:dyDescent="0.35"/>
  <cols>
    <col min="1" max="1" width="59" bestFit="1" customWidth="1"/>
    <col min="2" max="2" width="36.453125" customWidth="1"/>
    <col min="3" max="3" width="27.26953125" bestFit="1" customWidth="1"/>
    <col min="4" max="8" width="26.7265625" customWidth="1"/>
  </cols>
  <sheetData>
    <row r="1" spans="1:8" ht="132" customHeight="1" x14ac:dyDescent="0.75">
      <c r="A1" s="35"/>
      <c r="B1" s="109"/>
      <c r="C1" s="147" t="str" cm="1">
        <f t="array" aca="1" ref="C1" ca="1">MID(CELL("filename", B1), FIND("]", CELL("filename", B1)) + 1, 255)</f>
        <v>Indice</v>
      </c>
      <c r="D1" s="147"/>
      <c r="E1" s="147"/>
      <c r="F1" s="147"/>
      <c r="G1" s="147"/>
      <c r="H1" s="147"/>
    </row>
    <row r="2" spans="1:8" ht="26.15" customHeight="1" x14ac:dyDescent="0.7">
      <c r="A2" s="36" t="s">
        <v>1124</v>
      </c>
      <c r="B2" s="36" t="s">
        <v>2577</v>
      </c>
      <c r="C2" s="36"/>
      <c r="D2" s="36"/>
      <c r="E2" s="36"/>
      <c r="F2" s="37"/>
      <c r="G2" s="37"/>
      <c r="H2" s="37"/>
    </row>
    <row r="3" spans="1:8" ht="26.15" customHeight="1" x14ac:dyDescent="0.7">
      <c r="A3" s="36" t="s">
        <v>2341</v>
      </c>
      <c r="B3" s="36" t="s">
        <v>2537</v>
      </c>
      <c r="C3" s="36"/>
      <c r="D3" s="36"/>
      <c r="E3" s="36"/>
      <c r="F3" s="37"/>
      <c r="G3" s="37"/>
      <c r="H3" s="37"/>
    </row>
    <row r="4" spans="1:8" ht="26.15" customHeight="1" x14ac:dyDescent="0.7">
      <c r="A4" s="36" t="s">
        <v>2528</v>
      </c>
      <c r="B4" s="36" t="s">
        <v>1078</v>
      </c>
      <c r="C4" s="36"/>
      <c r="D4" s="36"/>
      <c r="E4" s="36"/>
      <c r="F4" s="37"/>
      <c r="G4" s="37"/>
      <c r="H4" s="37"/>
    </row>
    <row r="5" spans="1:8" ht="26.15" customHeight="1" x14ac:dyDescent="0.7">
      <c r="A5" s="36" t="s">
        <v>1200</v>
      </c>
      <c r="B5" s="36"/>
      <c r="C5" s="36"/>
      <c r="D5" s="36"/>
      <c r="E5" s="36"/>
      <c r="F5" s="37"/>
      <c r="G5" s="37"/>
      <c r="H5" s="37"/>
    </row>
    <row r="6" spans="1:8" ht="26.15" customHeight="1" x14ac:dyDescent="0.7">
      <c r="A6" s="36" t="s">
        <v>2321</v>
      </c>
      <c r="B6" s="36"/>
      <c r="C6" s="36"/>
      <c r="D6" s="36"/>
      <c r="E6" s="36"/>
      <c r="F6" s="37"/>
      <c r="G6" s="37"/>
      <c r="H6" s="37"/>
    </row>
    <row r="7" spans="1:8" ht="26.15" customHeight="1" x14ac:dyDescent="0.7">
      <c r="A7" s="36" t="s">
        <v>979</v>
      </c>
      <c r="B7" s="36"/>
      <c r="C7" s="36"/>
      <c r="D7" s="36"/>
      <c r="E7" s="36"/>
      <c r="F7" s="37"/>
      <c r="G7" s="37"/>
      <c r="H7" s="37"/>
    </row>
    <row r="8" spans="1:8" ht="26.15" customHeight="1" x14ac:dyDescent="0.7">
      <c r="A8" s="36" t="s">
        <v>1448</v>
      </c>
      <c r="B8" s="36"/>
      <c r="C8" s="36"/>
      <c r="D8" s="36"/>
      <c r="E8" s="36"/>
      <c r="F8" s="37"/>
      <c r="G8" s="37"/>
      <c r="H8" s="37"/>
    </row>
    <row r="9" spans="1:8" ht="26.15" customHeight="1" x14ac:dyDescent="0.7">
      <c r="A9" s="36" t="s">
        <v>980</v>
      </c>
      <c r="B9" s="36"/>
      <c r="C9" s="36"/>
      <c r="D9" s="36"/>
      <c r="E9" s="36"/>
      <c r="F9" s="37"/>
      <c r="G9" s="37"/>
      <c r="H9" s="37"/>
    </row>
    <row r="10" spans="1:8" ht="26.15" customHeight="1" x14ac:dyDescent="0.7">
      <c r="A10" s="36" t="s">
        <v>981</v>
      </c>
      <c r="B10" s="36"/>
      <c r="C10" s="36"/>
      <c r="D10" s="36"/>
      <c r="E10" s="37"/>
      <c r="F10" s="37"/>
      <c r="G10" s="37"/>
      <c r="H10" s="37"/>
    </row>
    <row r="11" spans="1:8" ht="26.15" customHeight="1" x14ac:dyDescent="0.7">
      <c r="A11" s="36" t="s">
        <v>982</v>
      </c>
      <c r="B11" s="36"/>
      <c r="C11" s="36"/>
      <c r="D11" s="36"/>
      <c r="E11" s="37"/>
      <c r="F11" s="37"/>
      <c r="G11" s="37"/>
      <c r="H11" s="37"/>
    </row>
    <row r="12" spans="1:8" ht="26.15" customHeight="1" x14ac:dyDescent="0.7">
      <c r="A12" s="36" t="s">
        <v>1076</v>
      </c>
      <c r="B12" s="36"/>
      <c r="C12" s="36"/>
      <c r="D12" s="36"/>
      <c r="E12" s="37"/>
      <c r="F12" s="37"/>
      <c r="G12" s="37"/>
      <c r="H12" s="37"/>
    </row>
    <row r="13" spans="1:8" ht="26.15" customHeight="1" x14ac:dyDescent="0.7">
      <c r="A13" s="36" t="s">
        <v>1197</v>
      </c>
      <c r="B13" s="36"/>
      <c r="C13" s="36"/>
      <c r="D13" s="36"/>
      <c r="E13" s="37"/>
      <c r="F13" s="37"/>
      <c r="G13" s="37"/>
      <c r="H13" s="37"/>
    </row>
    <row r="14" spans="1:8" ht="26.15" customHeight="1" x14ac:dyDescent="0.7">
      <c r="A14" s="36" t="s">
        <v>1198</v>
      </c>
      <c r="B14" s="36"/>
      <c r="C14" s="36"/>
      <c r="D14" s="36"/>
      <c r="E14" s="37"/>
      <c r="F14" s="37"/>
      <c r="G14" s="37"/>
      <c r="H14" s="37"/>
    </row>
    <row r="15" spans="1:8" ht="26.15" customHeight="1" x14ac:dyDescent="0.7">
      <c r="A15" s="36" t="s">
        <v>1121</v>
      </c>
      <c r="B15" s="36"/>
      <c r="C15" s="36"/>
      <c r="D15" s="36"/>
      <c r="E15" s="37"/>
      <c r="F15" s="37"/>
      <c r="G15" s="37"/>
      <c r="H15" s="37"/>
    </row>
    <row r="16" spans="1:8" ht="26.15" customHeight="1" x14ac:dyDescent="0.7">
      <c r="A16" s="36" t="s">
        <v>1122</v>
      </c>
      <c r="B16" s="36"/>
      <c r="C16" s="36"/>
      <c r="D16" s="36"/>
      <c r="E16" s="37"/>
      <c r="F16" s="37"/>
      <c r="G16" s="37"/>
      <c r="H16" s="37"/>
    </row>
    <row r="17" spans="1:8" ht="26.15" customHeight="1" x14ac:dyDescent="0.7">
      <c r="A17" s="36" t="s">
        <v>227</v>
      </c>
      <c r="B17" s="36"/>
      <c r="C17" s="36"/>
      <c r="D17" s="36"/>
      <c r="E17" s="37"/>
      <c r="F17" s="37"/>
      <c r="G17" s="37"/>
      <c r="H17" s="37"/>
    </row>
    <row r="18" spans="1:8" ht="26.15" customHeight="1" x14ac:dyDescent="0.7">
      <c r="A18" s="36" t="s">
        <v>228</v>
      </c>
      <c r="B18" s="36"/>
      <c r="C18" s="36"/>
      <c r="D18" s="36"/>
      <c r="E18" s="37"/>
      <c r="F18" s="37"/>
      <c r="G18" s="37"/>
      <c r="H18" s="37"/>
    </row>
    <row r="19" spans="1:8" ht="26.15" customHeight="1" x14ac:dyDescent="0.7">
      <c r="A19" s="36" t="s">
        <v>1154</v>
      </c>
      <c r="B19" s="36"/>
      <c r="C19" s="36"/>
      <c r="D19" s="36"/>
      <c r="E19" s="37"/>
      <c r="F19" s="37"/>
      <c r="G19" s="37"/>
      <c r="H19" s="37"/>
    </row>
    <row r="20" spans="1:8" ht="25" x14ac:dyDescent="0.7">
      <c r="A20" s="36" t="s">
        <v>1123</v>
      </c>
      <c r="B20" s="36"/>
      <c r="C20" s="36"/>
      <c r="D20" s="36"/>
      <c r="E20" s="36"/>
      <c r="F20" s="36"/>
      <c r="G20" s="36"/>
      <c r="H20" s="36"/>
    </row>
    <row r="21" spans="1:8" ht="25" x14ac:dyDescent="0.7">
      <c r="A21" s="36" t="s">
        <v>1077</v>
      </c>
      <c r="B21" s="36"/>
      <c r="C21" s="36"/>
      <c r="D21" s="36"/>
      <c r="E21" s="36"/>
      <c r="F21" s="36"/>
      <c r="G21" s="36"/>
      <c r="H21" s="36"/>
    </row>
    <row r="22" spans="1:8" ht="25" x14ac:dyDescent="0.7">
      <c r="A22" s="36" t="s">
        <v>1047</v>
      </c>
      <c r="B22" s="36"/>
      <c r="C22" s="36"/>
      <c r="D22" s="36"/>
      <c r="E22" s="36"/>
      <c r="F22" s="36"/>
      <c r="G22" s="36"/>
      <c r="H22" s="36"/>
    </row>
    <row r="23" spans="1:8" ht="25" x14ac:dyDescent="0.7">
      <c r="A23" s="36" t="s">
        <v>1196</v>
      </c>
      <c r="B23" s="36"/>
      <c r="C23" s="36"/>
      <c r="D23" s="36"/>
      <c r="E23" s="36"/>
      <c r="F23" s="36"/>
      <c r="G23" s="36"/>
      <c r="H23" s="36"/>
    </row>
    <row r="24" spans="1:8" ht="25" x14ac:dyDescent="0.7">
      <c r="A24" s="36" t="s">
        <v>1188</v>
      </c>
      <c r="B24" s="36"/>
      <c r="C24" s="36"/>
      <c r="D24" s="36"/>
      <c r="E24" s="36"/>
      <c r="F24" s="36"/>
      <c r="G24" s="36"/>
      <c r="H24" s="36"/>
    </row>
    <row r="25" spans="1:8" ht="25" x14ac:dyDescent="0.7">
      <c r="A25" s="36" t="s">
        <v>2374</v>
      </c>
      <c r="B25" s="36"/>
      <c r="C25" s="36"/>
      <c r="D25" s="36"/>
      <c r="E25" s="36"/>
      <c r="F25" s="36"/>
      <c r="G25" s="36"/>
      <c r="H25" s="36"/>
    </row>
    <row r="26" spans="1:8" ht="25" x14ac:dyDescent="0.7">
      <c r="A26" s="36" t="s">
        <v>2342</v>
      </c>
      <c r="B26" s="36"/>
      <c r="C26" s="36"/>
      <c r="D26" s="36"/>
      <c r="E26" s="36"/>
      <c r="F26" s="36"/>
      <c r="G26" s="36"/>
      <c r="H26" s="36"/>
    </row>
    <row r="27" spans="1:8" ht="25" x14ac:dyDescent="0.7">
      <c r="A27" s="36" t="s">
        <v>2375</v>
      </c>
      <c r="B27" s="36"/>
      <c r="C27" s="36"/>
      <c r="D27" s="36"/>
      <c r="E27" s="36"/>
      <c r="F27" s="36"/>
      <c r="G27" s="36"/>
      <c r="H27" s="36"/>
    </row>
    <row r="28" spans="1:8" ht="25" x14ac:dyDescent="0.7">
      <c r="A28" s="36" t="s">
        <v>2337</v>
      </c>
      <c r="B28" s="36"/>
      <c r="C28" s="36"/>
      <c r="D28" s="36"/>
      <c r="E28" s="36"/>
      <c r="F28" s="36"/>
      <c r="G28" s="36"/>
      <c r="H28" s="36"/>
    </row>
    <row r="29" spans="1:8" ht="25" x14ac:dyDescent="0.7">
      <c r="A29" s="36" t="s">
        <v>2376</v>
      </c>
      <c r="B29" s="36"/>
      <c r="C29" s="36"/>
      <c r="D29" s="36"/>
      <c r="E29" s="36"/>
      <c r="F29" s="36"/>
      <c r="G29" s="36"/>
      <c r="H29" s="36"/>
    </row>
    <row r="30" spans="1:8" ht="25" x14ac:dyDescent="0.7">
      <c r="A30" s="36" t="s">
        <v>2529</v>
      </c>
      <c r="B30" s="36"/>
      <c r="C30" s="36"/>
      <c r="D30" s="36"/>
      <c r="E30" s="36"/>
      <c r="F30" s="36"/>
      <c r="G30" s="36"/>
      <c r="H30" s="36"/>
    </row>
    <row r="31" spans="1:8" ht="25" x14ac:dyDescent="0.7">
      <c r="A31" s="36" t="s">
        <v>2530</v>
      </c>
      <c r="B31" s="36"/>
      <c r="C31" s="36"/>
      <c r="D31" s="36"/>
      <c r="E31" s="36"/>
      <c r="F31" s="36"/>
      <c r="G31" s="36"/>
      <c r="H31" s="36"/>
    </row>
    <row r="32" spans="1:8" ht="25" x14ac:dyDescent="0.7">
      <c r="A32" s="36" t="s">
        <v>2531</v>
      </c>
      <c r="B32" s="36"/>
      <c r="C32" s="36"/>
      <c r="D32" s="36"/>
      <c r="E32" s="36"/>
      <c r="F32" s="36"/>
      <c r="G32" s="36"/>
      <c r="H32" s="36"/>
    </row>
    <row r="33" spans="1:8" ht="25" x14ac:dyDescent="0.7">
      <c r="A33" s="36" t="s">
        <v>2532</v>
      </c>
      <c r="B33" s="36"/>
      <c r="C33" s="36"/>
      <c r="D33" s="36"/>
      <c r="E33" s="36"/>
      <c r="F33" s="36"/>
      <c r="G33" s="36"/>
      <c r="H33" s="36"/>
    </row>
    <row r="34" spans="1:8" ht="25" x14ac:dyDescent="0.7">
      <c r="A34" s="36" t="s">
        <v>2533</v>
      </c>
      <c r="B34" s="36"/>
      <c r="C34" s="36"/>
      <c r="D34" s="36"/>
      <c r="E34" s="36"/>
      <c r="F34" s="36"/>
      <c r="G34" s="36"/>
      <c r="H34" s="36"/>
    </row>
    <row r="35" spans="1:8" ht="25" x14ac:dyDescent="0.7">
      <c r="A35" s="36" t="s">
        <v>2534</v>
      </c>
      <c r="B35" s="36"/>
      <c r="C35" s="36"/>
      <c r="D35" s="36"/>
      <c r="E35" s="36"/>
      <c r="F35" s="36"/>
      <c r="G35" s="36"/>
      <c r="H35" s="36"/>
    </row>
    <row r="36" spans="1:8" ht="25" x14ac:dyDescent="0.7">
      <c r="A36" s="36" t="s">
        <v>2535</v>
      </c>
      <c r="B36" s="36"/>
      <c r="C36" s="36"/>
      <c r="D36" s="36"/>
      <c r="E36" s="36"/>
      <c r="F36" s="36"/>
      <c r="G36" s="36"/>
      <c r="H36" s="36"/>
    </row>
    <row r="37" spans="1:8" ht="25" x14ac:dyDescent="0.7">
      <c r="A37" s="36" t="s">
        <v>2536</v>
      </c>
      <c r="B37" s="36"/>
      <c r="C37" s="36"/>
      <c r="D37" s="36"/>
      <c r="E37" s="36"/>
      <c r="F37" s="36"/>
      <c r="G37" s="36"/>
      <c r="H37" s="36"/>
    </row>
    <row r="38" spans="1:8" ht="25" x14ac:dyDescent="0.7">
      <c r="A38" s="36" t="s">
        <v>2574</v>
      </c>
      <c r="B38" s="36"/>
      <c r="C38" s="36"/>
      <c r="D38" s="36"/>
      <c r="E38" s="36"/>
      <c r="F38" s="36"/>
      <c r="G38" s="36"/>
      <c r="H38" s="36"/>
    </row>
    <row r="39" spans="1:8" ht="25" x14ac:dyDescent="0.7">
      <c r="A39" s="36" t="s">
        <v>2575</v>
      </c>
      <c r="B39" s="36"/>
      <c r="C39" s="36"/>
      <c r="D39" s="36"/>
      <c r="E39" s="36"/>
      <c r="F39" s="36"/>
      <c r="G39" s="36"/>
      <c r="H39" s="36"/>
    </row>
    <row r="40" spans="1:8" ht="25" x14ac:dyDescent="0.7">
      <c r="A40" s="36" t="s">
        <v>2576</v>
      </c>
      <c r="B40" s="36"/>
      <c r="C40" s="36"/>
      <c r="D40" s="36"/>
      <c r="E40" s="36"/>
      <c r="F40" s="36"/>
      <c r="G40" s="36"/>
      <c r="H40" s="36"/>
    </row>
  </sheetData>
  <mergeCells count="1">
    <mergeCell ref="C1:H1"/>
  </mergeCells>
  <hyperlinks>
    <hyperlink ref="A2" location="'code'!A3" display="'code'!A3" xr:uid="{05EFB0D2-81CB-4627-B280-017C4CBA8644}"/>
    <hyperlink ref="A3" location="'Aleluya Interleccional (2)'!A3" display="'Aleluya Interleccional (2)'!A3" xr:uid="{CEA0553B-542F-456B-B157-35702BB7FC31}"/>
    <hyperlink ref="A4" location="'BOCETO2'!A3" display="'BOCETO2'!A3" xr:uid="{8F67EE58-BDC0-4017-AF70-B35719BF48B8}"/>
    <hyperlink ref="A5" location="'Aleluya'!A3" display="'Aleluya'!A3" xr:uid="{7978804C-40A3-40E1-8074-07D08F9A1E22}"/>
    <hyperlink ref="A6" location="'Sheet1'!A3" display="'Sheet1'!A3" xr:uid="{2D401C4C-1EA7-404B-8E45-35F25399705C}"/>
    <hyperlink ref="A7" location="'Index'!A3" display="'Index'!A3" xr:uid="{FB1A42DC-A85F-4214-B7D8-285F89D7AFD6}"/>
    <hyperlink ref="A8" location="'Aleluya-NoOrganizado'!A3" display="'Aleluya-NoOrganizado'!A3" xr:uid="{AB6B37D2-5267-4413-A34B-878046C6D8F4}"/>
    <hyperlink ref="A9" location="'Index Web'!A3" display="'Index Web'!A3" xr:uid="{81B2055D-5FB2-4305-A079-B32CEE94F987}"/>
    <hyperlink ref="A10" location="'cantosJS'!A3" display="'cantosJS'!A3" xr:uid="{AC94BE60-2D93-4E51-A71C-486EE0B38306}"/>
    <hyperlink ref="A11" location="'Find'!A3" display="'Find'!A3" xr:uid="{CFDE0117-F423-482F-BD7D-D86ED2F58E31}"/>
    <hyperlink ref="A12" location="'html'!A3" display="'html'!A3" xr:uid="{C8069943-FD99-425D-80AC-667618FFC6DC}"/>
    <hyperlink ref="A13" location="'ALELUYA INTERLECCIONAL s22'!A3" display="'ALELUYA INTERLECCIONAL s22'!A3" xr:uid="{4A37196C-891C-4A59-A5B4-A336A15521D7}"/>
    <hyperlink ref="A14" location="'GLORIA A DIOS EN LO ALTO DEL CI'!A3" display="'GLORIA A DIOS EN LO ALTO DEL CI'!A3" xr:uid="{367AFB81-C0E6-4723-819E-EE06F4F115B3}"/>
    <hyperlink ref="A15" location="'SANTO PALOMERAS 65 '!A3" display="'SANTO PALOMERAS 65 '!A3" xr:uid="{88951EE7-9477-4076-B62B-651F9C41F319}"/>
    <hyperlink ref="A16" location="'SANTO MELODÍA HEBRAICA'!A3" display="'SANTO MELODÍA HEBRAICA'!A3" xr:uid="{8B780404-022C-40D8-BBB8-EC79BB2CD980}"/>
    <hyperlink ref="A17" location="'Santo Palestina 74'!A3" display="'Santo Palestina 74'!A3" xr:uid="{0AEB2067-3BBE-4B97-8BAA-A2F8F0D1C606}"/>
    <hyperlink ref="A18" location="'Santo Roma 77'!A3" display="'Santo Roma 77'!A3" xr:uid="{6E57510D-7227-4CC7-B156-C67356842FB4}"/>
    <hyperlink ref="A19" location="'SANTO 1982'!A3" display="'SANTO 1982'!A3" xr:uid="{ACD32234-684C-4704-AF88-90A715065ADC}"/>
    <hyperlink ref="A20" location="'SANTO 1988'!A3" display="'SANTO 1988'!A3" xr:uid="{474200BF-0B53-4504-9987-953614695A38}"/>
    <hyperlink ref="A21" location="'DICE EL SEÑOR A MI SEÑOR'!A3" display="'DICE EL SEÑOR A MI SEÑOR'!A3" xr:uid="{2DC5E386-B01C-4760-8F92-F4B76D5E5AE9}"/>
    <hyperlink ref="A22" location="'DICHOSO EL HOMBRE'!A3" display="'DICHOSO EL HOMBRE'!A3" xr:uid="{438B531C-C3F4-4FC3-A0E5-CBC1B30F38F1}"/>
    <hyperlink ref="A23" location="'OH LUZ GOZOSA'!A3" display="'OH LUZ GOZOSA'!A3" xr:uid="{CA24221F-58C4-4217-A2F3-409A940C0DD4}"/>
    <hyperlink ref="A24" location="'INVOCACIÓN AL ESPIRITU SANTO'!A3" display="'INVOCACIÓN AL ESPIRITU SANTO'!A3" xr:uid="{CFA497C8-5A9B-4723-93AB-8060022D6126}"/>
    <hyperlink ref="A25" location="'ALELUYA ADVIENTO S I-4 (2)'!A3" display="'ALELUYA ADVIENTO S I-4 (2)'!A3" xr:uid="{23E1189C-F3DC-46DD-93F3-C0D70EF3E10C}"/>
    <hyperlink ref="A26" location="'Aleluya Interleccional'!A3" display="'Aleluya Interleccional'!A3" xr:uid="{A7F5C180-8C5B-4132-A0C5-EF8936E85772}"/>
    <hyperlink ref="A27" location="'AInterleccional cp (2)'!A3" display="'AInterleccional cp (2)'!A3" xr:uid="{2838EDC0-E4C8-4394-ADAE-7FEB869CCFB7}"/>
    <hyperlink ref="A28" location="'Aleluya Interleccional'!A3" display="'Aleluya Interleccional'!A3" xr:uid="{3E3162E9-DA7F-4C90-B4DB-3360E68A21B9}"/>
    <hyperlink ref="A29" location="'Aleluya Interleccional cp'!A3" display="'Aleluya Interleccional cp'!A3" xr:uid="{51BDE64C-A91A-4CAE-A8A7-2DE69F7F0146}"/>
    <hyperlink ref="A30" location="'No'!A3" display="'No'!A3" xr:uid="{9A5FFE06-8344-4E1D-A1A9-9E105D844732}"/>
    <hyperlink ref="A31" location="'ACLAMACIONES A LA ORACIÓN DE LO'!A3" display="'ACLAMACIONES A LA ORACIÓN DE LO'!A3" xr:uid="{10DDF1AA-5992-4D08-9429-140349C992E0}"/>
    <hyperlink ref="A32" location="'No (2)'!A3" display="'No (2)'!A3" xr:uid="{A96F0811-7320-4ABC-A4A6-E8D2F09115F8}"/>
    <hyperlink ref="A33" location="'ALELUYA PASCUAL'!A3" display="'ALELUYA PASCUAL'!A3" xr:uid="{4C0C8CD7-80F4-48F5-A289-5A3C2CA6438E}"/>
    <hyperlink ref="A34" location="'ANTÍFONA PARA EL EVANGELIO'!A3" display="'ANTÍFONA PARA EL EVANGELIO'!A3" xr:uid="{68349B44-7B6C-410E-AD26-D4604422161E}"/>
    <hyperlink ref="A35" location="'BENDICIÓN DEL AGUA'!A3" display="'BENDICIÓN DEL AGUA'!A3" xr:uid="{2536B3F2-8AFC-432B-A1BB-DD847EE7CF47}"/>
    <hyperlink ref="A36" location="'BENDICIÓN DEL AGUA p1'!A3" display="'BENDICIÓN DEL AGUA p1'!A3" xr:uid="{3E392534-FC6B-4E2D-8BF0-8B3CB338E0B1}"/>
    <hyperlink ref="A37" location="'BENDICIÓN DEL AGUA p2'!A3" display="'BENDICIÓN DEL AGUA p2'!A3" xr:uid="{CD605C6A-0D50-454E-92D4-CDEB6F0D1080}"/>
    <hyperlink ref="A38" location="'No (3)'!A3" display="'No (3)'!A3" xr:uid="{F6FAC2D5-71BB-40A6-BC6A-C1662D4458AB}"/>
    <hyperlink ref="A39" location="'CELEBRACIÓN PENITENCIAL (BENDIC'!A3" display="'CELEBRACIÓN PENITENCIAL (BENDIC'!A3" xr:uid="{FEF29CB9-CBF0-4B6F-973E-9A63837C041F}"/>
    <hyperlink ref="A40" location="'CORDERO DE DIOS'!A3" display="'CORDERO DE DIOS'!A3" xr:uid="{EACCB6A5-7B9E-4675-A6A6-6E1F8E272D11}"/>
    <hyperlink ref="B2" location="'CREDO'!A3" display="'CREDO'!A3" xr:uid="{C502A1B3-64E2-4414-A6F8-453E216241FF}"/>
    <hyperlink ref="B3" location="'MARIA, MADRE MÍA (2)'!A3" display="'MARIA, MADRE MÍA (2)'!A3" xr:uid="{631E83A4-956E-4ECF-8127-3D4353EE26BB}"/>
    <hyperlink ref="B4" location="'MARIA, MADRE MÍA'!A3" display="'MARIA, MADRE MÍA'!A3" xr:uid="{9F85A29F-7E53-43E2-B272-EAADC414A1A3}"/>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110" t="s">
        <v>2337</v>
      </c>
      <c r="D2" s="44"/>
      <c r="E2" s="44"/>
      <c r="F2" s="44"/>
      <c r="G2" s="44"/>
      <c r="H2" s="44"/>
      <c r="I2" s="44"/>
      <c r="J2" s="44"/>
      <c r="K2" s="44"/>
      <c r="L2" s="45" t="s">
        <v>984</v>
      </c>
    </row>
    <row r="3" spans="2:32" ht="26" x14ac:dyDescent="0.6">
      <c r="C3" s="111" t="s">
        <v>1454</v>
      </c>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f>VLOOKUP(C3,Table378[],1,FALSE)</f>
        <v>aitas1a</v>
      </c>
      <c r="L7" s="47" t="str">
        <f>_xlfn.CONCAT("        id: ","""",C7,"""",",")</f>
        <v xml:space="preserve">        id: "aitas1a",</v>
      </c>
    </row>
    <row r="8" spans="2:32" ht="23" x14ac:dyDescent="0.35">
      <c r="C8" t="str">
        <f>VLOOKUP(C3,Table378[],14,FALSE)</f>
        <v>aitas1</v>
      </c>
      <c r="L8" s="47" t="str">
        <f>_xlfn.CONCAT("        tt: ",C8,",")</f>
        <v xml:space="preserve">        tt: aitas1,</v>
      </c>
    </row>
    <row r="9" spans="2:32" ht="23" x14ac:dyDescent="0.35">
      <c r="C9" t="str">
        <f>VLOOKUP(C3,Table378[],14,FALSE)</f>
        <v>aitas1</v>
      </c>
      <c r="L9" s="47" t="str">
        <f>_xlfn.CONCAT("     title: ",C9,",")</f>
        <v xml:space="preserve">     title: aitas1,</v>
      </c>
    </row>
    <row r="10" spans="2:32" ht="23" x14ac:dyDescent="0.35">
      <c r="C10" t="str">
        <f>_xlfn.CONCAT("año",VLOOKUP(C3,Table378[],6,FALSE))</f>
        <v>añoa</v>
      </c>
      <c r="L10" s="47" t="str">
        <f>_xlfn.CONCAT("  ","subtitle: ",C10,"+""",", ","""","+",C7,",")</f>
        <v xml:space="preserve">  subtitle: añoa+", "+aitas1a,</v>
      </c>
    </row>
    <row r="11" spans="2:32" ht="23" x14ac:dyDescent="0.35">
      <c r="C11" t="str">
        <f>_xlfn.CONCAT("category: [",VLOOKUP(C1,Table223[],16,FALSE),"],")</f>
        <v>category: ["Liturgia"],</v>
      </c>
      <c r="L11" s="47" t="str">
        <f>_xlfn.CONCAT("  ",C11)</f>
        <v xml:space="preserve">  category: ["Liturgia"],</v>
      </c>
    </row>
    <row r="12" spans="2:32" ht="23" x14ac:dyDescent="0.35">
      <c r="C12" t="str">
        <f>VLOOKUP(C1,Table223[],5,FALSE)</f>
        <v>Liturgia</v>
      </c>
      <c r="L12" s="47" t="str">
        <f>_xlfn.CONCAT("  catCanto: ","""",C12,"""",",   ")</f>
        <v xml:space="preserve">  catCanto: "Liturgia",   </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aitas1a</v>
      </c>
      <c r="L19" s="47" t="str">
        <f>_xlfn.CONCAT("        audioSrc: ","""/audio/",C19,".mp3""",",")</f>
        <v xml:space="preserve">        audioSrc: "/audio/aitas1a.mp3",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179</v>
      </c>
      <c r="C26" t="str">
        <f>VLOOKUP(B26,Table4[],13,FALSE)</f>
        <v>"/src/index.html?canto=aclamacionesalaoraciondelosfieles"</v>
      </c>
      <c r="L26" s="47" t="str">
        <f>_xlfn.CONCAT("        ant: ",C26,",")</f>
        <v xml:space="preserve">        ant: "/src/index.html?canto=aclamacionesalaoraciondelosfieles",</v>
      </c>
    </row>
    <row r="27" spans="2:40" ht="23" x14ac:dyDescent="0.35">
      <c r="B27">
        <f>+C1+1</f>
        <v>181</v>
      </c>
      <c r="C27" t="str">
        <f>VLOOKUP(B27,Table4[],13,FALSE)</f>
        <v>"/src/index.html?canto=aleluyapascual"</v>
      </c>
      <c r="L27" s="47" t="str">
        <f>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180</v>
      </c>
      <c r="C26" t="str">
        <f ca="1">VLOOKUP(B26,Table4[],13,FALSE)</f>
        <v>"/src/index.html?canto=aleluyainterleccional"</v>
      </c>
      <c r="L26" s="47" t="str">
        <f ca="1">_xlfn.CONCAT("        ant: ",C26,",")</f>
        <v xml:space="preserve">        ant: "/src/index.html?canto=aleluyainterleccional",</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 ca="1">_xlfn.CONCAT("]}, // ULTIMA LINEA DEL CANTO: ",L1)</f>
        <v>]}, // ULTIMA LINEA DEL CANTO: ALELUYA PASCUAL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4.5" x14ac:dyDescent="0.35"/>
  <cols>
    <col min="1" max="1" width="0.7265625" customWidth="1"/>
    <col min="2" max="2" width="6.54296875" style="1" bestFit="1" customWidth="1"/>
    <col min="3" max="3" width="15.54296875" style="1" bestFit="1" customWidth="1"/>
    <col min="4" max="4" width="12.26953125" style="1" bestFit="1" customWidth="1"/>
    <col min="5" max="5" width="12.54296875" style="1" bestFit="1" customWidth="1"/>
    <col min="6" max="6" width="8.81640625" style="1" bestFit="1" customWidth="1"/>
    <col min="7" max="7" width="67.54296875" bestFit="1"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29" x14ac:dyDescent="0.35">
      <c r="B3" s="105">
        <v>1</v>
      </c>
      <c r="C3" s="1" t="str">
        <f t="shared" ref="C3:C66" si="0">LOWER(_xlfn.CONCAT("ait",LEFT(D3,1)&amp;"s"&amp;E3&amp;F3))</f>
        <v>aitas1a</v>
      </c>
      <c r="D3" s="1" t="s">
        <v>29</v>
      </c>
      <c r="E3" s="1">
        <v>1</v>
      </c>
      <c r="F3" s="1" t="s">
        <v>1239</v>
      </c>
      <c r="G3" s="101" t="s">
        <v>1358</v>
      </c>
      <c r="H3" s="104" t="s">
        <v>1359</v>
      </c>
      <c r="I3" s="1" t="s">
        <v>1223</v>
      </c>
    </row>
    <row r="4" spans="2:9" ht="29" x14ac:dyDescent="0.35">
      <c r="B4" s="105">
        <v>2</v>
      </c>
      <c r="C4" s="1" t="str">
        <f t="shared" si="0"/>
        <v>aitas2a</v>
      </c>
      <c r="D4" s="1" t="s">
        <v>29</v>
      </c>
      <c r="E4" s="1">
        <v>2</v>
      </c>
      <c r="F4" s="1" t="s">
        <v>1239</v>
      </c>
      <c r="G4" s="101" t="s">
        <v>1360</v>
      </c>
      <c r="H4" s="104" t="s">
        <v>1361</v>
      </c>
      <c r="I4" s="1" t="s">
        <v>1223</v>
      </c>
    </row>
    <row r="5" spans="2:9" ht="29" x14ac:dyDescent="0.35">
      <c r="B5" s="105">
        <v>3</v>
      </c>
      <c r="C5" s="1" t="str">
        <f t="shared" si="0"/>
        <v>aitas3a</v>
      </c>
      <c r="D5" s="1" t="s">
        <v>29</v>
      </c>
      <c r="E5" s="1">
        <v>3</v>
      </c>
      <c r="F5" s="1" t="s">
        <v>1239</v>
      </c>
      <c r="G5" s="101" t="s">
        <v>1307</v>
      </c>
      <c r="H5" s="104" t="s">
        <v>1298</v>
      </c>
      <c r="I5" s="1" t="s">
        <v>1223</v>
      </c>
    </row>
    <row r="6" spans="2:9" ht="43.5" x14ac:dyDescent="0.35">
      <c r="B6" s="105">
        <v>4</v>
      </c>
      <c r="C6" s="1" t="str">
        <f t="shared" si="0"/>
        <v>aitas4a</v>
      </c>
      <c r="D6" s="1" t="s">
        <v>29</v>
      </c>
      <c r="E6" s="1">
        <v>4</v>
      </c>
      <c r="F6" s="1" t="s">
        <v>1239</v>
      </c>
      <c r="G6" s="101" t="s">
        <v>1362</v>
      </c>
      <c r="H6" s="104" t="s">
        <v>1363</v>
      </c>
      <c r="I6" s="1" t="s">
        <v>1223</v>
      </c>
    </row>
    <row r="7" spans="2:9" ht="29" x14ac:dyDescent="0.35">
      <c r="B7" s="105">
        <v>5</v>
      </c>
      <c r="C7" s="1" t="str">
        <f t="shared" si="0"/>
        <v>aitns25dicmva</v>
      </c>
      <c r="D7" s="1" t="s">
        <v>30</v>
      </c>
      <c r="E7" s="1" t="s">
        <v>1378</v>
      </c>
      <c r="F7" s="1" t="s">
        <v>1239</v>
      </c>
      <c r="G7" s="101" t="s">
        <v>1370</v>
      </c>
      <c r="H7" s="104" t="s">
        <v>1372</v>
      </c>
      <c r="I7" s="1" t="s">
        <v>1223</v>
      </c>
    </row>
    <row r="8" spans="2:9" ht="43.5" x14ac:dyDescent="0.35">
      <c r="B8" s="105">
        <v>6</v>
      </c>
      <c r="C8" s="1" t="str">
        <f t="shared" si="0"/>
        <v>aitns25dicmma</v>
      </c>
      <c r="D8" s="1" t="s">
        <v>30</v>
      </c>
      <c r="E8" s="1" t="s">
        <v>1377</v>
      </c>
      <c r="F8" s="1" t="s">
        <v>1239</v>
      </c>
      <c r="G8" s="101" t="s">
        <v>1371</v>
      </c>
      <c r="H8" s="104" t="s">
        <v>1373</v>
      </c>
      <c r="I8" s="1" t="s">
        <v>1223</v>
      </c>
    </row>
    <row r="9" spans="2:9" ht="29" x14ac:dyDescent="0.35">
      <c r="B9" s="105">
        <v>7</v>
      </c>
      <c r="C9" s="1" t="str">
        <f t="shared" si="0"/>
        <v>aitns25dicmaa</v>
      </c>
      <c r="D9" s="1" t="s">
        <v>30</v>
      </c>
      <c r="E9" s="1" t="s">
        <v>1376</v>
      </c>
      <c r="F9" s="1" t="s">
        <v>1239</v>
      </c>
      <c r="G9" s="101" t="s">
        <v>1374</v>
      </c>
      <c r="H9" s="104" t="s">
        <v>1375</v>
      </c>
      <c r="I9" s="1" t="s">
        <v>1223</v>
      </c>
    </row>
    <row r="10" spans="2:9" ht="43.5" x14ac:dyDescent="0.35">
      <c r="B10" s="105">
        <v>8</v>
      </c>
      <c r="C10" s="1" t="str">
        <f t="shared" si="0"/>
        <v>aitns25dicmda</v>
      </c>
      <c r="D10" s="1" t="s">
        <v>30</v>
      </c>
      <c r="E10" s="1" t="s">
        <v>1381</v>
      </c>
      <c r="F10" s="1" t="s">
        <v>1239</v>
      </c>
      <c r="G10" s="101" t="s">
        <v>1379</v>
      </c>
      <c r="H10" s="104" t="s">
        <v>1380</v>
      </c>
      <c r="I10" s="1" t="s">
        <v>1223</v>
      </c>
    </row>
    <row r="11" spans="2:9" ht="58" x14ac:dyDescent="0.35">
      <c r="B11" s="105">
        <v>9</v>
      </c>
      <c r="C11" s="1" t="str">
        <f t="shared" si="0"/>
        <v>aitnssfa</v>
      </c>
      <c r="D11" s="1" t="s">
        <v>30</v>
      </c>
      <c r="E11" s="1" t="s">
        <v>1382</v>
      </c>
      <c r="F11" s="1" t="s">
        <v>1239</v>
      </c>
      <c r="G11" s="101" t="s">
        <v>1228</v>
      </c>
      <c r="H11" s="104" t="s">
        <v>1429</v>
      </c>
      <c r="I11" s="1" t="s">
        <v>1223</v>
      </c>
    </row>
    <row r="12" spans="2:9" ht="43.5" x14ac:dyDescent="0.35">
      <c r="B12" s="105">
        <v>10</v>
      </c>
      <c r="C12" s="1" t="str">
        <f t="shared" si="0"/>
        <v>aitns1eneroa</v>
      </c>
      <c r="D12" s="1" t="s">
        <v>30</v>
      </c>
      <c r="E12" s="1" t="s">
        <v>1383</v>
      </c>
      <c r="F12" s="1" t="s">
        <v>1239</v>
      </c>
      <c r="G12" s="101" t="s">
        <v>1430</v>
      </c>
      <c r="H12" s="104" t="s">
        <v>1449</v>
      </c>
      <c r="I12" s="1" t="s">
        <v>1223</v>
      </c>
    </row>
    <row r="13" spans="2:9" ht="29" x14ac:dyDescent="0.35">
      <c r="B13" s="105">
        <v>11</v>
      </c>
      <c r="C13" s="1" t="str">
        <f t="shared" si="0"/>
        <v>aitns2a</v>
      </c>
      <c r="D13" s="1" t="s">
        <v>30</v>
      </c>
      <c r="E13" s="1">
        <v>2</v>
      </c>
      <c r="F13" s="1" t="s">
        <v>1239</v>
      </c>
      <c r="G13" s="101" t="s">
        <v>1386</v>
      </c>
      <c r="H13" s="104" t="s">
        <v>1450</v>
      </c>
      <c r="I13" s="1" t="s">
        <v>1223</v>
      </c>
    </row>
    <row r="14" spans="2:9" ht="29" x14ac:dyDescent="0.35">
      <c r="B14" s="105">
        <v>12</v>
      </c>
      <c r="C14" s="1" t="str">
        <f t="shared" si="0"/>
        <v>aitns6eneroa</v>
      </c>
      <c r="D14" s="1" t="s">
        <v>30</v>
      </c>
      <c r="E14" s="1" t="s">
        <v>1388</v>
      </c>
      <c r="F14" s="1" t="s">
        <v>1239</v>
      </c>
      <c r="G14" s="101" t="s">
        <v>1389</v>
      </c>
      <c r="H14" s="104" t="s">
        <v>1390</v>
      </c>
      <c r="I14" s="1" t="s">
        <v>1223</v>
      </c>
    </row>
    <row r="15" spans="2:9" ht="43.5" x14ac:dyDescent="0.35">
      <c r="B15" s="105">
        <v>13</v>
      </c>
      <c r="C15" s="105" t="str">
        <f t="shared" si="0"/>
        <v>aitos1a</v>
      </c>
      <c r="D15" s="1" t="s">
        <v>1202</v>
      </c>
      <c r="E15" s="1">
        <v>1</v>
      </c>
      <c r="F15" s="1" t="s">
        <v>1239</v>
      </c>
      <c r="G15" s="101" t="s">
        <v>1241</v>
      </c>
      <c r="H15" s="104" t="s">
        <v>1351</v>
      </c>
      <c r="I15" s="1" t="s">
        <v>1223</v>
      </c>
    </row>
    <row r="16" spans="2:9" ht="29" x14ac:dyDescent="0.35">
      <c r="B16" s="105">
        <v>14</v>
      </c>
      <c r="C16" s="105" t="str">
        <f t="shared" si="0"/>
        <v>aitos2a</v>
      </c>
      <c r="D16" s="1" t="s">
        <v>1202</v>
      </c>
      <c r="E16" s="1">
        <v>2</v>
      </c>
      <c r="F16" s="1" t="s">
        <v>1239</v>
      </c>
      <c r="G16" s="101" t="s">
        <v>1242</v>
      </c>
      <c r="H16" s="104" t="s">
        <v>1352</v>
      </c>
      <c r="I16" s="1" t="s">
        <v>1223</v>
      </c>
    </row>
    <row r="17" spans="2:9" ht="29" x14ac:dyDescent="0.35">
      <c r="B17" s="105">
        <v>15</v>
      </c>
      <c r="C17" s="105" t="str">
        <f t="shared" si="0"/>
        <v>aitos3a</v>
      </c>
      <c r="D17" s="1" t="s">
        <v>1202</v>
      </c>
      <c r="E17" s="1">
        <v>3</v>
      </c>
      <c r="F17" s="1" t="s">
        <v>1239</v>
      </c>
      <c r="G17" s="101" t="s">
        <v>1243</v>
      </c>
      <c r="H17" s="104" t="s">
        <v>1264</v>
      </c>
      <c r="I17" s="1" t="s">
        <v>1223</v>
      </c>
    </row>
    <row r="18" spans="2:9" ht="29" x14ac:dyDescent="0.35">
      <c r="B18" s="105">
        <v>16</v>
      </c>
      <c r="C18" s="105" t="str">
        <f t="shared" si="0"/>
        <v>aitos4a</v>
      </c>
      <c r="D18" s="1" t="s">
        <v>1202</v>
      </c>
      <c r="E18" s="1">
        <v>4</v>
      </c>
      <c r="F18" s="1" t="s">
        <v>1239</v>
      </c>
      <c r="G18" s="101" t="s">
        <v>1244</v>
      </c>
      <c r="H18" s="104" t="s">
        <v>1353</v>
      </c>
      <c r="I18" s="1" t="s">
        <v>1223</v>
      </c>
    </row>
    <row r="19" spans="2:9" ht="43.5" x14ac:dyDescent="0.35">
      <c r="B19" s="105">
        <v>17</v>
      </c>
      <c r="C19" s="105" t="str">
        <f t="shared" si="0"/>
        <v>aitos5a</v>
      </c>
      <c r="D19" s="1" t="s">
        <v>1202</v>
      </c>
      <c r="E19" s="1">
        <v>5</v>
      </c>
      <c r="F19" s="1" t="s">
        <v>1239</v>
      </c>
      <c r="G19" s="101" t="s">
        <v>1245</v>
      </c>
      <c r="H19" s="104" t="s">
        <v>1354</v>
      </c>
      <c r="I19" s="1" t="s">
        <v>1223</v>
      </c>
    </row>
    <row r="20" spans="2:9" ht="43.5" x14ac:dyDescent="0.35">
      <c r="B20" s="105">
        <v>18</v>
      </c>
      <c r="C20" s="105" t="str">
        <f t="shared" si="0"/>
        <v>aitos6a</v>
      </c>
      <c r="D20" s="1" t="s">
        <v>1202</v>
      </c>
      <c r="E20" s="1">
        <v>6</v>
      </c>
      <c r="F20" s="1" t="s">
        <v>1239</v>
      </c>
      <c r="G20" s="101" t="s">
        <v>1246</v>
      </c>
      <c r="H20" s="104" t="s">
        <v>1355</v>
      </c>
      <c r="I20" s="1" t="s">
        <v>1223</v>
      </c>
    </row>
    <row r="21" spans="2:9" ht="43.5" x14ac:dyDescent="0.35">
      <c r="B21" s="105">
        <v>19</v>
      </c>
      <c r="C21" s="105" t="str">
        <f t="shared" si="0"/>
        <v>aitos7a</v>
      </c>
      <c r="D21" s="1" t="s">
        <v>1202</v>
      </c>
      <c r="E21" s="1">
        <v>7</v>
      </c>
      <c r="F21" s="1" t="s">
        <v>1239</v>
      </c>
      <c r="G21" s="101" t="s">
        <v>1247</v>
      </c>
      <c r="H21" s="104" t="s">
        <v>1356</v>
      </c>
      <c r="I21" s="1" t="s">
        <v>1223</v>
      </c>
    </row>
    <row r="22" spans="2:9" ht="29" x14ac:dyDescent="0.35">
      <c r="B22" s="105">
        <v>20</v>
      </c>
      <c r="C22" s="105" t="str">
        <f t="shared" si="0"/>
        <v>aitos8a</v>
      </c>
      <c r="D22" s="1" t="s">
        <v>1202</v>
      </c>
      <c r="E22" s="1">
        <v>8</v>
      </c>
      <c r="F22" s="1" t="s">
        <v>1239</v>
      </c>
      <c r="G22" s="101" t="s">
        <v>1248</v>
      </c>
      <c r="H22" s="104" t="s">
        <v>1347</v>
      </c>
      <c r="I22" s="1" t="s">
        <v>1223</v>
      </c>
    </row>
    <row r="23" spans="2:9" ht="58" x14ac:dyDescent="0.35">
      <c r="B23" s="105">
        <v>21</v>
      </c>
      <c r="C23" s="105" t="str">
        <f t="shared" si="0"/>
        <v>aitos9a</v>
      </c>
      <c r="D23" s="1" t="s">
        <v>1202</v>
      </c>
      <c r="E23" s="1">
        <v>9</v>
      </c>
      <c r="F23" s="1" t="s">
        <v>1239</v>
      </c>
      <c r="G23" s="101" t="s">
        <v>1249</v>
      </c>
      <c r="H23" s="104" t="s">
        <v>1357</v>
      </c>
      <c r="I23" s="1" t="s">
        <v>1223</v>
      </c>
    </row>
    <row r="24" spans="2:9" ht="43.5" x14ac:dyDescent="0.35">
      <c r="B24" s="105">
        <v>22</v>
      </c>
      <c r="C24" s="105" t="str">
        <f t="shared" si="0"/>
        <v>aitos10a</v>
      </c>
      <c r="D24" s="1" t="s">
        <v>1202</v>
      </c>
      <c r="E24" s="1">
        <v>10</v>
      </c>
      <c r="F24" s="1" t="s">
        <v>1239</v>
      </c>
      <c r="G24" s="101" t="s">
        <v>1251</v>
      </c>
      <c r="H24" s="104" t="s">
        <v>1298</v>
      </c>
      <c r="I24" s="1" t="s">
        <v>1223</v>
      </c>
    </row>
    <row r="25" spans="2:9" ht="29" x14ac:dyDescent="0.35">
      <c r="B25" s="105">
        <v>23</v>
      </c>
      <c r="C25" s="105" t="str">
        <f t="shared" si="0"/>
        <v>aitos11a</v>
      </c>
      <c r="D25" s="1" t="s">
        <v>1202</v>
      </c>
      <c r="E25" s="1">
        <v>11</v>
      </c>
      <c r="F25" s="1" t="s">
        <v>1239</v>
      </c>
      <c r="G25" s="101" t="s">
        <v>1252</v>
      </c>
      <c r="H25" s="104" t="s">
        <v>1292</v>
      </c>
      <c r="I25" s="1" t="s">
        <v>1223</v>
      </c>
    </row>
    <row r="26" spans="2:9" ht="43.5" x14ac:dyDescent="0.35">
      <c r="B26" s="105">
        <v>24</v>
      </c>
      <c r="C26" s="105" t="str">
        <f t="shared" si="0"/>
        <v>aitos12a</v>
      </c>
      <c r="D26" s="1" t="s">
        <v>1202</v>
      </c>
      <c r="E26" s="1">
        <v>12</v>
      </c>
      <c r="F26" s="1" t="s">
        <v>1239</v>
      </c>
      <c r="G26" s="101" t="s">
        <v>1253</v>
      </c>
      <c r="H26" s="104" t="s">
        <v>1254</v>
      </c>
      <c r="I26" s="1" t="s">
        <v>1223</v>
      </c>
    </row>
    <row r="27" spans="2:9" ht="72.5" x14ac:dyDescent="0.35">
      <c r="B27" s="105">
        <v>25</v>
      </c>
      <c r="C27" s="105" t="str">
        <f t="shared" si="0"/>
        <v>aitos13a</v>
      </c>
      <c r="D27" s="1" t="s">
        <v>1202</v>
      </c>
      <c r="E27" s="1">
        <v>13</v>
      </c>
      <c r="F27" s="1" t="s">
        <v>1239</v>
      </c>
      <c r="G27" s="101" t="s">
        <v>1255</v>
      </c>
      <c r="H27" s="104" t="s">
        <v>1256</v>
      </c>
      <c r="I27" s="1" t="s">
        <v>1223</v>
      </c>
    </row>
    <row r="28" spans="2:9" ht="43.5" x14ac:dyDescent="0.35">
      <c r="B28" s="105">
        <v>26</v>
      </c>
      <c r="C28" s="105" t="str">
        <f t="shared" si="0"/>
        <v>aitos14a</v>
      </c>
      <c r="D28" s="1" t="s">
        <v>1202</v>
      </c>
      <c r="E28" s="1">
        <v>14</v>
      </c>
      <c r="F28" s="1" t="s">
        <v>1239</v>
      </c>
      <c r="G28" s="101" t="s">
        <v>1246</v>
      </c>
      <c r="H28" s="104" t="s">
        <v>1257</v>
      </c>
      <c r="I28" s="1" t="s">
        <v>1223</v>
      </c>
    </row>
    <row r="29" spans="2:9" ht="29" x14ac:dyDescent="0.35">
      <c r="B29" s="105">
        <v>27</v>
      </c>
      <c r="C29" s="105" t="str">
        <f t="shared" si="0"/>
        <v>aitos15a</v>
      </c>
      <c r="D29" s="1" t="s">
        <v>1202</v>
      </c>
      <c r="E29" s="1">
        <v>15</v>
      </c>
      <c r="F29" s="1" t="s">
        <v>1239</v>
      </c>
      <c r="G29" s="101" t="s">
        <v>1258</v>
      </c>
      <c r="H29" s="104"/>
      <c r="I29" s="1" t="s">
        <v>1223</v>
      </c>
    </row>
    <row r="30" spans="2:9" ht="31.5" customHeight="1" x14ac:dyDescent="0.35">
      <c r="B30" s="105">
        <v>28</v>
      </c>
      <c r="C30" s="105" t="str">
        <f t="shared" si="0"/>
        <v>aitos16a</v>
      </c>
      <c r="D30" s="1" t="s">
        <v>1202</v>
      </c>
      <c r="E30" s="1">
        <v>16</v>
      </c>
      <c r="F30" s="1" t="s">
        <v>1239</v>
      </c>
      <c r="G30" s="101" t="s">
        <v>1246</v>
      </c>
      <c r="H30" s="104" t="s">
        <v>1257</v>
      </c>
      <c r="I30" s="1" t="s">
        <v>1223</v>
      </c>
    </row>
    <row r="31" spans="2:9" ht="43.5" x14ac:dyDescent="0.35">
      <c r="B31" s="105">
        <v>29</v>
      </c>
      <c r="C31" s="105" t="str">
        <f t="shared" si="0"/>
        <v>aitos17a</v>
      </c>
      <c r="D31" s="1" t="s">
        <v>1202</v>
      </c>
      <c r="E31" s="1">
        <v>17</v>
      </c>
      <c r="F31" s="1" t="s">
        <v>1239</v>
      </c>
      <c r="G31" s="101" t="s">
        <v>1259</v>
      </c>
      <c r="H31" s="104" t="s">
        <v>1257</v>
      </c>
      <c r="I31" s="1" t="s">
        <v>1223</v>
      </c>
    </row>
    <row r="32" spans="2:9" ht="31.5" customHeight="1" x14ac:dyDescent="0.35">
      <c r="B32" s="105">
        <v>30</v>
      </c>
      <c r="C32" s="105" t="str">
        <f t="shared" si="0"/>
        <v>aitos18a</v>
      </c>
      <c r="D32" s="1" t="s">
        <v>1202</v>
      </c>
      <c r="E32" s="1">
        <v>18</v>
      </c>
      <c r="F32" s="1" t="s">
        <v>1239</v>
      </c>
      <c r="G32" s="101" t="s">
        <v>1260</v>
      </c>
      <c r="H32" s="104" t="s">
        <v>1261</v>
      </c>
      <c r="I32" s="1" t="s">
        <v>1223</v>
      </c>
    </row>
    <row r="33" spans="2:9" ht="29" x14ac:dyDescent="0.35">
      <c r="B33" s="105">
        <v>31</v>
      </c>
      <c r="C33" s="105" t="str">
        <f t="shared" si="0"/>
        <v>aitos19a</v>
      </c>
      <c r="D33" s="1" t="s">
        <v>1202</v>
      </c>
      <c r="E33" s="1">
        <v>19</v>
      </c>
      <c r="F33" s="1" t="s">
        <v>1239</v>
      </c>
      <c r="G33" s="101" t="s">
        <v>1262</v>
      </c>
      <c r="H33" s="104" t="s">
        <v>1263</v>
      </c>
      <c r="I33" s="1" t="s">
        <v>1223</v>
      </c>
    </row>
    <row r="34" spans="2:9" ht="29" x14ac:dyDescent="0.35">
      <c r="B34" s="105">
        <v>32</v>
      </c>
      <c r="C34" s="105" t="str">
        <f t="shared" si="0"/>
        <v>aitos20a</v>
      </c>
      <c r="D34" s="1" t="s">
        <v>1202</v>
      </c>
      <c r="E34" s="1">
        <v>20</v>
      </c>
      <c r="F34" s="1" t="s">
        <v>1239</v>
      </c>
      <c r="G34" s="101" t="s">
        <v>1243</v>
      </c>
      <c r="H34" s="104" t="s">
        <v>1264</v>
      </c>
      <c r="I34" s="1" t="s">
        <v>1223</v>
      </c>
    </row>
    <row r="35" spans="2:9" ht="43.5" x14ac:dyDescent="0.35">
      <c r="B35" s="105">
        <v>33</v>
      </c>
      <c r="C35" s="105" t="str">
        <f t="shared" si="0"/>
        <v>aitos21a</v>
      </c>
      <c r="D35" s="1" t="s">
        <v>1202</v>
      </c>
      <c r="E35" s="1">
        <v>21</v>
      </c>
      <c r="F35" s="1" t="s">
        <v>1239</v>
      </c>
      <c r="G35" s="101" t="s">
        <v>1265</v>
      </c>
      <c r="H35" s="104" t="s">
        <v>1266</v>
      </c>
      <c r="I35" s="1" t="s">
        <v>1223</v>
      </c>
    </row>
    <row r="36" spans="2:9" ht="58" x14ac:dyDescent="0.35">
      <c r="B36" s="105">
        <v>34</v>
      </c>
      <c r="C36" s="105" t="str">
        <f t="shared" si="0"/>
        <v>aitos22a</v>
      </c>
      <c r="D36" s="1" t="s">
        <v>1202</v>
      </c>
      <c r="E36" s="1">
        <v>22</v>
      </c>
      <c r="F36" s="1" t="s">
        <v>1239</v>
      </c>
      <c r="G36" s="101" t="s">
        <v>1267</v>
      </c>
      <c r="H36" s="104" t="s">
        <v>1268</v>
      </c>
      <c r="I36" s="1" t="s">
        <v>1223</v>
      </c>
    </row>
    <row r="37" spans="2:9" ht="43.5" x14ac:dyDescent="0.35">
      <c r="B37" s="105">
        <v>35</v>
      </c>
      <c r="C37" s="105" t="str">
        <f t="shared" si="0"/>
        <v>aitos23a</v>
      </c>
      <c r="D37" s="1" t="s">
        <v>1202</v>
      </c>
      <c r="E37" s="1">
        <v>23</v>
      </c>
      <c r="F37" s="1" t="s">
        <v>1239</v>
      </c>
      <c r="G37" s="101" t="s">
        <v>1269</v>
      </c>
      <c r="H37" s="104" t="s">
        <v>1270</v>
      </c>
      <c r="I37" s="1" t="s">
        <v>1223</v>
      </c>
    </row>
    <row r="38" spans="2:9" ht="58" x14ac:dyDescent="0.35">
      <c r="B38" s="105">
        <v>36</v>
      </c>
      <c r="C38" s="105" t="str">
        <f t="shared" si="0"/>
        <v>aitos24a</v>
      </c>
      <c r="D38" s="1" t="s">
        <v>1202</v>
      </c>
      <c r="E38" s="1">
        <v>24</v>
      </c>
      <c r="F38" s="1" t="s">
        <v>1239</v>
      </c>
      <c r="G38" s="101" t="s">
        <v>1219</v>
      </c>
      <c r="H38" s="104" t="s">
        <v>1271</v>
      </c>
      <c r="I38" s="1" t="s">
        <v>1223</v>
      </c>
    </row>
    <row r="39" spans="2:9" ht="29" x14ac:dyDescent="0.35">
      <c r="B39" s="105">
        <v>37</v>
      </c>
      <c r="C39" s="105" t="str">
        <f t="shared" si="0"/>
        <v>aitos25a</v>
      </c>
      <c r="D39" s="1" t="s">
        <v>1202</v>
      </c>
      <c r="E39" s="1">
        <v>25</v>
      </c>
      <c r="F39" s="1" t="s">
        <v>1239</v>
      </c>
      <c r="G39" s="101" t="s">
        <v>1272</v>
      </c>
      <c r="H39" s="104" t="s">
        <v>1273</v>
      </c>
      <c r="I39" s="1" t="s">
        <v>1223</v>
      </c>
    </row>
    <row r="40" spans="2:9" ht="43.5" x14ac:dyDescent="0.35">
      <c r="B40" s="105">
        <v>38</v>
      </c>
      <c r="C40" s="105" t="str">
        <f t="shared" si="0"/>
        <v>aitos26a</v>
      </c>
      <c r="D40" s="1" t="s">
        <v>1202</v>
      </c>
      <c r="E40" s="1">
        <v>26</v>
      </c>
      <c r="F40" s="1" t="s">
        <v>1239</v>
      </c>
      <c r="G40" s="101" t="s">
        <v>1274</v>
      </c>
      <c r="H40" s="104" t="s">
        <v>1275</v>
      </c>
      <c r="I40" s="1" t="s">
        <v>1223</v>
      </c>
    </row>
    <row r="41" spans="2:9" ht="43.5" x14ac:dyDescent="0.35">
      <c r="B41" s="105">
        <v>39</v>
      </c>
      <c r="C41" s="105" t="str">
        <f t="shared" si="0"/>
        <v>aitos27a</v>
      </c>
      <c r="D41" s="1" t="s">
        <v>1202</v>
      </c>
      <c r="E41" s="1">
        <v>27</v>
      </c>
      <c r="F41" s="1" t="s">
        <v>1239</v>
      </c>
      <c r="G41" s="101" t="s">
        <v>1276</v>
      </c>
      <c r="H41" s="104" t="s">
        <v>1277</v>
      </c>
      <c r="I41" s="1" t="s">
        <v>1223</v>
      </c>
    </row>
    <row r="42" spans="2:9" ht="58" x14ac:dyDescent="0.35">
      <c r="B42" s="105">
        <v>40</v>
      </c>
      <c r="C42" s="105" t="str">
        <f t="shared" si="0"/>
        <v>aitos28a</v>
      </c>
      <c r="D42" s="1" t="s">
        <v>1202</v>
      </c>
      <c r="E42" s="1">
        <v>28</v>
      </c>
      <c r="F42" s="1" t="s">
        <v>1239</v>
      </c>
      <c r="G42" s="101" t="s">
        <v>1267</v>
      </c>
      <c r="H42" s="104" t="s">
        <v>1268</v>
      </c>
      <c r="I42" s="1" t="s">
        <v>1223</v>
      </c>
    </row>
    <row r="43" spans="2:9" ht="29" x14ac:dyDescent="0.35">
      <c r="B43" s="105">
        <v>41</v>
      </c>
      <c r="C43" s="105" t="str">
        <f t="shared" si="0"/>
        <v>aitos29a</v>
      </c>
      <c r="D43" s="1" t="s">
        <v>1202</v>
      </c>
      <c r="E43" s="1">
        <v>29</v>
      </c>
      <c r="F43" s="1" t="s">
        <v>1239</v>
      </c>
      <c r="G43" s="101" t="s">
        <v>1220</v>
      </c>
      <c r="H43" s="104" t="s">
        <v>1278</v>
      </c>
      <c r="I43" s="1" t="s">
        <v>1223</v>
      </c>
    </row>
    <row r="44" spans="2:9" ht="43.5" x14ac:dyDescent="0.35">
      <c r="B44" s="105">
        <v>42</v>
      </c>
      <c r="C44" s="105" t="str">
        <f t="shared" si="0"/>
        <v>aitos30a</v>
      </c>
      <c r="D44" s="1" t="s">
        <v>1202</v>
      </c>
      <c r="E44" s="1">
        <v>30</v>
      </c>
      <c r="F44" s="1" t="s">
        <v>1239</v>
      </c>
      <c r="G44" s="101" t="s">
        <v>1279</v>
      </c>
      <c r="H44" s="104" t="s">
        <v>1280</v>
      </c>
      <c r="I44" s="1" t="s">
        <v>1223</v>
      </c>
    </row>
    <row r="45" spans="2:9" ht="29" x14ac:dyDescent="0.35">
      <c r="B45" s="105">
        <v>43</v>
      </c>
      <c r="C45" s="105" t="str">
        <f t="shared" si="0"/>
        <v>aitos31a</v>
      </c>
      <c r="D45" s="1" t="s">
        <v>1202</v>
      </c>
      <c r="E45" s="1">
        <v>31</v>
      </c>
      <c r="F45" s="1" t="s">
        <v>1239</v>
      </c>
      <c r="G45" s="101" t="s">
        <v>1281</v>
      </c>
      <c r="H45" s="104" t="s">
        <v>1282</v>
      </c>
      <c r="I45" s="1" t="s">
        <v>1223</v>
      </c>
    </row>
    <row r="46" spans="2:9" ht="43.5" x14ac:dyDescent="0.35">
      <c r="B46" s="105">
        <v>44</v>
      </c>
      <c r="C46" s="105" t="str">
        <f t="shared" si="0"/>
        <v>aitos32a</v>
      </c>
      <c r="D46" s="1" t="s">
        <v>1202</v>
      </c>
      <c r="E46" s="1">
        <v>32</v>
      </c>
      <c r="F46" s="1" t="s">
        <v>1239</v>
      </c>
      <c r="G46" s="101" t="s">
        <v>1233</v>
      </c>
      <c r="H46" s="104" t="s">
        <v>1283</v>
      </c>
      <c r="I46" s="1" t="s">
        <v>1223</v>
      </c>
    </row>
    <row r="47" spans="2:9" ht="43.5" x14ac:dyDescent="0.35">
      <c r="B47" s="105">
        <v>45</v>
      </c>
      <c r="C47" s="105" t="str">
        <f t="shared" si="0"/>
        <v>aitos33a</v>
      </c>
      <c r="D47" s="1" t="s">
        <v>1202</v>
      </c>
      <c r="E47" s="1">
        <v>33</v>
      </c>
      <c r="F47" s="1" t="s">
        <v>1239</v>
      </c>
      <c r="G47" s="101" t="s">
        <v>1284</v>
      </c>
      <c r="H47" s="104" t="s">
        <v>1285</v>
      </c>
      <c r="I47" s="1" t="s">
        <v>1223</v>
      </c>
    </row>
    <row r="48" spans="2:9" ht="29" x14ac:dyDescent="0.35">
      <c r="B48" s="105">
        <v>46</v>
      </c>
      <c r="C48" s="105" t="str">
        <f t="shared" si="0"/>
        <v>aitos34a</v>
      </c>
      <c r="D48" s="1" t="s">
        <v>1202</v>
      </c>
      <c r="E48" s="1">
        <v>34</v>
      </c>
      <c r="F48" s="1" t="s">
        <v>1239</v>
      </c>
      <c r="G48" s="101" t="s">
        <v>1286</v>
      </c>
      <c r="H48" s="104" t="s">
        <v>1287</v>
      </c>
      <c r="I48" s="1" t="s">
        <v>1223</v>
      </c>
    </row>
    <row r="49" spans="2:9" ht="58" x14ac:dyDescent="0.35">
      <c r="B49" s="105">
        <v>47</v>
      </c>
      <c r="C49" s="1" t="str">
        <f t="shared" si="0"/>
        <v>aitosscsca</v>
      </c>
      <c r="D49" s="1" t="s">
        <v>1202</v>
      </c>
      <c r="E49" s="1" t="s">
        <v>1427</v>
      </c>
      <c r="F49" s="1" t="s">
        <v>1239</v>
      </c>
      <c r="G49" s="101" t="s">
        <v>1425</v>
      </c>
      <c r="H49" s="104" t="s">
        <v>1426</v>
      </c>
      <c r="I49" s="1" t="s">
        <v>1223</v>
      </c>
    </row>
    <row r="50" spans="2:9" ht="130.5" x14ac:dyDescent="0.35">
      <c r="B50" s="105">
        <v>48</v>
      </c>
      <c r="C50" s="1" t="str">
        <f t="shared" si="0"/>
        <v>aitosviernesa</v>
      </c>
      <c r="D50" s="1" t="s">
        <v>1202</v>
      </c>
      <c r="E50" s="1" t="s">
        <v>1428</v>
      </c>
      <c r="F50" s="1" t="s">
        <v>1239</v>
      </c>
      <c r="G50" s="101" t="s">
        <v>1437</v>
      </c>
      <c r="H50" s="104" t="s">
        <v>1438</v>
      </c>
      <c r="I50" s="1" t="s">
        <v>1223</v>
      </c>
    </row>
    <row r="51" spans="2:9" ht="29" x14ac:dyDescent="0.35">
      <c r="B51" s="105">
        <v>49</v>
      </c>
      <c r="C51" s="1" t="str">
        <f t="shared" si="0"/>
        <v>aitcs1a</v>
      </c>
      <c r="D51" s="1" t="s">
        <v>17</v>
      </c>
      <c r="E51" s="1">
        <v>1</v>
      </c>
      <c r="F51" s="1" t="s">
        <v>1239</v>
      </c>
      <c r="G51" s="101" t="s">
        <v>1260</v>
      </c>
      <c r="H51" s="104" t="s">
        <v>1261</v>
      </c>
      <c r="I51" s="1" t="s">
        <v>1223</v>
      </c>
    </row>
    <row r="52" spans="2:9" ht="29" x14ac:dyDescent="0.35">
      <c r="B52" s="105">
        <v>50</v>
      </c>
      <c r="C52" s="1" t="str">
        <f t="shared" si="0"/>
        <v>aitcs2a</v>
      </c>
      <c r="D52" s="1" t="s">
        <v>17</v>
      </c>
      <c r="E52" s="1">
        <v>2</v>
      </c>
      <c r="F52" s="1" t="s">
        <v>1239</v>
      </c>
      <c r="G52" s="101" t="s">
        <v>1392</v>
      </c>
      <c r="H52" s="104" t="s">
        <v>1200</v>
      </c>
      <c r="I52" s="1" t="s">
        <v>1223</v>
      </c>
    </row>
    <row r="53" spans="2:9" ht="29" x14ac:dyDescent="0.35">
      <c r="B53" s="105">
        <v>51</v>
      </c>
      <c r="C53" s="1" t="str">
        <f t="shared" si="0"/>
        <v>aitcs3a</v>
      </c>
      <c r="D53" s="1" t="s">
        <v>17</v>
      </c>
      <c r="E53" s="1">
        <v>3</v>
      </c>
      <c r="F53" s="1" t="s">
        <v>1239</v>
      </c>
      <c r="G53" s="101" t="s">
        <v>1393</v>
      </c>
      <c r="H53" s="104" t="s">
        <v>1394</v>
      </c>
      <c r="I53" s="1" t="s">
        <v>1223</v>
      </c>
    </row>
    <row r="54" spans="2:9" ht="43.5" x14ac:dyDescent="0.35">
      <c r="B54" s="105">
        <v>52</v>
      </c>
      <c r="C54" s="1" t="str">
        <f t="shared" si="0"/>
        <v>aitcs4a</v>
      </c>
      <c r="D54" s="1" t="s">
        <v>17</v>
      </c>
      <c r="E54" s="1">
        <v>4</v>
      </c>
      <c r="F54" s="1" t="s">
        <v>1239</v>
      </c>
      <c r="G54" s="101" t="s">
        <v>1395</v>
      </c>
      <c r="H54" s="104" t="s">
        <v>1396</v>
      </c>
      <c r="I54" s="1" t="s">
        <v>1223</v>
      </c>
    </row>
    <row r="55" spans="2:9" ht="43.5" x14ac:dyDescent="0.35">
      <c r="B55" s="105">
        <v>53</v>
      </c>
      <c r="C55" s="1" t="str">
        <f t="shared" si="0"/>
        <v>aitcs5a</v>
      </c>
      <c r="D55" s="1" t="s">
        <v>17</v>
      </c>
      <c r="E55" s="1">
        <v>5</v>
      </c>
      <c r="F55" s="1" t="s">
        <v>1239</v>
      </c>
      <c r="G55" s="101" t="s">
        <v>1397</v>
      </c>
      <c r="H55" s="104" t="s">
        <v>1398</v>
      </c>
      <c r="I55" s="1" t="s">
        <v>1223</v>
      </c>
    </row>
    <row r="56" spans="2:9" ht="58" x14ac:dyDescent="0.35">
      <c r="B56" s="105">
        <v>54</v>
      </c>
      <c r="C56" s="1" t="str">
        <f t="shared" si="0"/>
        <v>aitcs6a</v>
      </c>
      <c r="D56" s="1" t="s">
        <v>17</v>
      </c>
      <c r="E56" s="1">
        <v>6</v>
      </c>
      <c r="F56" s="1" t="s">
        <v>1239</v>
      </c>
      <c r="G56" s="101" t="s">
        <v>1399</v>
      </c>
      <c r="H56" s="104" t="s">
        <v>1400</v>
      </c>
      <c r="I56" s="1" t="s">
        <v>1223</v>
      </c>
    </row>
    <row r="57" spans="2:9" ht="58" x14ac:dyDescent="0.35">
      <c r="B57" s="105">
        <v>55</v>
      </c>
      <c r="C57" s="1" t="str">
        <f t="shared" si="0"/>
        <v>aitcsjsa</v>
      </c>
      <c r="D57" s="1" t="s">
        <v>17</v>
      </c>
      <c r="E57" s="1" t="s">
        <v>1401</v>
      </c>
      <c r="F57" s="1" t="s">
        <v>1239</v>
      </c>
      <c r="G57" s="101" t="s">
        <v>1402</v>
      </c>
      <c r="H57" s="104" t="s">
        <v>1403</v>
      </c>
      <c r="I57" s="1" t="s">
        <v>1223</v>
      </c>
    </row>
    <row r="58" spans="2:9" ht="58" x14ac:dyDescent="0.35">
      <c r="B58" s="105">
        <v>56</v>
      </c>
      <c r="C58" s="1" t="str">
        <f t="shared" si="0"/>
        <v>aitcsvsa</v>
      </c>
      <c r="D58" s="1" t="s">
        <v>17</v>
      </c>
      <c r="E58" s="1" t="s">
        <v>1404</v>
      </c>
      <c r="F58" s="1" t="s">
        <v>1239</v>
      </c>
      <c r="G58" s="101" t="s">
        <v>1406</v>
      </c>
      <c r="H58" s="104" t="s">
        <v>1405</v>
      </c>
      <c r="I58" s="1" t="s">
        <v>1223</v>
      </c>
    </row>
    <row r="59" spans="2:9" x14ac:dyDescent="0.35">
      <c r="B59" s="105">
        <v>57</v>
      </c>
      <c r="C59" s="1" t="str">
        <f t="shared" si="0"/>
        <v>aitpsssa</v>
      </c>
      <c r="D59" s="1" t="s">
        <v>12</v>
      </c>
      <c r="E59" s="1" t="s">
        <v>1407</v>
      </c>
      <c r="F59" s="1" t="s">
        <v>1239</v>
      </c>
      <c r="G59" s="101" t="s">
        <v>1410</v>
      </c>
      <c r="H59" s="104" t="s">
        <v>1444</v>
      </c>
      <c r="I59" s="1" t="s">
        <v>1223</v>
      </c>
    </row>
    <row r="60" spans="2:9" ht="43.5" x14ac:dyDescent="0.35">
      <c r="B60" s="105">
        <v>58</v>
      </c>
      <c r="C60" s="1" t="str">
        <f t="shared" si="0"/>
        <v>aitps1a</v>
      </c>
      <c r="D60" s="1" t="s">
        <v>12</v>
      </c>
      <c r="E60" s="1">
        <v>1</v>
      </c>
      <c r="F60" s="1" t="s">
        <v>1239</v>
      </c>
      <c r="G60" s="101" t="s">
        <v>1408</v>
      </c>
      <c r="H60" s="104" t="s">
        <v>1409</v>
      </c>
      <c r="I60" s="1" t="s">
        <v>1223</v>
      </c>
    </row>
    <row r="61" spans="2:9" ht="43.5" x14ac:dyDescent="0.35">
      <c r="B61" s="105">
        <v>59</v>
      </c>
      <c r="C61" s="1" t="str">
        <f t="shared" si="0"/>
        <v>aitps2a</v>
      </c>
      <c r="D61" s="1" t="s">
        <v>12</v>
      </c>
      <c r="E61" s="1">
        <v>2</v>
      </c>
      <c r="F61" s="1" t="s">
        <v>1239</v>
      </c>
      <c r="G61" s="101" t="s">
        <v>1411</v>
      </c>
      <c r="H61" s="104" t="s">
        <v>1412</v>
      </c>
      <c r="I61" s="1" t="s">
        <v>1223</v>
      </c>
    </row>
    <row r="62" spans="2:9" ht="29" x14ac:dyDescent="0.35">
      <c r="B62" s="105">
        <v>60</v>
      </c>
      <c r="C62" s="1" t="str">
        <f t="shared" si="0"/>
        <v>aitps3a</v>
      </c>
      <c r="D62" s="1" t="s">
        <v>12</v>
      </c>
      <c r="E62" s="1">
        <v>3</v>
      </c>
      <c r="F62" s="1" t="s">
        <v>1239</v>
      </c>
      <c r="G62" s="101" t="s">
        <v>1413</v>
      </c>
      <c r="H62" s="104" t="s">
        <v>1414</v>
      </c>
      <c r="I62" s="1" t="s">
        <v>1223</v>
      </c>
    </row>
    <row r="63" spans="2:9" ht="43.5" x14ac:dyDescent="0.35">
      <c r="B63" s="105">
        <v>61</v>
      </c>
      <c r="C63" s="1" t="str">
        <f t="shared" si="0"/>
        <v>aitps4a</v>
      </c>
      <c r="D63" s="1" t="s">
        <v>12</v>
      </c>
      <c r="E63" s="1">
        <v>4</v>
      </c>
      <c r="F63" s="1" t="s">
        <v>1239</v>
      </c>
      <c r="G63" s="101" t="s">
        <v>1415</v>
      </c>
      <c r="H63" s="104" t="s">
        <v>1416</v>
      </c>
      <c r="I63" s="1" t="s">
        <v>1223</v>
      </c>
    </row>
    <row r="64" spans="2:9" ht="43.5" x14ac:dyDescent="0.35">
      <c r="B64" s="105">
        <v>62</v>
      </c>
      <c r="C64" s="1" t="str">
        <f t="shared" si="0"/>
        <v>aitps5a</v>
      </c>
      <c r="D64" s="1" t="s">
        <v>12</v>
      </c>
      <c r="E64" s="1">
        <v>5</v>
      </c>
      <c r="F64" s="1" t="s">
        <v>1239</v>
      </c>
      <c r="G64" s="101" t="s">
        <v>1235</v>
      </c>
      <c r="H64" s="104" t="s">
        <v>1341</v>
      </c>
      <c r="I64" s="1" t="s">
        <v>1223</v>
      </c>
    </row>
    <row r="65" spans="2:9" ht="58" x14ac:dyDescent="0.35">
      <c r="B65" s="105">
        <v>63</v>
      </c>
      <c r="C65" s="1" t="str">
        <f t="shared" si="0"/>
        <v>aitps6a</v>
      </c>
      <c r="D65" s="1" t="s">
        <v>12</v>
      </c>
      <c r="E65" s="1">
        <v>6</v>
      </c>
      <c r="F65" s="1" t="s">
        <v>1239</v>
      </c>
      <c r="G65" s="101" t="s">
        <v>1417</v>
      </c>
      <c r="H65" s="104" t="s">
        <v>1418</v>
      </c>
      <c r="I65" s="1" t="s">
        <v>1223</v>
      </c>
    </row>
    <row r="66" spans="2:9" ht="58" x14ac:dyDescent="0.35">
      <c r="B66" s="105">
        <v>64</v>
      </c>
      <c r="C66" s="1" t="str">
        <f t="shared" si="0"/>
        <v>aitps7a</v>
      </c>
      <c r="D66" s="1" t="s">
        <v>12</v>
      </c>
      <c r="E66" s="1">
        <v>7</v>
      </c>
      <c r="F66" s="1" t="s">
        <v>1239</v>
      </c>
      <c r="G66" s="101" t="s">
        <v>1417</v>
      </c>
      <c r="H66" s="104" t="s">
        <v>1418</v>
      </c>
      <c r="I66" s="1" t="s">
        <v>1223</v>
      </c>
    </row>
    <row r="67" spans="2:9" ht="58" x14ac:dyDescent="0.35">
      <c r="B67" s="105">
        <v>65</v>
      </c>
      <c r="C67" s="1" t="str">
        <f t="shared" ref="C67:C130" si="1">LOWER(_xlfn.CONCAT("ait",LEFT(D67,1)&amp;"s"&amp;E67&amp;F67))</f>
        <v>aitpsasa</v>
      </c>
      <c r="D67" s="1" t="s">
        <v>12</v>
      </c>
      <c r="E67" s="1" t="s">
        <v>1003</v>
      </c>
      <c r="F67" s="1" t="s">
        <v>1239</v>
      </c>
      <c r="G67" s="101" t="s">
        <v>1419</v>
      </c>
      <c r="H67" s="104" t="s">
        <v>1420</v>
      </c>
      <c r="I67" s="1" t="s">
        <v>1223</v>
      </c>
    </row>
    <row r="68" spans="2:9" ht="43.5" x14ac:dyDescent="0.35">
      <c r="B68" s="105">
        <v>66</v>
      </c>
      <c r="C68" s="1" t="str">
        <f t="shared" si="1"/>
        <v>aitps8a</v>
      </c>
      <c r="D68" s="1" t="s">
        <v>12</v>
      </c>
      <c r="E68" s="1">
        <v>8</v>
      </c>
      <c r="F68" s="1" t="s">
        <v>1239</v>
      </c>
      <c r="G68" s="101" t="s">
        <v>1421</v>
      </c>
      <c r="H68" s="104" t="s">
        <v>1422</v>
      </c>
      <c r="I68" s="1" t="s">
        <v>1223</v>
      </c>
    </row>
    <row r="69" spans="2:9" ht="29" x14ac:dyDescent="0.35">
      <c r="B69" s="105">
        <v>67</v>
      </c>
      <c r="C69" s="1" t="str">
        <f t="shared" si="1"/>
        <v>aitps9a</v>
      </c>
      <c r="D69" s="1" t="s">
        <v>12</v>
      </c>
      <c r="E69" s="1">
        <v>9</v>
      </c>
      <c r="F69" s="1" t="s">
        <v>1239</v>
      </c>
      <c r="G69" s="101" t="s">
        <v>1423</v>
      </c>
      <c r="H69" s="104" t="s">
        <v>1424</v>
      </c>
      <c r="I69" s="1" t="s">
        <v>1223</v>
      </c>
    </row>
    <row r="70" spans="2:9" ht="29" x14ac:dyDescent="0.35">
      <c r="B70" s="105">
        <v>68</v>
      </c>
      <c r="C70" s="1" t="str">
        <f t="shared" si="1"/>
        <v>aitas1b</v>
      </c>
      <c r="D70" s="1" t="s">
        <v>29</v>
      </c>
      <c r="E70" s="1">
        <v>1</v>
      </c>
      <c r="F70" s="1" t="s">
        <v>1240</v>
      </c>
      <c r="G70" s="101" t="s">
        <v>1364</v>
      </c>
      <c r="H70" s="104" t="s">
        <v>1365</v>
      </c>
      <c r="I70" s="1" t="s">
        <v>1223</v>
      </c>
    </row>
    <row r="71" spans="2:9" ht="29" x14ac:dyDescent="0.35">
      <c r="B71" s="105">
        <v>69</v>
      </c>
      <c r="C71" s="1" t="str">
        <f t="shared" si="1"/>
        <v>aitas2b</v>
      </c>
      <c r="D71" s="1" t="s">
        <v>29</v>
      </c>
      <c r="E71" s="1">
        <v>2</v>
      </c>
      <c r="F71" s="1" t="s">
        <v>1240</v>
      </c>
      <c r="G71" s="101" t="s">
        <v>1366</v>
      </c>
      <c r="H71" s="104" t="s">
        <v>1367</v>
      </c>
      <c r="I71" s="1" t="s">
        <v>1223</v>
      </c>
    </row>
    <row r="72" spans="2:9" ht="29" x14ac:dyDescent="0.35">
      <c r="B72" s="105">
        <v>70</v>
      </c>
      <c r="C72" s="1" t="str">
        <f t="shared" si="1"/>
        <v>aitas3b</v>
      </c>
      <c r="D72" s="1" t="s">
        <v>29</v>
      </c>
      <c r="E72" s="1">
        <v>3</v>
      </c>
      <c r="F72" s="1" t="s">
        <v>1240</v>
      </c>
      <c r="G72" s="101" t="s">
        <v>1307</v>
      </c>
      <c r="H72" s="104" t="s">
        <v>1298</v>
      </c>
      <c r="I72" s="1" t="s">
        <v>1223</v>
      </c>
    </row>
    <row r="73" spans="2:9" ht="29" x14ac:dyDescent="0.35">
      <c r="B73" s="105">
        <v>71</v>
      </c>
      <c r="C73" s="1" t="str">
        <f t="shared" si="1"/>
        <v>aitas4b</v>
      </c>
      <c r="D73" s="1" t="s">
        <v>29</v>
      </c>
      <c r="E73" s="1">
        <v>4</v>
      </c>
      <c r="F73" s="1" t="s">
        <v>1240</v>
      </c>
      <c r="G73" s="101" t="s">
        <v>1368</v>
      </c>
      <c r="H73" s="104" t="s">
        <v>1369</v>
      </c>
      <c r="I73" s="1" t="s">
        <v>1223</v>
      </c>
    </row>
    <row r="74" spans="2:9" ht="29" x14ac:dyDescent="0.35">
      <c r="B74" s="105">
        <v>72</v>
      </c>
      <c r="C74" s="1" t="str">
        <f t="shared" si="1"/>
        <v>aitns25dicmvb</v>
      </c>
      <c r="D74" s="1" t="s">
        <v>30</v>
      </c>
      <c r="E74" s="1" t="s">
        <v>1378</v>
      </c>
      <c r="F74" s="1" t="s">
        <v>1240</v>
      </c>
      <c r="G74" s="101" t="s">
        <v>1370</v>
      </c>
      <c r="H74" s="104" t="s">
        <v>1372</v>
      </c>
      <c r="I74" s="1" t="s">
        <v>1223</v>
      </c>
    </row>
    <row r="75" spans="2:9" ht="43.5" x14ac:dyDescent="0.35">
      <c r="B75" s="105">
        <v>73</v>
      </c>
      <c r="C75" s="1" t="str">
        <f t="shared" si="1"/>
        <v>aitns25dicmmb</v>
      </c>
      <c r="D75" s="1" t="s">
        <v>30</v>
      </c>
      <c r="E75" s="1" t="s">
        <v>1377</v>
      </c>
      <c r="F75" s="1" t="s">
        <v>1240</v>
      </c>
      <c r="G75" s="101" t="s">
        <v>1371</v>
      </c>
      <c r="H75" s="104" t="s">
        <v>1373</v>
      </c>
      <c r="I75" s="1" t="s">
        <v>1223</v>
      </c>
    </row>
    <row r="76" spans="2:9" ht="29" x14ac:dyDescent="0.35">
      <c r="B76" s="105">
        <v>74</v>
      </c>
      <c r="C76" s="1" t="str">
        <f t="shared" si="1"/>
        <v>aitns25dicmab</v>
      </c>
      <c r="D76" s="1" t="s">
        <v>30</v>
      </c>
      <c r="E76" s="1" t="s">
        <v>1376</v>
      </c>
      <c r="F76" s="1" t="s">
        <v>1240</v>
      </c>
      <c r="G76" s="101" t="s">
        <v>1374</v>
      </c>
      <c r="H76" s="104" t="s">
        <v>1375</v>
      </c>
      <c r="I76" s="1" t="s">
        <v>1223</v>
      </c>
    </row>
    <row r="77" spans="2:9" ht="43.5" x14ac:dyDescent="0.35">
      <c r="B77" s="105">
        <v>75</v>
      </c>
      <c r="C77" s="1" t="str">
        <f t="shared" si="1"/>
        <v>aitns25dicmdb</v>
      </c>
      <c r="D77" s="1" t="s">
        <v>30</v>
      </c>
      <c r="E77" s="1" t="s">
        <v>1381</v>
      </c>
      <c r="F77" s="1" t="s">
        <v>1240</v>
      </c>
      <c r="G77" s="101" t="s">
        <v>1379</v>
      </c>
      <c r="H77" s="104" t="s">
        <v>1380</v>
      </c>
      <c r="I77" s="1" t="s">
        <v>1223</v>
      </c>
    </row>
    <row r="78" spans="2:9" ht="58" x14ac:dyDescent="0.35">
      <c r="B78" s="105">
        <v>76</v>
      </c>
      <c r="C78" s="1" t="str">
        <f t="shared" si="1"/>
        <v>aitnssfb</v>
      </c>
      <c r="D78" s="1" t="s">
        <v>30</v>
      </c>
      <c r="E78" s="1" t="s">
        <v>1382</v>
      </c>
      <c r="F78" s="1" t="s">
        <v>1240</v>
      </c>
      <c r="G78" s="101" t="s">
        <v>1228</v>
      </c>
      <c r="H78" s="104" t="s">
        <v>1429</v>
      </c>
      <c r="I78" s="1" t="s">
        <v>1223</v>
      </c>
    </row>
    <row r="79" spans="2:9" ht="43.5" x14ac:dyDescent="0.35">
      <c r="B79" s="105">
        <v>77</v>
      </c>
      <c r="C79" s="1" t="str">
        <f t="shared" si="1"/>
        <v>aitns1enerob</v>
      </c>
      <c r="D79" s="1" t="s">
        <v>30</v>
      </c>
      <c r="E79" s="1" t="s">
        <v>1383</v>
      </c>
      <c r="F79" s="1" t="s">
        <v>1240</v>
      </c>
      <c r="G79" s="101" t="s">
        <v>1430</v>
      </c>
      <c r="H79" s="104" t="s">
        <v>1384</v>
      </c>
      <c r="I79" s="1" t="s">
        <v>1223</v>
      </c>
    </row>
    <row r="80" spans="2:9" ht="29" x14ac:dyDescent="0.35">
      <c r="B80" s="105">
        <v>78</v>
      </c>
      <c r="C80" s="1" t="str">
        <f t="shared" si="1"/>
        <v>aitns2domingob</v>
      </c>
      <c r="D80" s="1" t="s">
        <v>30</v>
      </c>
      <c r="E80" s="1" t="s">
        <v>1385</v>
      </c>
      <c r="F80" s="1" t="s">
        <v>1240</v>
      </c>
      <c r="G80" s="101" t="s">
        <v>1386</v>
      </c>
      <c r="H80" s="104" t="s">
        <v>1387</v>
      </c>
      <c r="I80" s="1" t="s">
        <v>1223</v>
      </c>
    </row>
    <row r="81" spans="2:9" ht="29" x14ac:dyDescent="0.35">
      <c r="B81" s="105">
        <v>79</v>
      </c>
      <c r="C81" s="1" t="str">
        <f t="shared" si="1"/>
        <v>aitns6enerob</v>
      </c>
      <c r="D81" s="1" t="s">
        <v>30</v>
      </c>
      <c r="E81" s="1" t="s">
        <v>1388</v>
      </c>
      <c r="F81" s="1" t="s">
        <v>1240</v>
      </c>
      <c r="G81" s="101" t="s">
        <v>1389</v>
      </c>
      <c r="H81" s="104" t="s">
        <v>1390</v>
      </c>
      <c r="I81" s="1" t="s">
        <v>1223</v>
      </c>
    </row>
    <row r="82" spans="2:9" ht="43.5" x14ac:dyDescent="0.35">
      <c r="B82" s="105">
        <v>80</v>
      </c>
      <c r="C82" s="105" t="str">
        <f t="shared" si="1"/>
        <v>aitos1b</v>
      </c>
      <c r="D82" s="1" t="s">
        <v>1202</v>
      </c>
      <c r="E82" s="1">
        <v>1</v>
      </c>
      <c r="F82" s="1" t="s">
        <v>1240</v>
      </c>
      <c r="G82" s="101" t="s">
        <v>1238</v>
      </c>
      <c r="H82" s="104" t="s">
        <v>1288</v>
      </c>
      <c r="I82" s="1" t="s">
        <v>1223</v>
      </c>
    </row>
    <row r="83" spans="2:9" ht="29" x14ac:dyDescent="0.35">
      <c r="B83" s="105">
        <v>81</v>
      </c>
      <c r="C83" s="105" t="str">
        <f t="shared" si="1"/>
        <v>aitos2b</v>
      </c>
      <c r="D83" s="1" t="s">
        <v>1202</v>
      </c>
      <c r="E83" s="1">
        <v>2</v>
      </c>
      <c r="F83" s="1" t="s">
        <v>1240</v>
      </c>
      <c r="G83" s="101" t="s">
        <v>1289</v>
      </c>
      <c r="H83" s="104" t="s">
        <v>1290</v>
      </c>
      <c r="I83" s="1" t="s">
        <v>1223</v>
      </c>
    </row>
    <row r="84" spans="2:9" ht="29" x14ac:dyDescent="0.35">
      <c r="B84" s="105">
        <v>82</v>
      </c>
      <c r="C84" s="105" t="str">
        <f t="shared" si="1"/>
        <v>aitos3b</v>
      </c>
      <c r="D84" s="1" t="s">
        <v>1202</v>
      </c>
      <c r="E84" s="1">
        <v>3</v>
      </c>
      <c r="F84" s="1" t="s">
        <v>1240</v>
      </c>
      <c r="G84" s="101" t="s">
        <v>1291</v>
      </c>
      <c r="H84" s="104" t="s">
        <v>1292</v>
      </c>
      <c r="I84" s="1" t="s">
        <v>1223</v>
      </c>
    </row>
    <row r="85" spans="2:9" ht="43.5" x14ac:dyDescent="0.35">
      <c r="B85" s="105">
        <v>83</v>
      </c>
      <c r="C85" s="105" t="str">
        <f t="shared" si="1"/>
        <v>aitos4b</v>
      </c>
      <c r="D85" s="1" t="s">
        <v>1202</v>
      </c>
      <c r="E85" s="1">
        <v>4</v>
      </c>
      <c r="F85" s="1" t="s">
        <v>1240</v>
      </c>
      <c r="G85" s="101" t="s">
        <v>1293</v>
      </c>
      <c r="H85" s="104" t="s">
        <v>1294</v>
      </c>
      <c r="I85" s="1" t="s">
        <v>1223</v>
      </c>
    </row>
    <row r="86" spans="2:9" ht="29" x14ac:dyDescent="0.35">
      <c r="B86" s="105">
        <v>84</v>
      </c>
      <c r="C86" s="105" t="str">
        <f t="shared" si="1"/>
        <v>aitos5b</v>
      </c>
      <c r="D86" s="1" t="s">
        <v>1202</v>
      </c>
      <c r="E86" s="1">
        <v>5</v>
      </c>
      <c r="F86" s="1" t="s">
        <v>1240</v>
      </c>
      <c r="G86" s="101" t="s">
        <v>1295</v>
      </c>
      <c r="H86" s="104" t="s">
        <v>1296</v>
      </c>
      <c r="I86" s="1" t="s">
        <v>1223</v>
      </c>
    </row>
    <row r="87" spans="2:9" ht="29" x14ac:dyDescent="0.35">
      <c r="B87" s="105">
        <v>85</v>
      </c>
      <c r="C87" s="105" t="str">
        <f t="shared" si="1"/>
        <v>aitos6b</v>
      </c>
      <c r="D87" s="1" t="s">
        <v>1202</v>
      </c>
      <c r="E87" s="1">
        <v>6</v>
      </c>
      <c r="F87" s="1" t="s">
        <v>1240</v>
      </c>
      <c r="G87" s="101" t="s">
        <v>1222</v>
      </c>
      <c r="H87" s="104" t="s">
        <v>1297</v>
      </c>
      <c r="I87" s="1" t="s">
        <v>1223</v>
      </c>
    </row>
    <row r="88" spans="2:9" ht="29" x14ac:dyDescent="0.35">
      <c r="B88" s="105">
        <v>86</v>
      </c>
      <c r="C88" s="105" t="str">
        <f t="shared" si="1"/>
        <v>aitos7b</v>
      </c>
      <c r="D88" s="1" t="s">
        <v>1202</v>
      </c>
      <c r="E88" s="1">
        <v>7</v>
      </c>
      <c r="F88" s="1" t="s">
        <v>1240</v>
      </c>
      <c r="G88" s="101" t="s">
        <v>1215</v>
      </c>
      <c r="H88" s="104" t="s">
        <v>1298</v>
      </c>
      <c r="I88" s="1" t="s">
        <v>1223</v>
      </c>
    </row>
    <row r="89" spans="2:9" ht="29" x14ac:dyDescent="0.35">
      <c r="B89" s="105">
        <v>87</v>
      </c>
      <c r="C89" s="105" t="str">
        <f t="shared" si="1"/>
        <v>aitos8b</v>
      </c>
      <c r="D89" s="1" t="s">
        <v>1202</v>
      </c>
      <c r="E89" s="1">
        <v>8</v>
      </c>
      <c r="F89" s="1" t="s">
        <v>1240</v>
      </c>
      <c r="G89" s="101" t="s">
        <v>1299</v>
      </c>
      <c r="H89" s="104" t="s">
        <v>1300</v>
      </c>
      <c r="I89" s="1" t="s">
        <v>1223</v>
      </c>
    </row>
    <row r="90" spans="2:9" ht="29" x14ac:dyDescent="0.35">
      <c r="B90" s="105">
        <v>88</v>
      </c>
      <c r="C90" s="105" t="str">
        <f t="shared" si="1"/>
        <v>aitos9b</v>
      </c>
      <c r="D90" s="1" t="s">
        <v>1202</v>
      </c>
      <c r="E90" s="1">
        <v>9</v>
      </c>
      <c r="F90" s="1" t="s">
        <v>1240</v>
      </c>
      <c r="G90" s="101" t="s">
        <v>1301</v>
      </c>
      <c r="H90" s="104" t="s">
        <v>1302</v>
      </c>
      <c r="I90" s="1" t="s">
        <v>1223</v>
      </c>
    </row>
    <row r="91" spans="2:9" ht="58" x14ac:dyDescent="0.35">
      <c r="B91" s="105">
        <v>89</v>
      </c>
      <c r="C91" s="105" t="str">
        <f t="shared" si="1"/>
        <v>aitos10b</v>
      </c>
      <c r="D91" s="1" t="s">
        <v>1202</v>
      </c>
      <c r="E91" s="1">
        <v>10</v>
      </c>
      <c r="F91" s="1" t="s">
        <v>1240</v>
      </c>
      <c r="G91" s="101" t="s">
        <v>1303</v>
      </c>
      <c r="H91" s="104" t="s">
        <v>1304</v>
      </c>
      <c r="I91" s="1" t="s">
        <v>1223</v>
      </c>
    </row>
    <row r="92" spans="2:9" ht="29" x14ac:dyDescent="0.35">
      <c r="B92" s="105">
        <v>90</v>
      </c>
      <c r="C92" s="105" t="str">
        <f t="shared" si="1"/>
        <v>aitos11b</v>
      </c>
      <c r="D92" s="1" t="s">
        <v>1202</v>
      </c>
      <c r="E92" s="1">
        <v>11</v>
      </c>
      <c r="F92" s="1" t="s">
        <v>1240</v>
      </c>
      <c r="G92" s="101" t="s">
        <v>1258</v>
      </c>
      <c r="H92" s="104" t="s">
        <v>1200</v>
      </c>
      <c r="I92" s="1" t="s">
        <v>1223</v>
      </c>
    </row>
    <row r="93" spans="2:9" ht="29" x14ac:dyDescent="0.35">
      <c r="B93" s="105">
        <v>91</v>
      </c>
      <c r="C93" s="105" t="str">
        <f t="shared" si="1"/>
        <v>aitos12b</v>
      </c>
      <c r="D93" s="1" t="s">
        <v>1202</v>
      </c>
      <c r="E93" s="1">
        <v>12</v>
      </c>
      <c r="F93" s="1" t="s">
        <v>1240</v>
      </c>
      <c r="G93" s="101" t="s">
        <v>1222</v>
      </c>
      <c r="H93" s="104" t="s">
        <v>1297</v>
      </c>
      <c r="I93" s="1" t="s">
        <v>1223</v>
      </c>
    </row>
    <row r="94" spans="2:9" ht="29" x14ac:dyDescent="0.35">
      <c r="B94" s="105">
        <v>92</v>
      </c>
      <c r="C94" s="105" t="str">
        <f t="shared" si="1"/>
        <v>aitos13b</v>
      </c>
      <c r="D94" s="1" t="s">
        <v>1202</v>
      </c>
      <c r="E94" s="1">
        <v>13</v>
      </c>
      <c r="F94" s="1" t="s">
        <v>1240</v>
      </c>
      <c r="G94" s="101" t="s">
        <v>1305</v>
      </c>
      <c r="H94" s="104" t="s">
        <v>1306</v>
      </c>
      <c r="I94" s="1" t="s">
        <v>1223</v>
      </c>
    </row>
    <row r="95" spans="2:9" ht="29" x14ac:dyDescent="0.35">
      <c r="B95" s="105">
        <v>93</v>
      </c>
      <c r="C95" s="105" t="str">
        <f t="shared" si="1"/>
        <v>aitos14b</v>
      </c>
      <c r="D95" s="1" t="s">
        <v>1202</v>
      </c>
      <c r="E95" s="1">
        <v>14</v>
      </c>
      <c r="F95" s="1" t="s">
        <v>1240</v>
      </c>
      <c r="G95" s="101" t="s">
        <v>1307</v>
      </c>
      <c r="H95" s="104" t="s">
        <v>1298</v>
      </c>
      <c r="I95" s="1" t="s">
        <v>1223</v>
      </c>
    </row>
    <row r="96" spans="2:9" ht="58" x14ac:dyDescent="0.35">
      <c r="B96" s="105">
        <v>94</v>
      </c>
      <c r="C96" s="105" t="str">
        <f t="shared" si="1"/>
        <v>aitos15b</v>
      </c>
      <c r="D96" s="1" t="s">
        <v>1202</v>
      </c>
      <c r="E96" s="1">
        <v>15</v>
      </c>
      <c r="F96" s="1" t="s">
        <v>1240</v>
      </c>
      <c r="G96" s="101" t="s">
        <v>1267</v>
      </c>
      <c r="H96" s="104" t="s">
        <v>1268</v>
      </c>
      <c r="I96" s="1" t="s">
        <v>1223</v>
      </c>
    </row>
    <row r="97" spans="2:9" ht="43.5" x14ac:dyDescent="0.35">
      <c r="B97" s="105">
        <v>95</v>
      </c>
      <c r="C97" s="105" t="str">
        <f t="shared" si="1"/>
        <v>aitos16b</v>
      </c>
      <c r="D97" s="1" t="s">
        <v>1202</v>
      </c>
      <c r="E97" s="1">
        <v>16</v>
      </c>
      <c r="F97" s="1" t="s">
        <v>1240</v>
      </c>
      <c r="G97" s="101" t="s">
        <v>1226</v>
      </c>
      <c r="H97" s="104" t="s">
        <v>1275</v>
      </c>
      <c r="I97" s="1" t="s">
        <v>1223</v>
      </c>
    </row>
    <row r="98" spans="2:9" ht="29" x14ac:dyDescent="0.35">
      <c r="B98" s="105">
        <v>96</v>
      </c>
      <c r="C98" s="105" t="str">
        <f t="shared" si="1"/>
        <v>aitos17b</v>
      </c>
      <c r="D98" s="1" t="s">
        <v>1202</v>
      </c>
      <c r="E98" s="1">
        <v>17</v>
      </c>
      <c r="F98" s="1" t="s">
        <v>1240</v>
      </c>
      <c r="G98" s="101" t="s">
        <v>1222</v>
      </c>
      <c r="H98" s="104" t="s">
        <v>1297</v>
      </c>
      <c r="I98" s="1" t="s">
        <v>1223</v>
      </c>
    </row>
    <row r="99" spans="2:9" ht="29" x14ac:dyDescent="0.35">
      <c r="B99" s="105">
        <v>97</v>
      </c>
      <c r="C99" s="105" t="str">
        <f t="shared" si="1"/>
        <v>aitos18b</v>
      </c>
      <c r="D99" s="1" t="s">
        <v>1202</v>
      </c>
      <c r="E99" s="1">
        <v>18</v>
      </c>
      <c r="F99" s="1" t="s">
        <v>1240</v>
      </c>
      <c r="G99" s="101" t="s">
        <v>1260</v>
      </c>
      <c r="H99" s="104" t="s">
        <v>1261</v>
      </c>
      <c r="I99" s="1" t="s">
        <v>1223</v>
      </c>
    </row>
    <row r="100" spans="2:9" ht="43.5" x14ac:dyDescent="0.35">
      <c r="B100" s="105">
        <v>98</v>
      </c>
      <c r="C100" s="105" t="str">
        <f t="shared" si="1"/>
        <v>aitos19b</v>
      </c>
      <c r="D100" s="1" t="s">
        <v>1202</v>
      </c>
      <c r="E100" s="1">
        <v>19</v>
      </c>
      <c r="F100" s="1" t="s">
        <v>1240</v>
      </c>
      <c r="G100" s="101" t="s">
        <v>1308</v>
      </c>
      <c r="H100" s="104" t="s">
        <v>1309</v>
      </c>
      <c r="I100" s="1" t="s">
        <v>1223</v>
      </c>
    </row>
    <row r="101" spans="2:9" ht="43.5" x14ac:dyDescent="0.35">
      <c r="B101" s="105">
        <v>99</v>
      </c>
      <c r="C101" s="105" t="str">
        <f t="shared" si="1"/>
        <v>aitos20b</v>
      </c>
      <c r="D101" s="1" t="s">
        <v>1202</v>
      </c>
      <c r="E101" s="1">
        <v>20</v>
      </c>
      <c r="F101" s="1" t="s">
        <v>1240</v>
      </c>
      <c r="G101" s="101" t="s">
        <v>1310</v>
      </c>
      <c r="H101" s="104" t="s">
        <v>1311</v>
      </c>
      <c r="I101" s="1" t="s">
        <v>1223</v>
      </c>
    </row>
    <row r="102" spans="2:9" ht="29" x14ac:dyDescent="0.35">
      <c r="B102" s="105">
        <v>100</v>
      </c>
      <c r="C102" s="105" t="str">
        <f t="shared" si="1"/>
        <v>aitos21b</v>
      </c>
      <c r="D102" s="1" t="s">
        <v>1202</v>
      </c>
      <c r="E102" s="1">
        <v>21</v>
      </c>
      <c r="F102" s="1" t="s">
        <v>1240</v>
      </c>
      <c r="G102" s="101" t="s">
        <v>1229</v>
      </c>
      <c r="H102" s="104" t="s">
        <v>1312</v>
      </c>
      <c r="I102" s="1" t="s">
        <v>1223</v>
      </c>
    </row>
    <row r="103" spans="2:9" ht="29" x14ac:dyDescent="0.35">
      <c r="B103" s="105">
        <v>101</v>
      </c>
      <c r="C103" s="105" t="str">
        <f t="shared" si="1"/>
        <v>aitos22b</v>
      </c>
      <c r="D103" s="1" t="s">
        <v>1202</v>
      </c>
      <c r="E103" s="1">
        <v>22</v>
      </c>
      <c r="F103" s="1" t="s">
        <v>1240</v>
      </c>
      <c r="G103" s="101" t="s">
        <v>1299</v>
      </c>
      <c r="H103" s="104" t="s">
        <v>1300</v>
      </c>
      <c r="I103" s="1" t="s">
        <v>1223</v>
      </c>
    </row>
    <row r="104" spans="2:9" ht="29" x14ac:dyDescent="0.35">
      <c r="B104" s="105">
        <v>102</v>
      </c>
      <c r="C104" s="105" t="str">
        <f t="shared" si="1"/>
        <v>aitos23b</v>
      </c>
      <c r="D104" s="1" t="s">
        <v>1202</v>
      </c>
      <c r="E104" s="1">
        <v>23</v>
      </c>
      <c r="F104" s="1" t="s">
        <v>1240</v>
      </c>
      <c r="G104" s="101" t="s">
        <v>1243</v>
      </c>
      <c r="H104" s="104" t="s">
        <v>1264</v>
      </c>
      <c r="I104" s="1" t="s">
        <v>1223</v>
      </c>
    </row>
    <row r="105" spans="2:9" ht="43.5" x14ac:dyDescent="0.35">
      <c r="B105" s="105">
        <v>103</v>
      </c>
      <c r="C105" s="105" t="str">
        <f t="shared" si="1"/>
        <v>aitos24b</v>
      </c>
      <c r="D105" s="1" t="s">
        <v>1202</v>
      </c>
      <c r="E105" s="1">
        <v>24</v>
      </c>
      <c r="F105" s="1" t="s">
        <v>1240</v>
      </c>
      <c r="G105" s="101" t="s">
        <v>1313</v>
      </c>
      <c r="H105" s="104" t="s">
        <v>1314</v>
      </c>
      <c r="I105" s="1" t="s">
        <v>1223</v>
      </c>
    </row>
    <row r="106" spans="2:9" ht="29" x14ac:dyDescent="0.35">
      <c r="B106" s="105">
        <v>104</v>
      </c>
      <c r="C106" s="105" t="str">
        <f t="shared" si="1"/>
        <v>aitos25b</v>
      </c>
      <c r="D106" s="1" t="s">
        <v>1202</v>
      </c>
      <c r="E106" s="1">
        <v>25</v>
      </c>
      <c r="F106" s="1" t="s">
        <v>1240</v>
      </c>
      <c r="G106" s="101" t="s">
        <v>1315</v>
      </c>
      <c r="H106" s="104" t="s">
        <v>1316</v>
      </c>
      <c r="I106" s="1" t="s">
        <v>1223</v>
      </c>
    </row>
    <row r="107" spans="2:9" ht="29" x14ac:dyDescent="0.35">
      <c r="B107" s="105">
        <v>105</v>
      </c>
      <c r="C107" s="105" t="str">
        <f t="shared" si="1"/>
        <v>aitos26b</v>
      </c>
      <c r="D107" s="1" t="s">
        <v>1202</v>
      </c>
      <c r="E107" s="1">
        <v>26</v>
      </c>
      <c r="F107" s="1" t="s">
        <v>1240</v>
      </c>
      <c r="G107" s="101" t="s">
        <v>1301</v>
      </c>
      <c r="H107" s="104" t="s">
        <v>1317</v>
      </c>
      <c r="I107" s="1" t="s">
        <v>1223</v>
      </c>
    </row>
    <row r="108" spans="2:9" ht="29" x14ac:dyDescent="0.35">
      <c r="B108" s="105">
        <v>106</v>
      </c>
      <c r="C108" s="105" t="str">
        <f t="shared" si="1"/>
        <v>aitos27b</v>
      </c>
      <c r="D108" s="1" t="s">
        <v>1202</v>
      </c>
      <c r="E108" s="1">
        <v>27</v>
      </c>
      <c r="F108" s="1" t="s">
        <v>1240</v>
      </c>
      <c r="G108" s="101" t="s">
        <v>1318</v>
      </c>
      <c r="H108" s="104" t="s">
        <v>1319</v>
      </c>
      <c r="I108" s="1" t="s">
        <v>1223</v>
      </c>
    </row>
    <row r="109" spans="2:9" ht="29" x14ac:dyDescent="0.35">
      <c r="B109" s="105">
        <v>107</v>
      </c>
      <c r="C109" s="105" t="str">
        <f t="shared" si="1"/>
        <v>aitos28b</v>
      </c>
      <c r="D109" s="1" t="s">
        <v>1202</v>
      </c>
      <c r="E109" s="1">
        <v>28</v>
      </c>
      <c r="F109" s="1" t="s">
        <v>1240</v>
      </c>
      <c r="G109" s="101" t="s">
        <v>1232</v>
      </c>
      <c r="H109" s="104" t="s">
        <v>1320</v>
      </c>
      <c r="I109" s="1" t="s">
        <v>1223</v>
      </c>
    </row>
    <row r="110" spans="2:9" ht="29" x14ac:dyDescent="0.35">
      <c r="B110" s="105">
        <v>108</v>
      </c>
      <c r="C110" s="105" t="str">
        <f t="shared" si="1"/>
        <v>aitos29b</v>
      </c>
      <c r="D110" s="1" t="s">
        <v>1202</v>
      </c>
      <c r="E110" s="1">
        <v>29</v>
      </c>
      <c r="F110" s="1" t="s">
        <v>1240</v>
      </c>
      <c r="G110" s="101" t="s">
        <v>1321</v>
      </c>
      <c r="H110" s="104" t="s">
        <v>1322</v>
      </c>
      <c r="I110" s="1" t="s">
        <v>1223</v>
      </c>
    </row>
    <row r="111" spans="2:9" ht="29" x14ac:dyDescent="0.35">
      <c r="B111" s="105">
        <v>109</v>
      </c>
      <c r="C111" s="105" t="str">
        <f t="shared" si="1"/>
        <v>aitos30b</v>
      </c>
      <c r="D111" s="1" t="s">
        <v>1202</v>
      </c>
      <c r="E111" s="1">
        <v>30</v>
      </c>
      <c r="F111" s="1" t="s">
        <v>1240</v>
      </c>
      <c r="G111" s="101" t="s">
        <v>1305</v>
      </c>
      <c r="H111" s="104" t="s">
        <v>1323</v>
      </c>
      <c r="I111" s="1" t="s">
        <v>1223</v>
      </c>
    </row>
    <row r="112" spans="2:9" ht="43.5" x14ac:dyDescent="0.35">
      <c r="B112" s="105">
        <v>110</v>
      </c>
      <c r="C112" s="105" t="str">
        <f t="shared" si="1"/>
        <v>aitos31b</v>
      </c>
      <c r="D112" s="1" t="s">
        <v>1202</v>
      </c>
      <c r="E112" s="1">
        <v>31</v>
      </c>
      <c r="F112" s="1" t="s">
        <v>1240</v>
      </c>
      <c r="G112" s="101" t="s">
        <v>1279</v>
      </c>
      <c r="H112" s="104" t="s">
        <v>1280</v>
      </c>
      <c r="I112" s="1" t="s">
        <v>1223</v>
      </c>
    </row>
    <row r="113" spans="2:9" ht="29" x14ac:dyDescent="0.35">
      <c r="B113" s="105">
        <v>111</v>
      </c>
      <c r="C113" s="105" t="str">
        <f t="shared" si="1"/>
        <v>aitos32b</v>
      </c>
      <c r="D113" s="1" t="s">
        <v>1202</v>
      </c>
      <c r="E113" s="1">
        <v>32</v>
      </c>
      <c r="F113" s="1" t="s">
        <v>1240</v>
      </c>
      <c r="G113" s="101" t="s">
        <v>1232</v>
      </c>
      <c r="H113" s="104" t="s">
        <v>1320</v>
      </c>
      <c r="I113" s="1" t="s">
        <v>1223</v>
      </c>
    </row>
    <row r="114" spans="2:9" ht="43.5" x14ac:dyDescent="0.35">
      <c r="B114" s="105">
        <v>112</v>
      </c>
      <c r="C114" s="105" t="str">
        <f t="shared" si="1"/>
        <v>aitos33b</v>
      </c>
      <c r="D114" s="1" t="s">
        <v>1202</v>
      </c>
      <c r="E114" s="1">
        <v>33</v>
      </c>
      <c r="F114" s="1" t="s">
        <v>1240</v>
      </c>
      <c r="G114" s="101" t="s">
        <v>1326</v>
      </c>
      <c r="H114" s="104" t="s">
        <v>1327</v>
      </c>
      <c r="I114" s="1" t="s">
        <v>1223</v>
      </c>
    </row>
    <row r="115" spans="2:9" ht="29" x14ac:dyDescent="0.35">
      <c r="B115" s="105">
        <v>113</v>
      </c>
      <c r="C115" s="105" t="str">
        <f t="shared" si="1"/>
        <v>aitos34b</v>
      </c>
      <c r="D115" s="1" t="s">
        <v>1202</v>
      </c>
      <c r="E115" s="1">
        <v>34</v>
      </c>
      <c r="F115" s="1" t="s">
        <v>1240</v>
      </c>
      <c r="G115" s="101" t="s">
        <v>1286</v>
      </c>
      <c r="H115" s="104" t="s">
        <v>1325</v>
      </c>
      <c r="I115" s="1" t="s">
        <v>1324</v>
      </c>
    </row>
    <row r="116" spans="2:9" ht="58" x14ac:dyDescent="0.35">
      <c r="B116" s="105">
        <v>114</v>
      </c>
      <c r="C116" s="1" t="str">
        <f t="shared" si="1"/>
        <v>aitosscscb</v>
      </c>
      <c r="D116" s="1" t="s">
        <v>1202</v>
      </c>
      <c r="E116" s="1" t="s">
        <v>1427</v>
      </c>
      <c r="F116" s="1" t="s">
        <v>1240</v>
      </c>
      <c r="G116" s="101" t="s">
        <v>1425</v>
      </c>
      <c r="H116" s="104" t="s">
        <v>1426</v>
      </c>
      <c r="I116" s="1" t="s">
        <v>1223</v>
      </c>
    </row>
    <row r="117" spans="2:9" ht="130.5" x14ac:dyDescent="0.35">
      <c r="B117" s="105">
        <v>115</v>
      </c>
      <c r="C117" s="1" t="str">
        <f t="shared" si="1"/>
        <v>aitosviernesb</v>
      </c>
      <c r="D117" s="1" t="s">
        <v>1202</v>
      </c>
      <c r="E117" s="1" t="s">
        <v>1428</v>
      </c>
      <c r="F117" s="1" t="s">
        <v>1240</v>
      </c>
      <c r="G117" s="101" t="s">
        <v>1437</v>
      </c>
      <c r="H117" s="104" t="s">
        <v>1438</v>
      </c>
      <c r="I117" s="1" t="s">
        <v>1223</v>
      </c>
    </row>
    <row r="118" spans="2:9" ht="29" x14ac:dyDescent="0.35">
      <c r="B118" s="105">
        <v>116</v>
      </c>
      <c r="C118" s="1" t="str">
        <f t="shared" si="1"/>
        <v>aitcs1b</v>
      </c>
      <c r="D118" s="1" t="s">
        <v>17</v>
      </c>
      <c r="E118" s="1">
        <v>1</v>
      </c>
      <c r="F118" s="1" t="s">
        <v>1240</v>
      </c>
      <c r="G118" s="101" t="s">
        <v>1260</v>
      </c>
      <c r="H118" s="104" t="s">
        <v>1261</v>
      </c>
      <c r="I118" s="1" t="s">
        <v>1223</v>
      </c>
    </row>
    <row r="119" spans="2:9" ht="29" x14ac:dyDescent="0.35">
      <c r="B119" s="105">
        <v>117</v>
      </c>
      <c r="C119" s="1" t="str">
        <f t="shared" si="1"/>
        <v>aitcs2b</v>
      </c>
      <c r="D119" s="1" t="s">
        <v>17</v>
      </c>
      <c r="E119" s="1">
        <v>2</v>
      </c>
      <c r="F119" s="1" t="s">
        <v>1240</v>
      </c>
      <c r="G119" s="101" t="s">
        <v>1431</v>
      </c>
      <c r="H119" s="104" t="s">
        <v>1200</v>
      </c>
      <c r="I119" s="1" t="s">
        <v>1223</v>
      </c>
    </row>
    <row r="120" spans="2:9" ht="29" x14ac:dyDescent="0.35">
      <c r="B120" s="105">
        <v>118</v>
      </c>
      <c r="C120" s="1" t="str">
        <f t="shared" si="1"/>
        <v>aitcs3b</v>
      </c>
      <c r="D120" s="1" t="s">
        <v>17</v>
      </c>
      <c r="E120" s="1">
        <v>3</v>
      </c>
      <c r="F120" s="1" t="s">
        <v>1240</v>
      </c>
      <c r="G120" s="101" t="s">
        <v>1393</v>
      </c>
      <c r="H120" s="104" t="s">
        <v>1394</v>
      </c>
      <c r="I120" s="1" t="s">
        <v>1223</v>
      </c>
    </row>
    <row r="121" spans="2:9" ht="43.5" x14ac:dyDescent="0.35">
      <c r="B121" s="105">
        <v>119</v>
      </c>
      <c r="C121" s="1" t="str">
        <f t="shared" si="1"/>
        <v>aitcs4b</v>
      </c>
      <c r="D121" s="1" t="s">
        <v>17</v>
      </c>
      <c r="E121" s="1">
        <v>4</v>
      </c>
      <c r="F121" s="1" t="s">
        <v>1240</v>
      </c>
      <c r="G121" s="101" t="s">
        <v>1245</v>
      </c>
      <c r="H121" s="104" t="s">
        <v>1432</v>
      </c>
      <c r="I121" s="1" t="s">
        <v>1223</v>
      </c>
    </row>
    <row r="122" spans="2:9" ht="43.5" x14ac:dyDescent="0.35">
      <c r="B122" s="105">
        <v>120</v>
      </c>
      <c r="C122" s="1" t="str">
        <f t="shared" si="1"/>
        <v>aitcs5b</v>
      </c>
      <c r="D122" s="1" t="s">
        <v>17</v>
      </c>
      <c r="E122" s="1">
        <v>5</v>
      </c>
      <c r="F122" s="1" t="s">
        <v>1240</v>
      </c>
      <c r="G122" s="101" t="s">
        <v>1433</v>
      </c>
      <c r="H122" s="104" t="s">
        <v>1398</v>
      </c>
      <c r="I122" s="1" t="s">
        <v>1223</v>
      </c>
    </row>
    <row r="123" spans="2:9" ht="58" x14ac:dyDescent="0.35">
      <c r="B123" s="105">
        <v>121</v>
      </c>
      <c r="C123" s="1" t="str">
        <f t="shared" si="1"/>
        <v>aitcs6b</v>
      </c>
      <c r="D123" s="1" t="s">
        <v>17</v>
      </c>
      <c r="E123" s="1">
        <v>6</v>
      </c>
      <c r="F123" s="1" t="s">
        <v>1240</v>
      </c>
      <c r="G123" s="101" t="s">
        <v>1406</v>
      </c>
      <c r="H123" s="104" t="s">
        <v>1434</v>
      </c>
      <c r="I123" s="1" t="s">
        <v>1223</v>
      </c>
    </row>
    <row r="124" spans="2:9" ht="58" x14ac:dyDescent="0.35">
      <c r="B124" s="105">
        <v>122</v>
      </c>
      <c r="C124" s="1" t="str">
        <f t="shared" si="1"/>
        <v>aitcsjsb</v>
      </c>
      <c r="D124" s="1" t="s">
        <v>17</v>
      </c>
      <c r="E124" s="1" t="s">
        <v>1401</v>
      </c>
      <c r="F124" s="1" t="s">
        <v>1240</v>
      </c>
      <c r="G124" s="101" t="s">
        <v>1402</v>
      </c>
      <c r="H124" s="104" t="s">
        <v>1403</v>
      </c>
      <c r="I124" s="1" t="s">
        <v>1223</v>
      </c>
    </row>
    <row r="125" spans="2:9" ht="58" x14ac:dyDescent="0.35">
      <c r="B125" s="105">
        <v>123</v>
      </c>
      <c r="C125" s="1" t="str">
        <f t="shared" si="1"/>
        <v>aitcsvsb</v>
      </c>
      <c r="D125" s="1" t="s">
        <v>17</v>
      </c>
      <c r="E125" s="1" t="s">
        <v>1404</v>
      </c>
      <c r="F125" s="1" t="s">
        <v>1240</v>
      </c>
      <c r="G125" s="101" t="s">
        <v>1406</v>
      </c>
      <c r="H125" s="104" t="s">
        <v>1405</v>
      </c>
      <c r="I125" s="1" t="s">
        <v>1223</v>
      </c>
    </row>
    <row r="126" spans="2:9" ht="43.5" x14ac:dyDescent="0.35">
      <c r="B126" s="105">
        <v>124</v>
      </c>
      <c r="C126" s="1" t="str">
        <f t="shared" si="1"/>
        <v>aitps1b</v>
      </c>
      <c r="D126" s="1" t="s">
        <v>12</v>
      </c>
      <c r="E126" s="1">
        <v>1</v>
      </c>
      <c r="F126" s="1" t="s">
        <v>1240</v>
      </c>
      <c r="G126" s="101" t="s">
        <v>1408</v>
      </c>
      <c r="H126" s="104" t="s">
        <v>1409</v>
      </c>
      <c r="I126" s="1" t="s">
        <v>1223</v>
      </c>
    </row>
    <row r="127" spans="2:9" ht="43.5" x14ac:dyDescent="0.35">
      <c r="B127" s="105">
        <v>125</v>
      </c>
      <c r="C127" s="1" t="str">
        <f t="shared" si="1"/>
        <v>aitps2b</v>
      </c>
      <c r="D127" s="1" t="s">
        <v>12</v>
      </c>
      <c r="E127" s="1">
        <v>2</v>
      </c>
      <c r="F127" s="1" t="s">
        <v>1240</v>
      </c>
      <c r="G127" s="101" t="s">
        <v>1435</v>
      </c>
      <c r="H127" s="104" t="s">
        <v>1412</v>
      </c>
      <c r="I127" s="1" t="s">
        <v>1223</v>
      </c>
    </row>
    <row r="128" spans="2:9" ht="29" x14ac:dyDescent="0.35">
      <c r="B128" s="105">
        <v>126</v>
      </c>
      <c r="C128" s="1" t="str">
        <f t="shared" si="1"/>
        <v>aitps3b</v>
      </c>
      <c r="D128" s="1" t="s">
        <v>12</v>
      </c>
      <c r="E128" s="1">
        <v>3</v>
      </c>
      <c r="F128" s="1" t="s">
        <v>1240</v>
      </c>
      <c r="G128" s="101" t="s">
        <v>1413</v>
      </c>
      <c r="H128" s="104" t="s">
        <v>1414</v>
      </c>
      <c r="I128" s="1" t="s">
        <v>1223</v>
      </c>
    </row>
    <row r="129" spans="2:9" ht="43.5" x14ac:dyDescent="0.35">
      <c r="B129" s="105">
        <v>127</v>
      </c>
      <c r="C129" s="1" t="str">
        <f t="shared" si="1"/>
        <v>aitps4b</v>
      </c>
      <c r="D129" s="1" t="s">
        <v>12</v>
      </c>
      <c r="E129" s="1">
        <v>4</v>
      </c>
      <c r="F129" s="1" t="s">
        <v>1240</v>
      </c>
      <c r="G129" s="101" t="s">
        <v>1415</v>
      </c>
      <c r="H129" s="104" t="s">
        <v>1416</v>
      </c>
      <c r="I129" s="1" t="s">
        <v>1223</v>
      </c>
    </row>
    <row r="130" spans="2:9" ht="43.5" x14ac:dyDescent="0.35">
      <c r="B130" s="105">
        <v>128</v>
      </c>
      <c r="C130" s="1" t="str">
        <f t="shared" si="1"/>
        <v>aitps5b</v>
      </c>
      <c r="D130" s="1" t="s">
        <v>12</v>
      </c>
      <c r="E130" s="1">
        <v>5</v>
      </c>
      <c r="F130" s="1" t="s">
        <v>1240</v>
      </c>
      <c r="G130" s="101" t="s">
        <v>1284</v>
      </c>
      <c r="H130" s="104" t="s">
        <v>1436</v>
      </c>
      <c r="I130" s="1" t="s">
        <v>1223</v>
      </c>
    </row>
    <row r="131" spans="2:9" ht="43.5" x14ac:dyDescent="0.3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58" x14ac:dyDescent="0.35">
      <c r="B132" s="105">
        <v>130</v>
      </c>
      <c r="C132" s="1" t="str">
        <f t="shared" si="2"/>
        <v>aitps7b</v>
      </c>
      <c r="D132" s="1" t="s">
        <v>12</v>
      </c>
      <c r="E132" s="1">
        <v>7</v>
      </c>
      <c r="F132" s="1" t="s">
        <v>1240</v>
      </c>
      <c r="G132" s="101" t="s">
        <v>1417</v>
      </c>
      <c r="H132" s="104" t="s">
        <v>1418</v>
      </c>
      <c r="I132" s="1" t="s">
        <v>1223</v>
      </c>
    </row>
    <row r="133" spans="2:9" ht="43.5" x14ac:dyDescent="0.35">
      <c r="B133" s="105">
        <v>131</v>
      </c>
      <c r="C133" s="1" t="str">
        <f t="shared" si="2"/>
        <v>aitps8b</v>
      </c>
      <c r="D133" s="1" t="s">
        <v>12</v>
      </c>
      <c r="E133" s="1">
        <v>8</v>
      </c>
      <c r="F133" s="1" t="s">
        <v>1240</v>
      </c>
      <c r="G133" s="101" t="s">
        <v>1421</v>
      </c>
      <c r="H133" s="104" t="s">
        <v>1422</v>
      </c>
      <c r="I133" s="1" t="s">
        <v>1223</v>
      </c>
    </row>
    <row r="134" spans="2:9" ht="29" x14ac:dyDescent="0.35">
      <c r="B134" s="105">
        <v>132</v>
      </c>
      <c r="C134" s="1" t="str">
        <f t="shared" si="2"/>
        <v>aitps9b</v>
      </c>
      <c r="D134" s="1" t="s">
        <v>12</v>
      </c>
      <c r="E134" s="1">
        <v>9</v>
      </c>
      <c r="F134" s="1" t="s">
        <v>1240</v>
      </c>
      <c r="G134" s="101" t="s">
        <v>1423</v>
      </c>
      <c r="H134" s="104" t="s">
        <v>1424</v>
      </c>
      <c r="I134" s="1" t="s">
        <v>1223</v>
      </c>
    </row>
    <row r="135" spans="2:9" x14ac:dyDescent="0.35">
      <c r="B135" s="105">
        <v>133</v>
      </c>
      <c r="C135" s="1" t="str">
        <f t="shared" si="2"/>
        <v>aitpsssb</v>
      </c>
      <c r="D135" s="1" t="s">
        <v>12</v>
      </c>
      <c r="E135" s="1" t="s">
        <v>1407</v>
      </c>
      <c r="F135" s="1" t="s">
        <v>1240</v>
      </c>
      <c r="G135" s="101" t="s">
        <v>1410</v>
      </c>
      <c r="H135" s="104" t="s">
        <v>1444</v>
      </c>
      <c r="I135" s="1" t="s">
        <v>1223</v>
      </c>
    </row>
    <row r="136" spans="2:9" ht="58" x14ac:dyDescent="0.35">
      <c r="B136" s="105">
        <v>134</v>
      </c>
      <c r="C136" s="1" t="str">
        <f t="shared" si="2"/>
        <v>aitpsasb</v>
      </c>
      <c r="D136" s="1" t="s">
        <v>12</v>
      </c>
      <c r="E136" s="1" t="s">
        <v>1003</v>
      </c>
      <c r="F136" s="1" t="s">
        <v>1240</v>
      </c>
      <c r="G136" s="101" t="s">
        <v>1419</v>
      </c>
      <c r="H136" s="104" t="s">
        <v>1420</v>
      </c>
      <c r="I136" s="1" t="s">
        <v>1223</v>
      </c>
    </row>
    <row r="137" spans="2:9" ht="29" x14ac:dyDescent="0.35">
      <c r="B137" s="105">
        <v>135</v>
      </c>
      <c r="C137" s="1" t="str">
        <f t="shared" si="2"/>
        <v>aitas1c</v>
      </c>
      <c r="D137" s="1" t="s">
        <v>29</v>
      </c>
      <c r="E137" s="1">
        <v>1</v>
      </c>
      <c r="F137" s="1" t="s">
        <v>1199</v>
      </c>
      <c r="G137" s="101" t="s">
        <v>1364</v>
      </c>
      <c r="H137" s="104" t="s">
        <v>1365</v>
      </c>
      <c r="I137" s="1" t="s">
        <v>1223</v>
      </c>
    </row>
    <row r="138" spans="2:9" ht="29" x14ac:dyDescent="0.35">
      <c r="B138" s="105">
        <v>136</v>
      </c>
      <c r="C138" s="1" t="str">
        <f t="shared" si="2"/>
        <v>aitas2c</v>
      </c>
      <c r="D138" s="1" t="s">
        <v>29</v>
      </c>
      <c r="E138" s="1">
        <v>2</v>
      </c>
      <c r="F138" s="1" t="s">
        <v>1199</v>
      </c>
      <c r="G138" s="101" t="s">
        <v>1366</v>
      </c>
      <c r="H138" s="104" t="s">
        <v>1367</v>
      </c>
      <c r="I138" s="1" t="s">
        <v>1223</v>
      </c>
    </row>
    <row r="139" spans="2:9" ht="29" x14ac:dyDescent="0.35">
      <c r="B139" s="105">
        <v>137</v>
      </c>
      <c r="C139" s="1" t="str">
        <f t="shared" si="2"/>
        <v>aitas3c</v>
      </c>
      <c r="D139" s="1" t="s">
        <v>29</v>
      </c>
      <c r="E139" s="1">
        <v>3</v>
      </c>
      <c r="F139" s="1" t="s">
        <v>1199</v>
      </c>
      <c r="G139" s="101" t="s">
        <v>1307</v>
      </c>
      <c r="H139" s="104" t="s">
        <v>1298</v>
      </c>
      <c r="I139" s="1" t="s">
        <v>1223</v>
      </c>
    </row>
    <row r="140" spans="2:9" ht="29" x14ac:dyDescent="0.35">
      <c r="B140" s="105">
        <v>138</v>
      </c>
      <c r="C140" s="1" t="str">
        <f t="shared" si="2"/>
        <v>aitas4c</v>
      </c>
      <c r="D140" s="1" t="s">
        <v>29</v>
      </c>
      <c r="E140" s="1">
        <v>4</v>
      </c>
      <c r="F140" s="1" t="s">
        <v>1199</v>
      </c>
      <c r="G140" s="101" t="s">
        <v>1368</v>
      </c>
      <c r="H140" s="104" t="s">
        <v>1369</v>
      </c>
      <c r="I140" s="1" t="s">
        <v>1223</v>
      </c>
    </row>
    <row r="141" spans="2:9" ht="29" x14ac:dyDescent="0.35">
      <c r="B141" s="105">
        <v>139</v>
      </c>
      <c r="C141" s="1" t="str">
        <f t="shared" si="2"/>
        <v>aitns25dicmvc</v>
      </c>
      <c r="D141" s="1" t="s">
        <v>30</v>
      </c>
      <c r="E141" s="1" t="s">
        <v>1378</v>
      </c>
      <c r="F141" s="1" t="s">
        <v>1199</v>
      </c>
      <c r="G141" s="101" t="s">
        <v>1370</v>
      </c>
      <c r="H141" s="104" t="s">
        <v>1372</v>
      </c>
      <c r="I141" s="1" t="s">
        <v>1223</v>
      </c>
    </row>
    <row r="142" spans="2:9" ht="43.5" x14ac:dyDescent="0.35">
      <c r="B142" s="105">
        <v>140</v>
      </c>
      <c r="C142" s="1" t="str">
        <f t="shared" si="2"/>
        <v>aitns25dicmmc</v>
      </c>
      <c r="D142" s="1" t="s">
        <v>30</v>
      </c>
      <c r="E142" s="1" t="s">
        <v>1377</v>
      </c>
      <c r="F142" s="1" t="s">
        <v>1199</v>
      </c>
      <c r="G142" s="101" t="s">
        <v>1371</v>
      </c>
      <c r="H142" s="104" t="s">
        <v>1373</v>
      </c>
      <c r="I142" s="1" t="s">
        <v>1223</v>
      </c>
    </row>
    <row r="143" spans="2:9" ht="29" x14ac:dyDescent="0.35">
      <c r="B143" s="105">
        <v>141</v>
      </c>
      <c r="C143" s="1" t="str">
        <f t="shared" si="2"/>
        <v>aitns25dicmac</v>
      </c>
      <c r="D143" s="1" t="s">
        <v>30</v>
      </c>
      <c r="E143" s="1" t="s">
        <v>1376</v>
      </c>
      <c r="F143" s="1" t="s">
        <v>1199</v>
      </c>
      <c r="G143" s="101" t="s">
        <v>1374</v>
      </c>
      <c r="H143" s="104" t="s">
        <v>1375</v>
      </c>
      <c r="I143" s="1" t="s">
        <v>1223</v>
      </c>
    </row>
    <row r="144" spans="2:9" ht="43.5" x14ac:dyDescent="0.35">
      <c r="B144" s="105">
        <v>142</v>
      </c>
      <c r="C144" s="1" t="str">
        <f t="shared" si="2"/>
        <v>aitns25dicmdc</v>
      </c>
      <c r="D144" s="1" t="s">
        <v>30</v>
      </c>
      <c r="E144" s="1" t="s">
        <v>1381</v>
      </c>
      <c r="F144" s="1" t="s">
        <v>1199</v>
      </c>
      <c r="G144" s="101" t="s">
        <v>1379</v>
      </c>
      <c r="H144" s="104" t="s">
        <v>1380</v>
      </c>
      <c r="I144" s="1" t="s">
        <v>1223</v>
      </c>
    </row>
    <row r="145" spans="2:9" ht="58" x14ac:dyDescent="0.35">
      <c r="B145" s="105">
        <v>143</v>
      </c>
      <c r="C145" s="1" t="str">
        <f t="shared" si="2"/>
        <v>aitnssfc</v>
      </c>
      <c r="D145" s="1" t="s">
        <v>30</v>
      </c>
      <c r="E145" s="1" t="s">
        <v>1382</v>
      </c>
      <c r="F145" s="1" t="s">
        <v>1199</v>
      </c>
      <c r="G145" s="101" t="s">
        <v>1228</v>
      </c>
      <c r="H145" s="104" t="s">
        <v>1429</v>
      </c>
      <c r="I145" s="1" t="s">
        <v>1223</v>
      </c>
    </row>
    <row r="146" spans="2:9" ht="43.5" x14ac:dyDescent="0.35">
      <c r="B146" s="105">
        <v>144</v>
      </c>
      <c r="C146" s="1" t="str">
        <f t="shared" si="2"/>
        <v>aitns1eneroc</v>
      </c>
      <c r="D146" s="1" t="s">
        <v>30</v>
      </c>
      <c r="E146" s="1" t="s">
        <v>1383</v>
      </c>
      <c r="F146" s="1" t="s">
        <v>1199</v>
      </c>
      <c r="G146" s="101" t="s">
        <v>1430</v>
      </c>
      <c r="H146" s="104" t="s">
        <v>1384</v>
      </c>
      <c r="I146" s="1" t="s">
        <v>1223</v>
      </c>
    </row>
    <row r="147" spans="2:9" ht="29" x14ac:dyDescent="0.35">
      <c r="B147" s="105">
        <v>145</v>
      </c>
      <c r="C147" s="1" t="str">
        <f t="shared" si="2"/>
        <v>aitns2domingoc</v>
      </c>
      <c r="D147" s="1" t="s">
        <v>30</v>
      </c>
      <c r="E147" s="1" t="s">
        <v>1385</v>
      </c>
      <c r="F147" s="1" t="s">
        <v>1199</v>
      </c>
      <c r="G147" s="101" t="s">
        <v>1386</v>
      </c>
      <c r="H147" s="104" t="s">
        <v>1387</v>
      </c>
      <c r="I147" s="1" t="s">
        <v>1223</v>
      </c>
    </row>
    <row r="148" spans="2:9" ht="29" x14ac:dyDescent="0.35">
      <c r="B148" s="105">
        <v>146</v>
      </c>
      <c r="C148" s="1" t="str">
        <f t="shared" si="2"/>
        <v>aitns6eneroc</v>
      </c>
      <c r="D148" s="1" t="s">
        <v>30</v>
      </c>
      <c r="E148" s="1" t="s">
        <v>1388</v>
      </c>
      <c r="F148" s="1" t="s">
        <v>1199</v>
      </c>
      <c r="G148" s="101" t="s">
        <v>1389</v>
      </c>
      <c r="H148" s="104" t="s">
        <v>1390</v>
      </c>
      <c r="I148" s="1" t="s">
        <v>1223</v>
      </c>
    </row>
    <row r="149" spans="2:9" ht="43.5" x14ac:dyDescent="0.35">
      <c r="B149" s="105">
        <v>147</v>
      </c>
      <c r="C149" s="105" t="str">
        <f t="shared" si="2"/>
        <v>aitos1c</v>
      </c>
      <c r="D149" s="1" t="s">
        <v>1202</v>
      </c>
      <c r="E149" s="1">
        <v>1</v>
      </c>
      <c r="F149" s="1" t="s">
        <v>1199</v>
      </c>
      <c r="G149" s="101" t="s">
        <v>1238</v>
      </c>
      <c r="H149" s="104" t="s">
        <v>1391</v>
      </c>
      <c r="I149" s="1" t="s">
        <v>1223</v>
      </c>
    </row>
    <row r="150" spans="2:9" ht="29" x14ac:dyDescent="0.35">
      <c r="B150" s="105">
        <v>148</v>
      </c>
      <c r="C150" s="105" t="str">
        <f t="shared" si="2"/>
        <v>aitos2c</v>
      </c>
      <c r="D150" s="1" t="s">
        <v>1202</v>
      </c>
      <c r="E150" s="1">
        <v>2</v>
      </c>
      <c r="F150" s="1" t="s">
        <v>1199</v>
      </c>
      <c r="G150" s="101" t="s">
        <v>1214</v>
      </c>
      <c r="H150" s="104" t="s">
        <v>1329</v>
      </c>
      <c r="I150" s="1" t="s">
        <v>1223</v>
      </c>
    </row>
    <row r="151" spans="2:9" ht="29" x14ac:dyDescent="0.35">
      <c r="B151" s="105">
        <v>149</v>
      </c>
      <c r="C151" s="105" t="str">
        <f t="shared" si="2"/>
        <v>aitos3c</v>
      </c>
      <c r="D151" s="1" t="s">
        <v>1202</v>
      </c>
      <c r="E151" s="1">
        <v>3</v>
      </c>
      <c r="F151" s="1" t="s">
        <v>1199</v>
      </c>
      <c r="G151" s="101" t="s">
        <v>1215</v>
      </c>
      <c r="H151" s="104" t="s">
        <v>1298</v>
      </c>
      <c r="I151" s="1" t="s">
        <v>1223</v>
      </c>
    </row>
    <row r="152" spans="2:9" ht="29" x14ac:dyDescent="0.35">
      <c r="B152" s="105">
        <v>150</v>
      </c>
      <c r="C152" s="105" t="str">
        <f t="shared" si="2"/>
        <v>aitos4c</v>
      </c>
      <c r="D152" s="1" t="s">
        <v>1202</v>
      </c>
      <c r="E152" s="1">
        <v>4</v>
      </c>
      <c r="F152" s="1" t="s">
        <v>1199</v>
      </c>
      <c r="G152" s="101" t="s">
        <v>1216</v>
      </c>
      <c r="H152" s="104" t="s">
        <v>1298</v>
      </c>
      <c r="I152" s="1" t="s">
        <v>1223</v>
      </c>
    </row>
    <row r="153" spans="2:9" ht="43.5" x14ac:dyDescent="0.35">
      <c r="B153" s="105">
        <v>151</v>
      </c>
      <c r="C153" s="105" t="str">
        <f t="shared" si="2"/>
        <v>aitos5c</v>
      </c>
      <c r="D153" s="1" t="s">
        <v>1202</v>
      </c>
      <c r="E153" s="1">
        <v>5</v>
      </c>
      <c r="F153" s="1" t="s">
        <v>1199</v>
      </c>
      <c r="G153" s="101" t="s">
        <v>1218</v>
      </c>
      <c r="H153" s="104" t="s">
        <v>1330</v>
      </c>
      <c r="I153" s="1" t="s">
        <v>1223</v>
      </c>
    </row>
    <row r="154" spans="2:9" ht="43.5" x14ac:dyDescent="0.35">
      <c r="B154" s="105">
        <v>152</v>
      </c>
      <c r="C154" s="105" t="str">
        <f t="shared" si="2"/>
        <v>aitos6c</v>
      </c>
      <c r="D154" s="1" t="s">
        <v>1202</v>
      </c>
      <c r="E154" s="1">
        <v>6</v>
      </c>
      <c r="F154" s="1" t="s">
        <v>1199</v>
      </c>
      <c r="G154" s="101" t="s">
        <v>1217</v>
      </c>
      <c r="H154" s="104" t="s">
        <v>1331</v>
      </c>
      <c r="I154" s="1" t="s">
        <v>1223</v>
      </c>
    </row>
    <row r="155" spans="2:9" ht="58" x14ac:dyDescent="0.35">
      <c r="B155" s="105">
        <v>153</v>
      </c>
      <c r="C155" s="105" t="str">
        <f t="shared" si="2"/>
        <v>aitos7c</v>
      </c>
      <c r="D155" s="1" t="s">
        <v>1202</v>
      </c>
      <c r="E155" s="1">
        <v>7</v>
      </c>
      <c r="F155" s="1" t="s">
        <v>1199</v>
      </c>
      <c r="G155" s="101" t="s">
        <v>1219</v>
      </c>
      <c r="H155" s="104" t="s">
        <v>1332</v>
      </c>
      <c r="I155" s="1" t="s">
        <v>1223</v>
      </c>
    </row>
    <row r="156" spans="2:9" ht="29" x14ac:dyDescent="0.35">
      <c r="B156" s="105">
        <v>154</v>
      </c>
      <c r="C156" s="105" t="str">
        <f t="shared" si="2"/>
        <v>aitos8c</v>
      </c>
      <c r="D156" s="1" t="s">
        <v>1202</v>
      </c>
      <c r="E156" s="1">
        <v>8</v>
      </c>
      <c r="F156" s="1" t="s">
        <v>1199</v>
      </c>
      <c r="G156" s="101" t="s">
        <v>1220</v>
      </c>
      <c r="H156" s="104" t="s">
        <v>1278</v>
      </c>
      <c r="I156" s="1" t="s">
        <v>1223</v>
      </c>
    </row>
    <row r="157" spans="2:9" ht="58" x14ac:dyDescent="0.35">
      <c r="B157" s="105">
        <v>155</v>
      </c>
      <c r="C157" s="105" t="str">
        <f t="shared" si="2"/>
        <v>aitos9c</v>
      </c>
      <c r="D157" s="1" t="s">
        <v>1202</v>
      </c>
      <c r="E157" s="1">
        <v>9</v>
      </c>
      <c r="F157" s="1" t="s">
        <v>1199</v>
      </c>
      <c r="G157" s="101" t="s">
        <v>1221</v>
      </c>
      <c r="H157" s="104" t="s">
        <v>1333</v>
      </c>
      <c r="I157" s="1" t="s">
        <v>1223</v>
      </c>
    </row>
    <row r="158" spans="2:9" ht="29" x14ac:dyDescent="0.35">
      <c r="B158" s="105">
        <v>156</v>
      </c>
      <c r="C158" s="105" t="str">
        <f t="shared" si="2"/>
        <v>aitos10c</v>
      </c>
      <c r="D158" s="1" t="s">
        <v>1202</v>
      </c>
      <c r="E158" s="1">
        <v>10</v>
      </c>
      <c r="F158" s="1" t="s">
        <v>1199</v>
      </c>
      <c r="G158" s="101" t="s">
        <v>1222</v>
      </c>
      <c r="H158" s="104" t="s">
        <v>1297</v>
      </c>
      <c r="I158" s="1" t="s">
        <v>1223</v>
      </c>
    </row>
    <row r="159" spans="2:9" ht="29" x14ac:dyDescent="0.35">
      <c r="B159" s="105">
        <v>157</v>
      </c>
      <c r="C159" s="105" t="str">
        <f t="shared" si="2"/>
        <v>aitos11c</v>
      </c>
      <c r="D159" s="1" t="s">
        <v>1202</v>
      </c>
      <c r="E159" s="1">
        <v>11</v>
      </c>
      <c r="F159" s="1" t="s">
        <v>1199</v>
      </c>
      <c r="G159" s="101" t="s">
        <v>1225</v>
      </c>
      <c r="H159" s="104" t="s">
        <v>1334</v>
      </c>
      <c r="I159" s="1" t="s">
        <v>1223</v>
      </c>
    </row>
    <row r="160" spans="2:9" ht="43.5" x14ac:dyDescent="0.35">
      <c r="B160" s="105">
        <v>158</v>
      </c>
      <c r="C160" s="105" t="str">
        <f t="shared" si="2"/>
        <v>aitos12c</v>
      </c>
      <c r="D160" s="1" t="s">
        <v>1202</v>
      </c>
      <c r="E160" s="1">
        <v>12</v>
      </c>
      <c r="F160" s="1" t="s">
        <v>1199</v>
      </c>
      <c r="G160" s="101" t="s">
        <v>1226</v>
      </c>
      <c r="H160" s="104" t="s">
        <v>1275</v>
      </c>
      <c r="I160" s="1" t="s">
        <v>1223</v>
      </c>
    </row>
    <row r="161" spans="2:9" ht="29" x14ac:dyDescent="0.35">
      <c r="B161" s="105">
        <v>159</v>
      </c>
      <c r="C161" s="105" t="str">
        <f t="shared" si="2"/>
        <v>aitos13c</v>
      </c>
      <c r="D161" s="1" t="s">
        <v>1202</v>
      </c>
      <c r="E161" s="1">
        <v>13</v>
      </c>
      <c r="F161" s="1" t="s">
        <v>1199</v>
      </c>
      <c r="G161" s="101" t="s">
        <v>1227</v>
      </c>
      <c r="H161" s="104" t="s">
        <v>1335</v>
      </c>
      <c r="I161" s="1" t="s">
        <v>1223</v>
      </c>
    </row>
    <row r="162" spans="2:9" ht="58" x14ac:dyDescent="0.35">
      <c r="B162" s="105">
        <v>160</v>
      </c>
      <c r="C162" s="105" t="str">
        <f t="shared" si="2"/>
        <v>aitos14c</v>
      </c>
      <c r="D162" s="1" t="s">
        <v>1202</v>
      </c>
      <c r="E162" s="1">
        <v>14</v>
      </c>
      <c r="F162" s="1" t="s">
        <v>1199</v>
      </c>
      <c r="G162" s="101" t="s">
        <v>1228</v>
      </c>
      <c r="H162" s="104" t="s">
        <v>1336</v>
      </c>
      <c r="I162" s="1" t="s">
        <v>1223</v>
      </c>
    </row>
    <row r="163" spans="2:9" ht="29" x14ac:dyDescent="0.35">
      <c r="B163" s="105">
        <v>161</v>
      </c>
      <c r="C163" s="105" t="str">
        <f t="shared" si="2"/>
        <v>aitos15c</v>
      </c>
      <c r="D163" s="1" t="s">
        <v>1202</v>
      </c>
      <c r="E163" s="1">
        <v>15</v>
      </c>
      <c r="F163" s="1" t="s">
        <v>1199</v>
      </c>
      <c r="G163" s="101" t="s">
        <v>1229</v>
      </c>
      <c r="H163" s="104" t="s">
        <v>1337</v>
      </c>
      <c r="I163" s="1" t="s">
        <v>1223</v>
      </c>
    </row>
    <row r="164" spans="2:9" ht="43.5" x14ac:dyDescent="0.35">
      <c r="B164" s="105">
        <v>162</v>
      </c>
      <c r="C164" s="105" t="str">
        <f t="shared" si="2"/>
        <v>aitos16c</v>
      </c>
      <c r="D164" s="1" t="s">
        <v>1202</v>
      </c>
      <c r="E164" s="1">
        <v>16</v>
      </c>
      <c r="F164" s="1" t="s">
        <v>1199</v>
      </c>
      <c r="G164" s="101" t="s">
        <v>1230</v>
      </c>
      <c r="H164" s="104" t="s">
        <v>1338</v>
      </c>
      <c r="I164" s="1" t="s">
        <v>1223</v>
      </c>
    </row>
    <row r="165" spans="2:9" ht="29" x14ac:dyDescent="0.35">
      <c r="B165" s="105">
        <v>163</v>
      </c>
      <c r="C165" s="105" t="str">
        <f t="shared" si="2"/>
        <v>aitos17c</v>
      </c>
      <c r="D165" s="1" t="s">
        <v>1202</v>
      </c>
      <c r="E165" s="1">
        <v>17</v>
      </c>
      <c r="F165" s="1" t="s">
        <v>1199</v>
      </c>
      <c r="G165" s="101" t="s">
        <v>1231</v>
      </c>
      <c r="H165" s="104" t="s">
        <v>1339</v>
      </c>
      <c r="I165" s="1" t="s">
        <v>1223</v>
      </c>
    </row>
    <row r="166" spans="2:9" ht="29" x14ac:dyDescent="0.35">
      <c r="B166" s="105">
        <v>164</v>
      </c>
      <c r="C166" s="105" t="str">
        <f t="shared" si="2"/>
        <v>aitos18c</v>
      </c>
      <c r="D166" s="1" t="s">
        <v>1202</v>
      </c>
      <c r="E166" s="1">
        <v>18</v>
      </c>
      <c r="F166" s="1" t="s">
        <v>1199</v>
      </c>
      <c r="G166" s="101" t="s">
        <v>1232</v>
      </c>
      <c r="H166" s="104" t="s">
        <v>1320</v>
      </c>
      <c r="I166" s="1" t="s">
        <v>1223</v>
      </c>
    </row>
    <row r="167" spans="2:9" ht="43.5" x14ac:dyDescent="0.35">
      <c r="B167" s="105">
        <v>165</v>
      </c>
      <c r="C167" s="105" t="str">
        <f t="shared" si="2"/>
        <v>aitos19c</v>
      </c>
      <c r="D167" s="1" t="s">
        <v>1202</v>
      </c>
      <c r="E167" s="1">
        <v>19</v>
      </c>
      <c r="F167" s="1" t="s">
        <v>1199</v>
      </c>
      <c r="G167" s="101" t="s">
        <v>1233</v>
      </c>
      <c r="H167" s="104" t="s">
        <v>1340</v>
      </c>
      <c r="I167" s="1" t="s">
        <v>1223</v>
      </c>
    </row>
    <row r="168" spans="2:9" ht="43.5" x14ac:dyDescent="0.35">
      <c r="B168" s="105">
        <v>166</v>
      </c>
      <c r="C168" s="105" t="str">
        <f t="shared" si="2"/>
        <v>aitos20c</v>
      </c>
      <c r="D168" s="1" t="s">
        <v>1202</v>
      </c>
      <c r="E168" s="1">
        <v>20</v>
      </c>
      <c r="F168" s="1" t="s">
        <v>1199</v>
      </c>
      <c r="G168" s="101" t="s">
        <v>1234</v>
      </c>
      <c r="H168" s="104" t="s">
        <v>1275</v>
      </c>
      <c r="I168" s="1" t="s">
        <v>1223</v>
      </c>
    </row>
    <row r="169" spans="2:9" ht="43.5" x14ac:dyDescent="0.35">
      <c r="B169" s="105">
        <v>167</v>
      </c>
      <c r="C169" s="105" t="str">
        <f t="shared" si="2"/>
        <v>aitos21c</v>
      </c>
      <c r="D169" s="1" t="s">
        <v>1202</v>
      </c>
      <c r="E169" s="1">
        <v>21</v>
      </c>
      <c r="F169" s="1" t="s">
        <v>1199</v>
      </c>
      <c r="G169" s="101" t="s">
        <v>1235</v>
      </c>
      <c r="H169" s="104" t="s">
        <v>1341</v>
      </c>
      <c r="I169" s="1" t="s">
        <v>1223</v>
      </c>
    </row>
    <row r="170" spans="2:9" ht="43.5" x14ac:dyDescent="0.35">
      <c r="B170" s="105">
        <v>168</v>
      </c>
      <c r="C170" s="105" t="str">
        <f t="shared" si="2"/>
        <v>aitos22c</v>
      </c>
      <c r="D170" s="1" t="s">
        <v>1202</v>
      </c>
      <c r="E170" s="1">
        <v>22</v>
      </c>
      <c r="F170" s="1" t="s">
        <v>1199</v>
      </c>
      <c r="G170" s="101" t="s">
        <v>1236</v>
      </c>
      <c r="H170" s="104" t="s">
        <v>1342</v>
      </c>
      <c r="I170" s="1" t="s">
        <v>1223</v>
      </c>
    </row>
    <row r="171" spans="2:9" ht="29" x14ac:dyDescent="0.35">
      <c r="B171" s="105">
        <v>169</v>
      </c>
      <c r="C171" s="105" t="str">
        <f t="shared" si="2"/>
        <v>aitos23c</v>
      </c>
      <c r="D171" s="1" t="s">
        <v>1202</v>
      </c>
      <c r="E171" s="1">
        <v>23</v>
      </c>
      <c r="F171" s="1" t="s">
        <v>1199</v>
      </c>
      <c r="G171" s="101" t="s">
        <v>1207</v>
      </c>
      <c r="H171" s="104" t="s">
        <v>1343</v>
      </c>
      <c r="I171" s="1" t="s">
        <v>1224</v>
      </c>
    </row>
    <row r="172" spans="2:9" ht="29" x14ac:dyDescent="0.35">
      <c r="B172" s="105">
        <v>170</v>
      </c>
      <c r="C172" s="105" t="str">
        <f t="shared" si="2"/>
        <v>aitos24c</v>
      </c>
      <c r="D172" s="1" t="s">
        <v>1202</v>
      </c>
      <c r="E172" s="1">
        <v>24</v>
      </c>
      <c r="F172" s="1" t="s">
        <v>1199</v>
      </c>
      <c r="G172" s="102" t="s">
        <v>1210</v>
      </c>
      <c r="H172" s="104" t="s">
        <v>1270</v>
      </c>
      <c r="I172" s="1" t="s">
        <v>1224</v>
      </c>
    </row>
    <row r="173" spans="2:9" ht="29" x14ac:dyDescent="0.35">
      <c r="B173" s="105">
        <v>171</v>
      </c>
      <c r="C173" s="105" t="str">
        <f t="shared" si="2"/>
        <v>aitos25c</v>
      </c>
      <c r="D173" s="1" t="s">
        <v>1202</v>
      </c>
      <c r="E173" s="1">
        <v>25</v>
      </c>
      <c r="F173" s="1" t="s">
        <v>1199</v>
      </c>
      <c r="G173" s="103" t="s">
        <v>1213</v>
      </c>
      <c r="H173" s="104" t="s">
        <v>1344</v>
      </c>
      <c r="I173" s="1" t="s">
        <v>1224</v>
      </c>
    </row>
    <row r="174" spans="2:9" ht="29" x14ac:dyDescent="0.35">
      <c r="B174" s="105">
        <v>172</v>
      </c>
      <c r="C174" s="105" t="str">
        <f t="shared" si="2"/>
        <v>aitos26c</v>
      </c>
      <c r="D174" s="1" t="s">
        <v>1202</v>
      </c>
      <c r="E174" s="1">
        <v>26</v>
      </c>
      <c r="F174" s="1" t="s">
        <v>1199</v>
      </c>
      <c r="G174" s="103" t="s">
        <v>1213</v>
      </c>
      <c r="H174" s="104" t="s">
        <v>1344</v>
      </c>
      <c r="I174" s="1" t="s">
        <v>1224</v>
      </c>
    </row>
    <row r="175" spans="2:9" ht="29" x14ac:dyDescent="0.35">
      <c r="B175" s="105">
        <v>173</v>
      </c>
      <c r="C175" s="105" t="str">
        <f t="shared" si="2"/>
        <v>aitos27c</v>
      </c>
      <c r="D175" s="1" t="s">
        <v>1202</v>
      </c>
      <c r="E175" s="1">
        <v>27</v>
      </c>
      <c r="F175" s="1" t="s">
        <v>1199</v>
      </c>
      <c r="G175" s="101" t="s">
        <v>1212</v>
      </c>
      <c r="H175" s="104" t="s">
        <v>1345</v>
      </c>
      <c r="I175" s="1" t="s">
        <v>1224</v>
      </c>
    </row>
    <row r="176" spans="2:9" ht="29" x14ac:dyDescent="0.35">
      <c r="B176" s="105">
        <v>174</v>
      </c>
      <c r="C176" s="105" t="str">
        <f t="shared" si="2"/>
        <v>aitos28c</v>
      </c>
      <c r="D176" s="1" t="s">
        <v>1202</v>
      </c>
      <c r="E176" s="1">
        <v>28</v>
      </c>
      <c r="F176" s="1" t="s">
        <v>1199</v>
      </c>
      <c r="G176" s="101" t="s">
        <v>1211</v>
      </c>
      <c r="H176" s="104" t="s">
        <v>1346</v>
      </c>
      <c r="I176" s="1" t="s">
        <v>1224</v>
      </c>
    </row>
    <row r="177" spans="2:9" ht="29" x14ac:dyDescent="0.35">
      <c r="B177" s="105">
        <v>175</v>
      </c>
      <c r="C177" s="105" t="str">
        <f t="shared" si="2"/>
        <v>aitos29c</v>
      </c>
      <c r="D177" s="1" t="s">
        <v>1202</v>
      </c>
      <c r="E177" s="1">
        <v>29</v>
      </c>
      <c r="F177" s="1" t="s">
        <v>1199</v>
      </c>
      <c r="G177" s="101" t="s">
        <v>1248</v>
      </c>
      <c r="H177" s="104" t="s">
        <v>1347</v>
      </c>
      <c r="I177" s="1" t="s">
        <v>1224</v>
      </c>
    </row>
    <row r="178" spans="2:9" ht="29" x14ac:dyDescent="0.35">
      <c r="B178" s="105">
        <v>176</v>
      </c>
      <c r="C178" s="105" t="str">
        <f t="shared" si="2"/>
        <v>aitos30c</v>
      </c>
      <c r="D178" s="1" t="s">
        <v>1202</v>
      </c>
      <c r="E178" s="1">
        <v>30</v>
      </c>
      <c r="F178" s="1" t="s">
        <v>1199</v>
      </c>
      <c r="G178" s="102" t="s">
        <v>1210</v>
      </c>
      <c r="H178" s="104" t="s">
        <v>1348</v>
      </c>
      <c r="I178" s="1" t="s">
        <v>1224</v>
      </c>
    </row>
    <row r="179" spans="2:9" ht="43.5" x14ac:dyDescent="0.35">
      <c r="B179" s="105">
        <v>177</v>
      </c>
      <c r="C179" s="105" t="str">
        <f t="shared" si="2"/>
        <v>aitos31c</v>
      </c>
      <c r="D179" s="1" t="s">
        <v>1202</v>
      </c>
      <c r="E179" s="1">
        <v>31</v>
      </c>
      <c r="F179" s="1" t="s">
        <v>1199</v>
      </c>
      <c r="G179" s="101" t="s">
        <v>1209</v>
      </c>
      <c r="H179" s="104" t="s">
        <v>1333</v>
      </c>
      <c r="I179" s="1" t="s">
        <v>1224</v>
      </c>
    </row>
    <row r="180" spans="2:9" ht="29" x14ac:dyDescent="0.35">
      <c r="B180" s="105">
        <v>178</v>
      </c>
      <c r="C180" s="105" t="str">
        <f t="shared" si="2"/>
        <v>aitos32c</v>
      </c>
      <c r="D180" s="1" t="s">
        <v>1202</v>
      </c>
      <c r="E180" s="1">
        <v>32</v>
      </c>
      <c r="F180" s="1" t="s">
        <v>1199</v>
      </c>
      <c r="G180" s="101" t="s">
        <v>1208</v>
      </c>
      <c r="H180" s="104" t="s">
        <v>1349</v>
      </c>
      <c r="I180" s="1" t="s">
        <v>1224</v>
      </c>
    </row>
    <row r="181" spans="2:9" ht="29" x14ac:dyDescent="0.35">
      <c r="B181" s="105">
        <v>179</v>
      </c>
      <c r="C181" s="105" t="str">
        <f t="shared" si="2"/>
        <v>aitos33c</v>
      </c>
      <c r="D181" s="1" t="s">
        <v>1202</v>
      </c>
      <c r="E181" s="1">
        <v>33</v>
      </c>
      <c r="F181" s="1" t="s">
        <v>1199</v>
      </c>
      <c r="G181" s="101" t="s">
        <v>1206</v>
      </c>
      <c r="H181" s="104" t="s">
        <v>1350</v>
      </c>
      <c r="I181" s="1" t="s">
        <v>1224</v>
      </c>
    </row>
    <row r="182" spans="2:9" ht="29" x14ac:dyDescent="0.35">
      <c r="B182" s="105">
        <v>180</v>
      </c>
      <c r="C182" s="105" t="str">
        <f t="shared" si="2"/>
        <v>aitos34c</v>
      </c>
      <c r="D182" s="1" t="s">
        <v>1202</v>
      </c>
      <c r="E182" s="1">
        <v>34</v>
      </c>
      <c r="F182" s="1" t="s">
        <v>1199</v>
      </c>
      <c r="G182" s="101" t="s">
        <v>1205</v>
      </c>
      <c r="H182" s="104" t="s">
        <v>1287</v>
      </c>
      <c r="I182" s="1" t="s">
        <v>1224</v>
      </c>
    </row>
    <row r="183" spans="2:9" ht="58" x14ac:dyDescent="0.35">
      <c r="B183" s="105">
        <v>181</v>
      </c>
      <c r="C183" s="1" t="str">
        <f t="shared" si="2"/>
        <v>aitosscscc</v>
      </c>
      <c r="D183" s="1" t="s">
        <v>1202</v>
      </c>
      <c r="E183" s="1" t="s">
        <v>1427</v>
      </c>
      <c r="F183" s="1" t="s">
        <v>1199</v>
      </c>
      <c r="G183" s="101" t="s">
        <v>1425</v>
      </c>
      <c r="H183" s="104" t="s">
        <v>1426</v>
      </c>
      <c r="I183" s="1" t="s">
        <v>1223</v>
      </c>
    </row>
    <row r="184" spans="2:9" ht="130.5" x14ac:dyDescent="0.35">
      <c r="B184" s="105">
        <v>182</v>
      </c>
      <c r="C184" s="1" t="str">
        <f t="shared" si="2"/>
        <v>aitosviernesc</v>
      </c>
      <c r="D184" s="1" t="s">
        <v>1202</v>
      </c>
      <c r="E184" s="1" t="s">
        <v>1428</v>
      </c>
      <c r="F184" s="1" t="s">
        <v>1199</v>
      </c>
      <c r="G184" s="101" t="s">
        <v>1437</v>
      </c>
      <c r="H184" s="104" t="s">
        <v>1438</v>
      </c>
      <c r="I184" s="1" t="s">
        <v>1223</v>
      </c>
    </row>
    <row r="185" spans="2:9" ht="29" x14ac:dyDescent="0.35">
      <c r="B185" s="105">
        <v>183</v>
      </c>
      <c r="C185" s="1" t="str">
        <f t="shared" si="2"/>
        <v>aitcs1c</v>
      </c>
      <c r="D185" s="1" t="s">
        <v>17</v>
      </c>
      <c r="E185" s="1">
        <v>1</v>
      </c>
      <c r="F185" s="1" t="s">
        <v>1199</v>
      </c>
      <c r="G185" s="101" t="s">
        <v>1260</v>
      </c>
      <c r="H185" s="104" t="s">
        <v>1261</v>
      </c>
      <c r="I185" s="1"/>
    </row>
    <row r="186" spans="2:9" ht="29" x14ac:dyDescent="0.35">
      <c r="B186" s="105">
        <v>184</v>
      </c>
      <c r="C186" s="1" t="str">
        <f t="shared" si="2"/>
        <v>aitcs2c</v>
      </c>
      <c r="D186" s="1" t="s">
        <v>17</v>
      </c>
      <c r="E186" s="1">
        <v>2</v>
      </c>
      <c r="F186" s="1" t="s">
        <v>1199</v>
      </c>
      <c r="G186" s="101" t="s">
        <v>1392</v>
      </c>
      <c r="H186" s="104" t="s">
        <v>1200</v>
      </c>
      <c r="I186" s="1"/>
    </row>
    <row r="187" spans="2:9" ht="29" x14ac:dyDescent="0.35">
      <c r="B187" s="105">
        <v>185</v>
      </c>
      <c r="C187" s="1" t="str">
        <f t="shared" si="2"/>
        <v>aitcs3c</v>
      </c>
      <c r="D187" s="1" t="s">
        <v>17</v>
      </c>
      <c r="E187" s="1">
        <v>3</v>
      </c>
      <c r="F187" s="1" t="s">
        <v>1199</v>
      </c>
      <c r="G187" s="101" t="s">
        <v>1393</v>
      </c>
      <c r="H187" s="104" t="s">
        <v>1394</v>
      </c>
      <c r="I187" s="1"/>
    </row>
    <row r="188" spans="2:9" ht="29" x14ac:dyDescent="0.35">
      <c r="B188" s="105">
        <v>186</v>
      </c>
      <c r="C188" s="1" t="str">
        <f t="shared" si="2"/>
        <v>aitcs4c</v>
      </c>
      <c r="D188" s="1" t="s">
        <v>17</v>
      </c>
      <c r="E188" s="1">
        <v>4</v>
      </c>
      <c r="F188" s="1" t="s">
        <v>1199</v>
      </c>
      <c r="G188" s="101" t="s">
        <v>1440</v>
      </c>
      <c r="H188" s="104" t="s">
        <v>1441</v>
      </c>
      <c r="I188" s="1"/>
    </row>
    <row r="189" spans="2:9" ht="58" x14ac:dyDescent="0.35">
      <c r="B189" s="105">
        <v>187</v>
      </c>
      <c r="C189" s="1" t="str">
        <f t="shared" si="2"/>
        <v>aitcs5c</v>
      </c>
      <c r="D189" s="1" t="s">
        <v>17</v>
      </c>
      <c r="E189" s="1">
        <v>5</v>
      </c>
      <c r="F189" s="1" t="s">
        <v>1199</v>
      </c>
      <c r="G189" s="101" t="s">
        <v>1442</v>
      </c>
      <c r="H189" s="104" t="s">
        <v>1443</v>
      </c>
      <c r="I189" s="1"/>
    </row>
    <row r="190" spans="2:9" ht="58" x14ac:dyDescent="0.35">
      <c r="B190" s="105">
        <v>188</v>
      </c>
      <c r="C190" s="1" t="str">
        <f t="shared" si="2"/>
        <v>aitcs6c</v>
      </c>
      <c r="D190" s="1" t="s">
        <v>17</v>
      </c>
      <c r="E190" s="1">
        <v>6</v>
      </c>
      <c r="F190" s="1" t="s">
        <v>1199</v>
      </c>
      <c r="G190" s="101" t="s">
        <v>1406</v>
      </c>
      <c r="H190" s="104" t="s">
        <v>1400</v>
      </c>
      <c r="I190" s="1"/>
    </row>
    <row r="191" spans="2:9" ht="58" x14ac:dyDescent="0.35">
      <c r="B191" s="105">
        <v>189</v>
      </c>
      <c r="C191" s="1" t="str">
        <f t="shared" si="2"/>
        <v>aitcsjsc</v>
      </c>
      <c r="D191" s="1" t="s">
        <v>17</v>
      </c>
      <c r="E191" s="1" t="s">
        <v>1401</v>
      </c>
      <c r="F191" s="1" t="s">
        <v>1199</v>
      </c>
      <c r="G191" s="101" t="s">
        <v>1402</v>
      </c>
      <c r="H191" s="104" t="s">
        <v>1403</v>
      </c>
      <c r="I191" s="1" t="s">
        <v>1223</v>
      </c>
    </row>
    <row r="192" spans="2:9" ht="58" x14ac:dyDescent="0.35">
      <c r="B192" s="105">
        <v>190</v>
      </c>
      <c r="C192" s="1" t="str">
        <f t="shared" si="2"/>
        <v>aitcsvsc</v>
      </c>
      <c r="D192" s="1" t="s">
        <v>17</v>
      </c>
      <c r="E192" s="1" t="s">
        <v>1404</v>
      </c>
      <c r="F192" s="1" t="s">
        <v>1199</v>
      </c>
      <c r="G192" s="101" t="s">
        <v>1406</v>
      </c>
      <c r="H192" s="104" t="s">
        <v>1405</v>
      </c>
      <c r="I192" s="1" t="s">
        <v>1223</v>
      </c>
    </row>
    <row r="193" spans="2:9" x14ac:dyDescent="0.35">
      <c r="B193" s="105">
        <v>191</v>
      </c>
      <c r="C193" s="1" t="str">
        <f t="shared" si="2"/>
        <v>aitpsssc</v>
      </c>
      <c r="D193" s="1" t="s">
        <v>12</v>
      </c>
      <c r="E193" s="1" t="s">
        <v>1407</v>
      </c>
      <c r="F193" s="1" t="s">
        <v>1199</v>
      </c>
      <c r="G193" s="101" t="s">
        <v>1410</v>
      </c>
      <c r="H193" s="104" t="s">
        <v>1444</v>
      </c>
      <c r="I193" s="1" t="s">
        <v>1223</v>
      </c>
    </row>
    <row r="194" spans="2:9" ht="43.5" x14ac:dyDescent="0.35">
      <c r="B194" s="105">
        <v>192</v>
      </c>
      <c r="C194" s="1" t="str">
        <f t="shared" si="2"/>
        <v>aitps1c</v>
      </c>
      <c r="D194" s="1" t="s">
        <v>12</v>
      </c>
      <c r="E194" s="1">
        <v>1</v>
      </c>
      <c r="F194" s="1" t="s">
        <v>1199</v>
      </c>
      <c r="G194" s="101" t="s">
        <v>1408</v>
      </c>
      <c r="H194" s="104" t="s">
        <v>1409</v>
      </c>
      <c r="I194" s="1" t="s">
        <v>1223</v>
      </c>
    </row>
    <row r="195" spans="2:9" ht="43.5" x14ac:dyDescent="0.35">
      <c r="B195" s="105">
        <v>193</v>
      </c>
      <c r="C195" s="1" t="str">
        <f t="shared" ref="C195:C203" si="3">LOWER(_xlfn.CONCAT("ait",LEFT(D195,1)&amp;"s"&amp;E195&amp;F195))</f>
        <v>aitps2c</v>
      </c>
      <c r="D195" s="1" t="s">
        <v>12</v>
      </c>
      <c r="E195" s="1">
        <v>2</v>
      </c>
      <c r="F195" s="1" t="s">
        <v>1199</v>
      </c>
      <c r="G195" s="101" t="s">
        <v>1445</v>
      </c>
      <c r="H195" s="104" t="s">
        <v>1412</v>
      </c>
      <c r="I195" s="1"/>
    </row>
    <row r="196" spans="2:9" ht="29" x14ac:dyDescent="0.35">
      <c r="B196" s="105">
        <v>194</v>
      </c>
      <c r="C196" s="1" t="str">
        <f t="shared" si="3"/>
        <v>aitps3c</v>
      </c>
      <c r="D196" s="1" t="s">
        <v>12</v>
      </c>
      <c r="E196" s="1">
        <v>3</v>
      </c>
      <c r="F196" s="1" t="s">
        <v>1199</v>
      </c>
      <c r="G196" s="101" t="s">
        <v>1446</v>
      </c>
      <c r="H196" s="104" t="s">
        <v>1200</v>
      </c>
      <c r="I196" s="1"/>
    </row>
    <row r="197" spans="2:9" ht="43.5" x14ac:dyDescent="0.35">
      <c r="B197" s="105">
        <v>195</v>
      </c>
      <c r="C197" s="1" t="str">
        <f t="shared" si="3"/>
        <v>aitps4c</v>
      </c>
      <c r="D197" s="1" t="s">
        <v>12</v>
      </c>
      <c r="E197" s="1">
        <v>4</v>
      </c>
      <c r="F197" s="1" t="s">
        <v>1199</v>
      </c>
      <c r="G197" s="101" t="s">
        <v>1447</v>
      </c>
      <c r="H197" s="104" t="s">
        <v>1416</v>
      </c>
      <c r="I197" s="1"/>
    </row>
    <row r="198" spans="2:9" ht="58" x14ac:dyDescent="0.35">
      <c r="B198" s="105">
        <v>196</v>
      </c>
      <c r="C198" s="1" t="str">
        <f t="shared" si="3"/>
        <v>aitps5c</v>
      </c>
      <c r="D198" s="1" t="s">
        <v>12</v>
      </c>
      <c r="E198" s="1">
        <v>5</v>
      </c>
      <c r="F198" s="1" t="s">
        <v>1199</v>
      </c>
      <c r="G198" s="101" t="s">
        <v>1219</v>
      </c>
      <c r="H198" s="104" t="s">
        <v>1271</v>
      </c>
      <c r="I198" s="1"/>
    </row>
    <row r="199" spans="2:9" ht="43.5" x14ac:dyDescent="0.35">
      <c r="B199" s="105">
        <v>197</v>
      </c>
      <c r="C199" s="1" t="str">
        <f t="shared" si="3"/>
        <v>aitps6c</v>
      </c>
      <c r="D199" s="1" t="s">
        <v>12</v>
      </c>
      <c r="E199" s="1">
        <v>6</v>
      </c>
      <c r="F199" s="1" t="s">
        <v>1199</v>
      </c>
      <c r="G199" s="101" t="s">
        <v>1279</v>
      </c>
      <c r="H199" s="104" t="s">
        <v>1280</v>
      </c>
      <c r="I199" s="1"/>
    </row>
    <row r="200" spans="2:9" ht="58" x14ac:dyDescent="0.35">
      <c r="B200" s="105">
        <v>198</v>
      </c>
      <c r="C200" s="1" t="str">
        <f t="shared" si="3"/>
        <v>aitps7c</v>
      </c>
      <c r="D200" s="1" t="s">
        <v>12</v>
      </c>
      <c r="E200" s="1">
        <v>7</v>
      </c>
      <c r="F200" s="1" t="s">
        <v>1199</v>
      </c>
      <c r="G200" s="101" t="s">
        <v>1417</v>
      </c>
      <c r="H200" s="104" t="s">
        <v>1418</v>
      </c>
      <c r="I200" s="1"/>
    </row>
    <row r="201" spans="2:9" ht="58" x14ac:dyDescent="0.35">
      <c r="B201" s="105">
        <v>199</v>
      </c>
      <c r="C201" s="1" t="str">
        <f t="shared" si="3"/>
        <v>aitpsasc</v>
      </c>
      <c r="D201" s="1" t="s">
        <v>12</v>
      </c>
      <c r="E201" s="1" t="s">
        <v>1003</v>
      </c>
      <c r="F201" s="1" t="s">
        <v>1199</v>
      </c>
      <c r="G201" s="101" t="s">
        <v>1419</v>
      </c>
      <c r="H201" s="104" t="s">
        <v>1420</v>
      </c>
      <c r="I201" s="1" t="s">
        <v>1223</v>
      </c>
    </row>
    <row r="202" spans="2:9" ht="43.5" x14ac:dyDescent="0.35">
      <c r="B202" s="105">
        <v>200</v>
      </c>
      <c r="C202" s="1" t="str">
        <f t="shared" si="3"/>
        <v>aitps8c</v>
      </c>
      <c r="D202" s="1" t="s">
        <v>12</v>
      </c>
      <c r="E202" s="1">
        <v>8</v>
      </c>
      <c r="F202" s="1" t="s">
        <v>1199</v>
      </c>
      <c r="G202" s="101" t="s">
        <v>1421</v>
      </c>
      <c r="H202" s="104" t="s">
        <v>1422</v>
      </c>
      <c r="I202" s="1" t="s">
        <v>1223</v>
      </c>
    </row>
    <row r="203" spans="2:9" ht="29" x14ac:dyDescent="0.3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4.5" x14ac:dyDescent="0.35"/>
  <cols>
    <col min="1" max="1" width="34.7265625" bestFit="1" customWidth="1"/>
    <col min="2" max="2" width="17.453125" bestFit="1" customWidth="1"/>
    <col min="3" max="3" width="2" bestFit="1" customWidth="1"/>
    <col min="4" max="4" width="88.26953125" bestFit="1" customWidth="1"/>
  </cols>
  <sheetData>
    <row r="1" spans="1:4" x14ac:dyDescent="0.35">
      <c r="A1" t="s">
        <v>1656</v>
      </c>
    </row>
    <row r="2" spans="1:4" x14ac:dyDescent="0.35">
      <c r="A2" t="s">
        <v>1657</v>
      </c>
      <c r="B2" t="s">
        <v>1658</v>
      </c>
      <c r="C2" t="s">
        <v>1659</v>
      </c>
      <c r="D2" t="s">
        <v>1660</v>
      </c>
    </row>
    <row r="3" spans="1:4" x14ac:dyDescent="0.35">
      <c r="A3" t="s">
        <v>1657</v>
      </c>
      <c r="B3" t="s">
        <v>1661</v>
      </c>
      <c r="C3" t="s">
        <v>1659</v>
      </c>
      <c r="D3" t="s">
        <v>1662</v>
      </c>
    </row>
    <row r="4" spans="1:4" x14ac:dyDescent="0.35">
      <c r="A4" t="s">
        <v>1657</v>
      </c>
      <c r="B4" t="s">
        <v>1663</v>
      </c>
      <c r="C4" t="s">
        <v>1659</v>
      </c>
      <c r="D4" t="s">
        <v>1664</v>
      </c>
    </row>
    <row r="5" spans="1:4" x14ac:dyDescent="0.35">
      <c r="A5" t="s">
        <v>1657</v>
      </c>
      <c r="B5" t="s">
        <v>1665</v>
      </c>
      <c r="C5" t="s">
        <v>1659</v>
      </c>
      <c r="D5" t="s">
        <v>1666</v>
      </c>
    </row>
    <row r="6" spans="1:4" x14ac:dyDescent="0.35">
      <c r="A6" t="s">
        <v>1657</v>
      </c>
      <c r="B6" t="s">
        <v>1667</v>
      </c>
      <c r="C6" t="s">
        <v>1659</v>
      </c>
      <c r="D6" t="s">
        <v>1668</v>
      </c>
    </row>
    <row r="7" spans="1:4" x14ac:dyDescent="0.35">
      <c r="A7" t="s">
        <v>1669</v>
      </c>
    </row>
    <row r="8" spans="1:4" x14ac:dyDescent="0.35">
      <c r="A8" t="s">
        <v>1657</v>
      </c>
      <c r="B8" t="s">
        <v>1670</v>
      </c>
      <c r="C8" t="s">
        <v>1659</v>
      </c>
      <c r="D8" t="s">
        <v>1671</v>
      </c>
    </row>
    <row r="9" spans="1:4" x14ac:dyDescent="0.35">
      <c r="A9" t="s">
        <v>1657</v>
      </c>
      <c r="B9" t="s">
        <v>1672</v>
      </c>
      <c r="C9" t="s">
        <v>1659</v>
      </c>
      <c r="D9" t="s">
        <v>1673</v>
      </c>
    </row>
    <row r="10" spans="1:4" x14ac:dyDescent="0.35">
      <c r="A10" t="s">
        <v>1657</v>
      </c>
      <c r="B10" t="s">
        <v>1674</v>
      </c>
      <c r="C10" t="s">
        <v>1659</v>
      </c>
      <c r="D10" t="s">
        <v>1675</v>
      </c>
    </row>
    <row r="11" spans="1:4" x14ac:dyDescent="0.35">
      <c r="A11" t="s">
        <v>1657</v>
      </c>
      <c r="B11" t="s">
        <v>1676</v>
      </c>
      <c r="C11" t="s">
        <v>1659</v>
      </c>
      <c r="D11" t="s">
        <v>1677</v>
      </c>
    </row>
    <row r="12" spans="1:4" x14ac:dyDescent="0.35">
      <c r="A12" t="s">
        <v>1678</v>
      </c>
    </row>
    <row r="13" spans="1:4" x14ac:dyDescent="0.35">
      <c r="A13" t="s">
        <v>1657</v>
      </c>
      <c r="B13" t="s">
        <v>1679</v>
      </c>
      <c r="C13" t="s">
        <v>1659</v>
      </c>
      <c r="D13" t="s">
        <v>1680</v>
      </c>
    </row>
    <row r="14" spans="1:4" x14ac:dyDescent="0.35">
      <c r="A14" t="s">
        <v>1657</v>
      </c>
      <c r="B14" t="s">
        <v>1681</v>
      </c>
      <c r="C14" t="s">
        <v>1659</v>
      </c>
      <c r="D14" t="s">
        <v>1682</v>
      </c>
    </row>
    <row r="15" spans="1:4" x14ac:dyDescent="0.35">
      <c r="A15" t="s">
        <v>1657</v>
      </c>
      <c r="B15" t="s">
        <v>1683</v>
      </c>
      <c r="C15" t="s">
        <v>1659</v>
      </c>
      <c r="D15" t="s">
        <v>1684</v>
      </c>
    </row>
    <row r="16" spans="1:4" x14ac:dyDescent="0.35">
      <c r="A16" t="s">
        <v>1657</v>
      </c>
      <c r="B16" t="s">
        <v>1685</v>
      </c>
      <c r="C16" t="s">
        <v>1659</v>
      </c>
      <c r="D16" t="s">
        <v>1686</v>
      </c>
    </row>
    <row r="17" spans="1:4" x14ac:dyDescent="0.35">
      <c r="A17" t="s">
        <v>1657</v>
      </c>
      <c r="B17" t="s">
        <v>1687</v>
      </c>
      <c r="C17" t="s">
        <v>1659</v>
      </c>
      <c r="D17" t="s">
        <v>1688</v>
      </c>
    </row>
    <row r="18" spans="1:4" x14ac:dyDescent="0.35">
      <c r="A18" t="s">
        <v>1657</v>
      </c>
      <c r="B18" t="s">
        <v>1689</v>
      </c>
      <c r="C18" t="s">
        <v>1659</v>
      </c>
      <c r="D18" t="s">
        <v>1690</v>
      </c>
    </row>
    <row r="19" spans="1:4" x14ac:dyDescent="0.35">
      <c r="A19" t="s">
        <v>1691</v>
      </c>
    </row>
    <row r="20" spans="1:4" x14ac:dyDescent="0.35">
      <c r="A20" t="s">
        <v>1657</v>
      </c>
      <c r="B20" t="s">
        <v>1692</v>
      </c>
      <c r="C20" t="s">
        <v>1659</v>
      </c>
      <c r="D20" t="s">
        <v>1693</v>
      </c>
    </row>
    <row r="21" spans="1:4" x14ac:dyDescent="0.35">
      <c r="A21" t="s">
        <v>1657</v>
      </c>
      <c r="B21" t="s">
        <v>1694</v>
      </c>
      <c r="C21" t="s">
        <v>1659</v>
      </c>
      <c r="D21" t="s">
        <v>1695</v>
      </c>
    </row>
    <row r="22" spans="1:4" x14ac:dyDescent="0.35">
      <c r="A22" t="s">
        <v>1657</v>
      </c>
      <c r="B22" t="s">
        <v>1696</v>
      </c>
      <c r="C22" t="s">
        <v>1659</v>
      </c>
      <c r="D22" t="s">
        <v>1697</v>
      </c>
    </row>
    <row r="23" spans="1:4" x14ac:dyDescent="0.35">
      <c r="A23" t="s">
        <v>1657</v>
      </c>
      <c r="B23" t="s">
        <v>1698</v>
      </c>
      <c r="C23" t="s">
        <v>1659</v>
      </c>
      <c r="D23" t="s">
        <v>1699</v>
      </c>
    </row>
    <row r="24" spans="1:4" x14ac:dyDescent="0.35">
      <c r="A24" t="s">
        <v>1657</v>
      </c>
      <c r="B24" t="s">
        <v>1700</v>
      </c>
      <c r="C24" t="s">
        <v>1659</v>
      </c>
      <c r="D24" t="s">
        <v>1701</v>
      </c>
    </row>
    <row r="25" spans="1:4" x14ac:dyDescent="0.35">
      <c r="A25" t="s">
        <v>1657</v>
      </c>
      <c r="B25" t="s">
        <v>1702</v>
      </c>
      <c r="C25" t="s">
        <v>1659</v>
      </c>
      <c r="D25" t="s">
        <v>1703</v>
      </c>
    </row>
    <row r="26" spans="1:4" x14ac:dyDescent="0.35">
      <c r="A26" t="s">
        <v>1657</v>
      </c>
      <c r="B26" t="s">
        <v>1704</v>
      </c>
      <c r="C26" t="s">
        <v>1659</v>
      </c>
      <c r="D26" t="s">
        <v>1705</v>
      </c>
    </row>
    <row r="27" spans="1:4" x14ac:dyDescent="0.35">
      <c r="A27" t="s">
        <v>1657</v>
      </c>
      <c r="B27" t="s">
        <v>1706</v>
      </c>
      <c r="C27" t="s">
        <v>1659</v>
      </c>
      <c r="D27" t="s">
        <v>1707</v>
      </c>
    </row>
    <row r="29" spans="1:4" x14ac:dyDescent="0.35">
      <c r="A29" t="s">
        <v>1708</v>
      </c>
    </row>
    <row r="30" spans="1:4" x14ac:dyDescent="0.35">
      <c r="A30" t="s">
        <v>1657</v>
      </c>
      <c r="B30" t="s">
        <v>1709</v>
      </c>
      <c r="C30" t="s">
        <v>1659</v>
      </c>
      <c r="D30" t="s">
        <v>1710</v>
      </c>
    </row>
    <row r="31" spans="1:4" x14ac:dyDescent="0.35">
      <c r="A31" t="s">
        <v>1657</v>
      </c>
      <c r="B31" t="s">
        <v>1711</v>
      </c>
      <c r="C31" t="s">
        <v>1659</v>
      </c>
      <c r="D31" t="s">
        <v>1712</v>
      </c>
    </row>
    <row r="32" spans="1:4" x14ac:dyDescent="0.35">
      <c r="A32" t="s">
        <v>1657</v>
      </c>
      <c r="B32" t="s">
        <v>1713</v>
      </c>
      <c r="C32" t="s">
        <v>1659</v>
      </c>
      <c r="D32" t="s">
        <v>1714</v>
      </c>
    </row>
    <row r="34" spans="1:4" x14ac:dyDescent="0.35">
      <c r="A34" t="s">
        <v>1715</v>
      </c>
    </row>
    <row r="35" spans="1:4" x14ac:dyDescent="0.35">
      <c r="A35" t="s">
        <v>1657</v>
      </c>
      <c r="B35" t="s">
        <v>1716</v>
      </c>
      <c r="C35" t="s">
        <v>1659</v>
      </c>
      <c r="D35" t="s">
        <v>1717</v>
      </c>
    </row>
    <row r="36" spans="1:4" x14ac:dyDescent="0.35">
      <c r="A36" t="s">
        <v>1657</v>
      </c>
      <c r="B36" t="s">
        <v>1718</v>
      </c>
      <c r="C36" t="s">
        <v>1659</v>
      </c>
      <c r="D36" t="s">
        <v>1719</v>
      </c>
    </row>
    <row r="37" spans="1:4" x14ac:dyDescent="0.35">
      <c r="A37" t="s">
        <v>1657</v>
      </c>
      <c r="B37" t="s">
        <v>1720</v>
      </c>
      <c r="C37" t="s">
        <v>1659</v>
      </c>
      <c r="D37" t="s">
        <v>1721</v>
      </c>
    </row>
    <row r="38" spans="1:4" x14ac:dyDescent="0.35">
      <c r="A38" t="s">
        <v>1657</v>
      </c>
      <c r="B38" t="s">
        <v>1722</v>
      </c>
      <c r="C38" t="s">
        <v>1659</v>
      </c>
      <c r="D38" t="s">
        <v>1723</v>
      </c>
    </row>
    <row r="39" spans="1:4" x14ac:dyDescent="0.35">
      <c r="A39" t="s">
        <v>1657</v>
      </c>
      <c r="B39" t="s">
        <v>1724</v>
      </c>
      <c r="C39" t="s">
        <v>1659</v>
      </c>
      <c r="D39" t="s">
        <v>1725</v>
      </c>
    </row>
    <row r="41" spans="1:4" x14ac:dyDescent="0.35">
      <c r="A41" t="s">
        <v>1726</v>
      </c>
    </row>
    <row r="42" spans="1:4" x14ac:dyDescent="0.35">
      <c r="A42" t="s">
        <v>1657</v>
      </c>
      <c r="B42" t="s">
        <v>1727</v>
      </c>
      <c r="C42" t="s">
        <v>1659</v>
      </c>
      <c r="D42" t="s">
        <v>1728</v>
      </c>
    </row>
    <row r="43" spans="1:4" x14ac:dyDescent="0.35">
      <c r="A43" t="s">
        <v>1657</v>
      </c>
      <c r="B43" t="s">
        <v>1729</v>
      </c>
      <c r="C43" t="s">
        <v>1659</v>
      </c>
      <c r="D43" t="s">
        <v>1730</v>
      </c>
    </row>
    <row r="44" spans="1:4" x14ac:dyDescent="0.35">
      <c r="A44" t="s">
        <v>1657</v>
      </c>
      <c r="B44" t="s">
        <v>1731</v>
      </c>
      <c r="C44" t="s">
        <v>1659</v>
      </c>
      <c r="D44" t="s">
        <v>1732</v>
      </c>
    </row>
    <row r="45" spans="1:4" x14ac:dyDescent="0.35">
      <c r="A45" t="s">
        <v>1657</v>
      </c>
      <c r="B45" t="s">
        <v>1733</v>
      </c>
      <c r="C45" t="s">
        <v>1659</v>
      </c>
      <c r="D45" t="s">
        <v>1734</v>
      </c>
    </row>
    <row r="46" spans="1:4" x14ac:dyDescent="0.35">
      <c r="A46" t="s">
        <v>1657</v>
      </c>
      <c r="B46" t="s">
        <v>1735</v>
      </c>
      <c r="C46" t="s">
        <v>1659</v>
      </c>
      <c r="D46" t="s">
        <v>1736</v>
      </c>
    </row>
    <row r="47" spans="1:4" x14ac:dyDescent="0.35">
      <c r="A47" t="s">
        <v>1657</v>
      </c>
      <c r="B47" t="s">
        <v>1737</v>
      </c>
      <c r="C47" t="s">
        <v>1659</v>
      </c>
      <c r="D47" t="s">
        <v>1738</v>
      </c>
    </row>
    <row r="48" spans="1:4" x14ac:dyDescent="0.35">
      <c r="A48" t="s">
        <v>1657</v>
      </c>
      <c r="B48" t="s">
        <v>1739</v>
      </c>
      <c r="C48" t="s">
        <v>1659</v>
      </c>
      <c r="D48" t="s">
        <v>1740</v>
      </c>
    </row>
    <row r="49" spans="1:4" x14ac:dyDescent="0.35">
      <c r="A49" t="s">
        <v>1657</v>
      </c>
      <c r="B49" t="s">
        <v>1741</v>
      </c>
      <c r="C49" t="s">
        <v>1659</v>
      </c>
      <c r="D49" t="s">
        <v>1742</v>
      </c>
    </row>
    <row r="50" spans="1:4" x14ac:dyDescent="0.35">
      <c r="A50" t="s">
        <v>1657</v>
      </c>
      <c r="B50" t="s">
        <v>1743</v>
      </c>
      <c r="C50" t="s">
        <v>1659</v>
      </c>
      <c r="D50" t="s">
        <v>1744</v>
      </c>
    </row>
    <row r="51" spans="1:4" x14ac:dyDescent="0.35">
      <c r="A51" t="s">
        <v>1657</v>
      </c>
      <c r="B51" t="s">
        <v>1745</v>
      </c>
      <c r="C51" t="s">
        <v>1659</v>
      </c>
      <c r="D51" t="s">
        <v>1746</v>
      </c>
    </row>
    <row r="52" spans="1:4" x14ac:dyDescent="0.35">
      <c r="A52" t="s">
        <v>1657</v>
      </c>
      <c r="B52" t="s">
        <v>1747</v>
      </c>
      <c r="C52" t="s">
        <v>1659</v>
      </c>
      <c r="D52" t="s">
        <v>1748</v>
      </c>
    </row>
    <row r="53" spans="1:4" x14ac:dyDescent="0.35">
      <c r="A53" t="s">
        <v>1657</v>
      </c>
      <c r="B53" t="s">
        <v>1749</v>
      </c>
      <c r="C53" t="s">
        <v>1659</v>
      </c>
      <c r="D53" t="s">
        <v>1750</v>
      </c>
    </row>
    <row r="54" spans="1:4" x14ac:dyDescent="0.35">
      <c r="A54" t="s">
        <v>1657</v>
      </c>
      <c r="B54" t="s">
        <v>1751</v>
      </c>
      <c r="C54" t="s">
        <v>1659</v>
      </c>
      <c r="D54" t="s">
        <v>1752</v>
      </c>
    </row>
    <row r="55" spans="1:4" x14ac:dyDescent="0.35">
      <c r="A55" t="s">
        <v>1657</v>
      </c>
      <c r="B55" t="s">
        <v>1753</v>
      </c>
      <c r="C55" t="s">
        <v>1659</v>
      </c>
      <c r="D55" t="s">
        <v>1754</v>
      </c>
    </row>
    <row r="56" spans="1:4" x14ac:dyDescent="0.35">
      <c r="A56" t="s">
        <v>1657</v>
      </c>
      <c r="B56" t="s">
        <v>1755</v>
      </c>
      <c r="C56" t="s">
        <v>1659</v>
      </c>
      <c r="D56" t="s">
        <v>1756</v>
      </c>
    </row>
    <row r="57" spans="1:4" x14ac:dyDescent="0.35">
      <c r="A57" t="s">
        <v>1657</v>
      </c>
      <c r="B57" t="s">
        <v>1757</v>
      </c>
      <c r="C57" t="s">
        <v>1659</v>
      </c>
      <c r="D57" t="s">
        <v>1758</v>
      </c>
    </row>
    <row r="58" spans="1:4" x14ac:dyDescent="0.35">
      <c r="A58" t="s">
        <v>1657</v>
      </c>
      <c r="B58" t="s">
        <v>1759</v>
      </c>
      <c r="C58" t="s">
        <v>1659</v>
      </c>
      <c r="D58" t="s">
        <v>1760</v>
      </c>
    </row>
    <row r="59" spans="1:4" x14ac:dyDescent="0.35">
      <c r="A59" t="s">
        <v>1657</v>
      </c>
      <c r="B59" t="s">
        <v>1761</v>
      </c>
      <c r="C59" t="s">
        <v>1659</v>
      </c>
      <c r="D59" t="s">
        <v>1762</v>
      </c>
    </row>
    <row r="60" spans="1:4" x14ac:dyDescent="0.35">
      <c r="A60" t="s">
        <v>1657</v>
      </c>
      <c r="B60" t="s">
        <v>1763</v>
      </c>
      <c r="C60" t="s">
        <v>1659</v>
      </c>
      <c r="D60" t="s">
        <v>1764</v>
      </c>
    </row>
    <row r="61" spans="1:4" x14ac:dyDescent="0.35">
      <c r="A61" t="s">
        <v>1657</v>
      </c>
      <c r="B61" t="s">
        <v>1765</v>
      </c>
      <c r="C61" t="s">
        <v>1659</v>
      </c>
      <c r="D61" t="s">
        <v>1766</v>
      </c>
    </row>
    <row r="62" spans="1:4" x14ac:dyDescent="0.35">
      <c r="A62" t="s">
        <v>1657</v>
      </c>
      <c r="B62" t="s">
        <v>1767</v>
      </c>
      <c r="C62" t="s">
        <v>1659</v>
      </c>
      <c r="D62" t="s">
        <v>1768</v>
      </c>
    </row>
    <row r="63" spans="1:4" x14ac:dyDescent="0.35">
      <c r="A63" t="s">
        <v>1657</v>
      </c>
      <c r="B63" t="s">
        <v>1769</v>
      </c>
      <c r="C63" t="s">
        <v>1659</v>
      </c>
      <c r="D63" t="s">
        <v>1770</v>
      </c>
    </row>
    <row r="64" spans="1:4" x14ac:dyDescent="0.35">
      <c r="A64" t="s">
        <v>1657</v>
      </c>
      <c r="B64" t="s">
        <v>1771</v>
      </c>
      <c r="C64" t="s">
        <v>1659</v>
      </c>
      <c r="D64" t="s">
        <v>1772</v>
      </c>
    </row>
    <row r="65" spans="1:4" x14ac:dyDescent="0.35">
      <c r="A65" t="s">
        <v>1657</v>
      </c>
      <c r="B65" t="s">
        <v>1773</v>
      </c>
      <c r="C65" t="s">
        <v>1659</v>
      </c>
      <c r="D65" t="s">
        <v>1774</v>
      </c>
    </row>
    <row r="66" spans="1:4" x14ac:dyDescent="0.35">
      <c r="A66" t="s">
        <v>1657</v>
      </c>
      <c r="B66" t="s">
        <v>1775</v>
      </c>
      <c r="C66" t="s">
        <v>1659</v>
      </c>
      <c r="D66" t="s">
        <v>1776</v>
      </c>
    </row>
    <row r="67" spans="1:4" x14ac:dyDescent="0.35">
      <c r="A67" t="s">
        <v>1657</v>
      </c>
      <c r="B67" t="s">
        <v>1777</v>
      </c>
      <c r="C67" t="s">
        <v>1659</v>
      </c>
      <c r="D67" t="s">
        <v>1778</v>
      </c>
    </row>
    <row r="68" spans="1:4" x14ac:dyDescent="0.35">
      <c r="A68" t="s">
        <v>1657</v>
      </c>
      <c r="B68" t="s">
        <v>1779</v>
      </c>
      <c r="C68" t="s">
        <v>1659</v>
      </c>
      <c r="D68" t="s">
        <v>1780</v>
      </c>
    </row>
    <row r="69" spans="1:4" x14ac:dyDescent="0.35">
      <c r="A69" t="s">
        <v>1657</v>
      </c>
      <c r="B69" t="s">
        <v>1781</v>
      </c>
      <c r="C69" t="s">
        <v>1659</v>
      </c>
      <c r="D69" t="s">
        <v>1782</v>
      </c>
    </row>
    <row r="70" spans="1:4" x14ac:dyDescent="0.35">
      <c r="A70" t="s">
        <v>1657</v>
      </c>
      <c r="B70" t="s">
        <v>1783</v>
      </c>
      <c r="C70" t="s">
        <v>1659</v>
      </c>
      <c r="D70" t="s">
        <v>1784</v>
      </c>
    </row>
    <row r="71" spans="1:4" x14ac:dyDescent="0.35">
      <c r="A71" t="s">
        <v>1657</v>
      </c>
      <c r="B71" t="s">
        <v>1785</v>
      </c>
      <c r="C71" t="s">
        <v>1659</v>
      </c>
      <c r="D71" t="s">
        <v>1786</v>
      </c>
    </row>
    <row r="72" spans="1:4" x14ac:dyDescent="0.35">
      <c r="A72" t="s">
        <v>1657</v>
      </c>
      <c r="B72" t="s">
        <v>1787</v>
      </c>
      <c r="C72" t="s">
        <v>1659</v>
      </c>
      <c r="D72" t="s">
        <v>1788</v>
      </c>
    </row>
    <row r="73" spans="1:4" x14ac:dyDescent="0.35">
      <c r="A73" t="s">
        <v>1657</v>
      </c>
      <c r="B73" t="s">
        <v>1789</v>
      </c>
      <c r="C73" t="s">
        <v>1659</v>
      </c>
      <c r="D73" t="s">
        <v>1790</v>
      </c>
    </row>
    <row r="74" spans="1:4" x14ac:dyDescent="0.35">
      <c r="A74" t="s">
        <v>1657</v>
      </c>
      <c r="B74" t="s">
        <v>1791</v>
      </c>
      <c r="C74" t="s">
        <v>1659</v>
      </c>
      <c r="D74" t="s">
        <v>1792</v>
      </c>
    </row>
    <row r="75" spans="1:4" x14ac:dyDescent="0.35">
      <c r="A75" t="s">
        <v>1657</v>
      </c>
      <c r="B75" t="s">
        <v>1793</v>
      </c>
      <c r="C75" t="s">
        <v>1659</v>
      </c>
      <c r="D75" t="s">
        <v>1794</v>
      </c>
    </row>
    <row r="77" spans="1:4" x14ac:dyDescent="0.35">
      <c r="A77" t="s">
        <v>1795</v>
      </c>
    </row>
    <row r="78" spans="1:4" x14ac:dyDescent="0.35">
      <c r="A78" t="s">
        <v>1657</v>
      </c>
      <c r="B78" t="s">
        <v>1796</v>
      </c>
      <c r="C78" t="s">
        <v>1659</v>
      </c>
      <c r="D78" t="s">
        <v>1797</v>
      </c>
    </row>
    <row r="80" spans="1:4" x14ac:dyDescent="0.35">
      <c r="A80" t="s">
        <v>1657</v>
      </c>
      <c r="B80" t="s">
        <v>1798</v>
      </c>
      <c r="C80" t="s">
        <v>1659</v>
      </c>
      <c r="D80" t="s">
        <v>1799</v>
      </c>
    </row>
    <row r="81" spans="1:4" x14ac:dyDescent="0.35">
      <c r="A81" t="s">
        <v>1800</v>
      </c>
      <c r="B81" t="s">
        <v>1801</v>
      </c>
      <c r="C81" t="s">
        <v>1659</v>
      </c>
      <c r="D81" t="s">
        <v>1802</v>
      </c>
    </row>
    <row r="82" spans="1:4" x14ac:dyDescent="0.35">
      <c r="A82" t="s">
        <v>1800</v>
      </c>
      <c r="B82" t="s">
        <v>1803</v>
      </c>
      <c r="C82" t="s">
        <v>1659</v>
      </c>
      <c r="D82" t="s">
        <v>1804</v>
      </c>
    </row>
    <row r="84" spans="1:4" x14ac:dyDescent="0.35">
      <c r="A84" t="s">
        <v>1657</v>
      </c>
      <c r="B84" t="s">
        <v>1805</v>
      </c>
      <c r="C84" t="s">
        <v>1659</v>
      </c>
      <c r="D84" t="s">
        <v>1806</v>
      </c>
    </row>
    <row r="85" spans="1:4" x14ac:dyDescent="0.35">
      <c r="A85" t="s">
        <v>1800</v>
      </c>
      <c r="B85" t="s">
        <v>1807</v>
      </c>
      <c r="C85" t="s">
        <v>1659</v>
      </c>
      <c r="D85" t="s">
        <v>1808</v>
      </c>
    </row>
    <row r="86" spans="1:4" x14ac:dyDescent="0.35">
      <c r="A86" t="s">
        <v>1800</v>
      </c>
      <c r="B86" t="s">
        <v>1809</v>
      </c>
      <c r="C86" t="s">
        <v>1659</v>
      </c>
      <c r="D86" t="s">
        <v>1810</v>
      </c>
    </row>
    <row r="88" spans="1:4" x14ac:dyDescent="0.35">
      <c r="A88" t="s">
        <v>1657</v>
      </c>
      <c r="B88" t="s">
        <v>1811</v>
      </c>
      <c r="C88" t="s">
        <v>1659</v>
      </c>
      <c r="D88" t="s">
        <v>1812</v>
      </c>
    </row>
    <row r="89" spans="1:4" x14ac:dyDescent="0.35">
      <c r="A89" t="s">
        <v>1800</v>
      </c>
      <c r="B89" t="s">
        <v>1813</v>
      </c>
      <c r="C89" t="s">
        <v>1659</v>
      </c>
      <c r="D89" t="s">
        <v>1814</v>
      </c>
    </row>
    <row r="90" spans="1:4" x14ac:dyDescent="0.35">
      <c r="A90" t="s">
        <v>1800</v>
      </c>
      <c r="B90" t="s">
        <v>1815</v>
      </c>
      <c r="C90" t="s">
        <v>1659</v>
      </c>
      <c r="D90" t="s">
        <v>1816</v>
      </c>
    </row>
    <row r="92" spans="1:4" x14ac:dyDescent="0.35">
      <c r="A92" t="s">
        <v>1657</v>
      </c>
      <c r="B92" t="s">
        <v>1817</v>
      </c>
      <c r="C92" t="s">
        <v>1659</v>
      </c>
      <c r="D92" t="s">
        <v>1818</v>
      </c>
    </row>
    <row r="93" spans="1:4" x14ac:dyDescent="0.35">
      <c r="A93" t="s">
        <v>1800</v>
      </c>
      <c r="B93" t="s">
        <v>1819</v>
      </c>
      <c r="C93" t="s">
        <v>1659</v>
      </c>
      <c r="D93" t="s">
        <v>1820</v>
      </c>
    </row>
    <row r="94" spans="1:4" x14ac:dyDescent="0.35">
      <c r="A94" t="s">
        <v>1800</v>
      </c>
      <c r="B94" t="s">
        <v>1821</v>
      </c>
      <c r="C94" t="s">
        <v>1659</v>
      </c>
      <c r="D94" t="s">
        <v>1822</v>
      </c>
    </row>
    <row r="95" spans="1:4" x14ac:dyDescent="0.35">
      <c r="A95" t="s">
        <v>1800</v>
      </c>
      <c r="B95" t="s">
        <v>1823</v>
      </c>
      <c r="C95" t="s">
        <v>1659</v>
      </c>
      <c r="D95" t="s">
        <v>1824</v>
      </c>
    </row>
    <row r="97" spans="1:4" x14ac:dyDescent="0.35">
      <c r="A97" t="s">
        <v>1657</v>
      </c>
      <c r="B97" t="s">
        <v>1825</v>
      </c>
      <c r="C97" t="s">
        <v>1659</v>
      </c>
      <c r="D97" t="s">
        <v>1826</v>
      </c>
    </row>
    <row r="98" spans="1:4" x14ac:dyDescent="0.35">
      <c r="A98" t="s">
        <v>1800</v>
      </c>
      <c r="B98" t="s">
        <v>1827</v>
      </c>
      <c r="C98" t="s">
        <v>1659</v>
      </c>
      <c r="D98" t="s">
        <v>1828</v>
      </c>
    </row>
    <row r="99" spans="1:4" x14ac:dyDescent="0.35">
      <c r="A99" t="s">
        <v>1800</v>
      </c>
      <c r="B99" t="s">
        <v>1829</v>
      </c>
      <c r="C99" t="s">
        <v>1659</v>
      </c>
      <c r="D99" t="s">
        <v>1830</v>
      </c>
    </row>
    <row r="101" spans="1:4" x14ac:dyDescent="0.35">
      <c r="A101" t="s">
        <v>1657</v>
      </c>
      <c r="B101" t="s">
        <v>1459</v>
      </c>
      <c r="C101" t="s">
        <v>1659</v>
      </c>
      <c r="D101" t="s">
        <v>1831</v>
      </c>
    </row>
    <row r="102" spans="1:4" x14ac:dyDescent="0.35">
      <c r="A102" t="s">
        <v>1800</v>
      </c>
      <c r="B102" t="s">
        <v>1832</v>
      </c>
      <c r="C102" t="s">
        <v>1659</v>
      </c>
      <c r="D102" t="s">
        <v>1833</v>
      </c>
    </row>
    <row r="103" spans="1:4" x14ac:dyDescent="0.35">
      <c r="A103" t="s">
        <v>1800</v>
      </c>
      <c r="B103" t="s">
        <v>1834</v>
      </c>
      <c r="C103" t="s">
        <v>1659</v>
      </c>
      <c r="D103" t="s">
        <v>1835</v>
      </c>
    </row>
    <row r="104" spans="1:4" x14ac:dyDescent="0.35">
      <c r="A104" t="s">
        <v>1800</v>
      </c>
      <c r="B104" t="s">
        <v>1836</v>
      </c>
      <c r="C104" t="s">
        <v>1659</v>
      </c>
      <c r="D104" t="s">
        <v>1837</v>
      </c>
    </row>
    <row r="106" spans="1:4" x14ac:dyDescent="0.35">
      <c r="A106" t="s">
        <v>1657</v>
      </c>
      <c r="B106" t="s">
        <v>1460</v>
      </c>
      <c r="C106" t="s">
        <v>1659</v>
      </c>
      <c r="D106" t="s">
        <v>1838</v>
      </c>
    </row>
    <row r="107" spans="1:4" x14ac:dyDescent="0.35">
      <c r="A107" t="s">
        <v>1800</v>
      </c>
      <c r="B107" t="s">
        <v>1839</v>
      </c>
      <c r="C107" t="s">
        <v>1659</v>
      </c>
      <c r="D107" t="s">
        <v>1840</v>
      </c>
    </row>
    <row r="108" spans="1:4" x14ac:dyDescent="0.35">
      <c r="A108" t="s">
        <v>1800</v>
      </c>
      <c r="B108" t="s">
        <v>1841</v>
      </c>
      <c r="C108" t="s">
        <v>1659</v>
      </c>
      <c r="D108" t="s">
        <v>1842</v>
      </c>
    </row>
    <row r="110" spans="1:4" x14ac:dyDescent="0.35">
      <c r="A110" t="s">
        <v>1657</v>
      </c>
      <c r="B110" t="s">
        <v>1461</v>
      </c>
      <c r="C110" t="s">
        <v>1659</v>
      </c>
      <c r="D110" t="s">
        <v>1843</v>
      </c>
    </row>
    <row r="111" spans="1:4" x14ac:dyDescent="0.35">
      <c r="A111" t="s">
        <v>1800</v>
      </c>
      <c r="B111" t="s">
        <v>1844</v>
      </c>
      <c r="C111" t="s">
        <v>1659</v>
      </c>
      <c r="D111" t="s">
        <v>1845</v>
      </c>
    </row>
    <row r="112" spans="1:4" x14ac:dyDescent="0.35">
      <c r="A112" t="s">
        <v>1800</v>
      </c>
      <c r="B112" t="s">
        <v>1846</v>
      </c>
      <c r="C112" t="s">
        <v>1659</v>
      </c>
      <c r="D112" t="s">
        <v>1847</v>
      </c>
    </row>
    <row r="113" spans="1:4" x14ac:dyDescent="0.35">
      <c r="A113" t="s">
        <v>1800</v>
      </c>
      <c r="B113" t="s">
        <v>1848</v>
      </c>
      <c r="C113" t="s">
        <v>1659</v>
      </c>
      <c r="D113" t="s">
        <v>1849</v>
      </c>
    </row>
    <row r="115" spans="1:4" x14ac:dyDescent="0.35">
      <c r="A115" t="s">
        <v>1657</v>
      </c>
      <c r="B115" t="s">
        <v>1462</v>
      </c>
      <c r="C115" t="s">
        <v>1659</v>
      </c>
      <c r="D115" t="s">
        <v>1850</v>
      </c>
    </row>
    <row r="116" spans="1:4" x14ac:dyDescent="0.35">
      <c r="A116" t="s">
        <v>1800</v>
      </c>
      <c r="B116" t="s">
        <v>1851</v>
      </c>
      <c r="C116" t="s">
        <v>1659</v>
      </c>
      <c r="D116" t="s">
        <v>1852</v>
      </c>
    </row>
    <row r="117" spans="1:4" x14ac:dyDescent="0.35">
      <c r="A117" t="s">
        <v>1800</v>
      </c>
      <c r="B117" t="s">
        <v>1853</v>
      </c>
      <c r="C117" t="s">
        <v>1659</v>
      </c>
      <c r="D117" t="s">
        <v>1854</v>
      </c>
    </row>
    <row r="118" spans="1:4" x14ac:dyDescent="0.35">
      <c r="A118" t="s">
        <v>1800</v>
      </c>
      <c r="B118" t="s">
        <v>1855</v>
      </c>
      <c r="C118" t="s">
        <v>1659</v>
      </c>
      <c r="D118" t="s">
        <v>1856</v>
      </c>
    </row>
    <row r="119" spans="1:4" x14ac:dyDescent="0.35">
      <c r="A119" t="s">
        <v>1800</v>
      </c>
      <c r="B119" t="s">
        <v>1857</v>
      </c>
      <c r="C119" t="s">
        <v>1659</v>
      </c>
      <c r="D119" t="s">
        <v>1858</v>
      </c>
    </row>
    <row r="121" spans="1:4" x14ac:dyDescent="0.35">
      <c r="A121" t="s">
        <v>1657</v>
      </c>
      <c r="B121" t="s">
        <v>1463</v>
      </c>
      <c r="C121" t="s">
        <v>1659</v>
      </c>
      <c r="D121" t="s">
        <v>1859</v>
      </c>
    </row>
    <row r="122" spans="1:4" x14ac:dyDescent="0.35">
      <c r="A122" t="s">
        <v>1800</v>
      </c>
      <c r="B122" t="s">
        <v>1860</v>
      </c>
      <c r="C122" t="s">
        <v>1659</v>
      </c>
      <c r="D122" t="s">
        <v>1861</v>
      </c>
    </row>
    <row r="123" spans="1:4" x14ac:dyDescent="0.35">
      <c r="A123" t="s">
        <v>1800</v>
      </c>
      <c r="B123" t="s">
        <v>1862</v>
      </c>
      <c r="C123" t="s">
        <v>1659</v>
      </c>
      <c r="D123" t="s">
        <v>1863</v>
      </c>
    </row>
    <row r="124" spans="1:4" x14ac:dyDescent="0.35">
      <c r="A124" t="s">
        <v>1800</v>
      </c>
      <c r="B124" t="s">
        <v>1864</v>
      </c>
      <c r="C124" t="s">
        <v>1659</v>
      </c>
      <c r="D124" t="s">
        <v>1865</v>
      </c>
    </row>
    <row r="126" spans="1:4" x14ac:dyDescent="0.35">
      <c r="A126" t="s">
        <v>1657</v>
      </c>
      <c r="B126" t="s">
        <v>1464</v>
      </c>
      <c r="C126" t="s">
        <v>1659</v>
      </c>
      <c r="D126" t="s">
        <v>1866</v>
      </c>
    </row>
    <row r="127" spans="1:4" x14ac:dyDescent="0.35">
      <c r="A127" t="s">
        <v>1800</v>
      </c>
      <c r="B127" t="s">
        <v>1867</v>
      </c>
      <c r="C127" t="s">
        <v>1659</v>
      </c>
      <c r="D127" t="s">
        <v>1868</v>
      </c>
    </row>
    <row r="128" spans="1:4" x14ac:dyDescent="0.35">
      <c r="A128" t="s">
        <v>1800</v>
      </c>
      <c r="B128" t="s">
        <v>1869</v>
      </c>
      <c r="C128" t="s">
        <v>1659</v>
      </c>
      <c r="D128" t="s">
        <v>1870</v>
      </c>
    </row>
    <row r="130" spans="1:4" x14ac:dyDescent="0.35">
      <c r="A130" t="s">
        <v>1657</v>
      </c>
      <c r="B130" t="s">
        <v>1465</v>
      </c>
      <c r="C130" t="s">
        <v>1659</v>
      </c>
      <c r="D130" t="s">
        <v>1871</v>
      </c>
    </row>
    <row r="131" spans="1:4" x14ac:dyDescent="0.35">
      <c r="A131" t="s">
        <v>1800</v>
      </c>
      <c r="B131" t="s">
        <v>1872</v>
      </c>
      <c r="C131" t="s">
        <v>1659</v>
      </c>
      <c r="D131" t="s">
        <v>1873</v>
      </c>
    </row>
    <row r="132" spans="1:4" x14ac:dyDescent="0.35">
      <c r="A132" t="s">
        <v>1800</v>
      </c>
      <c r="B132" t="s">
        <v>1874</v>
      </c>
      <c r="C132" t="s">
        <v>1659</v>
      </c>
      <c r="D132" t="s">
        <v>1875</v>
      </c>
    </row>
    <row r="134" spans="1:4" x14ac:dyDescent="0.35">
      <c r="A134" t="s">
        <v>1657</v>
      </c>
      <c r="B134" t="s">
        <v>1466</v>
      </c>
      <c r="C134" t="s">
        <v>1659</v>
      </c>
      <c r="D134" t="s">
        <v>1876</v>
      </c>
    </row>
    <row r="135" spans="1:4" x14ac:dyDescent="0.35">
      <c r="A135" t="s">
        <v>1800</v>
      </c>
      <c r="B135" t="s">
        <v>1877</v>
      </c>
      <c r="C135" t="s">
        <v>1659</v>
      </c>
      <c r="D135" t="s">
        <v>1878</v>
      </c>
    </row>
    <row r="136" spans="1:4" x14ac:dyDescent="0.35">
      <c r="A136" t="s">
        <v>1800</v>
      </c>
      <c r="B136" t="s">
        <v>1879</v>
      </c>
      <c r="C136" t="s">
        <v>1659</v>
      </c>
      <c r="D136" t="s">
        <v>1880</v>
      </c>
    </row>
    <row r="137" spans="1:4" x14ac:dyDescent="0.35">
      <c r="A137" t="s">
        <v>1800</v>
      </c>
      <c r="B137" t="s">
        <v>1881</v>
      </c>
      <c r="C137" t="s">
        <v>1659</v>
      </c>
      <c r="D137" t="s">
        <v>1882</v>
      </c>
    </row>
    <row r="139" spans="1:4" x14ac:dyDescent="0.35">
      <c r="A139" t="s">
        <v>1657</v>
      </c>
      <c r="B139" t="s">
        <v>1467</v>
      </c>
      <c r="C139" t="s">
        <v>1659</v>
      </c>
      <c r="D139" t="s">
        <v>1883</v>
      </c>
    </row>
    <row r="140" spans="1:4" x14ac:dyDescent="0.35">
      <c r="A140" t="s">
        <v>1800</v>
      </c>
      <c r="B140" t="s">
        <v>1884</v>
      </c>
      <c r="C140" t="s">
        <v>1659</v>
      </c>
      <c r="D140" t="s">
        <v>1885</v>
      </c>
    </row>
    <row r="141" spans="1:4" x14ac:dyDescent="0.35">
      <c r="A141" t="s">
        <v>1800</v>
      </c>
      <c r="B141" t="s">
        <v>1886</v>
      </c>
      <c r="C141" t="s">
        <v>1659</v>
      </c>
      <c r="D141" t="s">
        <v>1887</v>
      </c>
    </row>
    <row r="143" spans="1:4" x14ac:dyDescent="0.35">
      <c r="A143" t="s">
        <v>1657</v>
      </c>
      <c r="B143" t="s">
        <v>1468</v>
      </c>
      <c r="C143" t="s">
        <v>1659</v>
      </c>
      <c r="D143" t="s">
        <v>1888</v>
      </c>
    </row>
    <row r="144" spans="1:4" x14ac:dyDescent="0.35">
      <c r="A144" t="s">
        <v>1800</v>
      </c>
      <c r="B144" t="s">
        <v>1889</v>
      </c>
      <c r="C144" t="s">
        <v>1659</v>
      </c>
      <c r="D144" t="s">
        <v>1890</v>
      </c>
    </row>
    <row r="145" spans="1:4" x14ac:dyDescent="0.35">
      <c r="A145" t="s">
        <v>1800</v>
      </c>
      <c r="B145" t="s">
        <v>1891</v>
      </c>
      <c r="C145" t="s">
        <v>1659</v>
      </c>
      <c r="D145" t="s">
        <v>1892</v>
      </c>
    </row>
    <row r="147" spans="1:4" x14ac:dyDescent="0.35">
      <c r="A147" t="s">
        <v>1657</v>
      </c>
      <c r="B147" t="s">
        <v>1469</v>
      </c>
      <c r="C147" t="s">
        <v>1659</v>
      </c>
      <c r="D147" t="s">
        <v>1893</v>
      </c>
    </row>
    <row r="148" spans="1:4" x14ac:dyDescent="0.35">
      <c r="A148" t="s">
        <v>1800</v>
      </c>
      <c r="B148" t="s">
        <v>1894</v>
      </c>
      <c r="C148" t="s">
        <v>1659</v>
      </c>
      <c r="D148" t="s">
        <v>1895</v>
      </c>
    </row>
    <row r="149" spans="1:4" x14ac:dyDescent="0.35">
      <c r="A149" t="s">
        <v>1800</v>
      </c>
      <c r="B149" t="s">
        <v>1896</v>
      </c>
      <c r="C149" t="s">
        <v>1659</v>
      </c>
      <c r="D149" t="s">
        <v>1897</v>
      </c>
    </row>
    <row r="151" spans="1:4" x14ac:dyDescent="0.35">
      <c r="A151" t="s">
        <v>1657</v>
      </c>
      <c r="B151" t="s">
        <v>1470</v>
      </c>
      <c r="C151" t="s">
        <v>1659</v>
      </c>
      <c r="D151" t="s">
        <v>1898</v>
      </c>
    </row>
    <row r="152" spans="1:4" x14ac:dyDescent="0.35">
      <c r="A152" t="s">
        <v>1800</v>
      </c>
      <c r="B152" t="s">
        <v>1899</v>
      </c>
      <c r="C152" t="s">
        <v>1659</v>
      </c>
      <c r="D152" t="s">
        <v>1900</v>
      </c>
    </row>
    <row r="153" spans="1:4" x14ac:dyDescent="0.35">
      <c r="A153" t="s">
        <v>1800</v>
      </c>
      <c r="B153" t="s">
        <v>1901</v>
      </c>
      <c r="C153" t="s">
        <v>1659</v>
      </c>
      <c r="D153" t="s">
        <v>1902</v>
      </c>
    </row>
    <row r="155" spans="1:4" x14ac:dyDescent="0.35">
      <c r="A155" t="s">
        <v>1657</v>
      </c>
      <c r="B155" t="s">
        <v>1471</v>
      </c>
      <c r="C155" t="s">
        <v>1659</v>
      </c>
      <c r="D155" t="s">
        <v>1903</v>
      </c>
    </row>
    <row r="156" spans="1:4" x14ac:dyDescent="0.35">
      <c r="A156" t="s">
        <v>1800</v>
      </c>
      <c r="B156" t="s">
        <v>1904</v>
      </c>
      <c r="C156" t="s">
        <v>1659</v>
      </c>
      <c r="D156" t="s">
        <v>1905</v>
      </c>
    </row>
    <row r="157" spans="1:4" x14ac:dyDescent="0.35">
      <c r="A157" t="s">
        <v>1800</v>
      </c>
      <c r="B157" t="s">
        <v>1906</v>
      </c>
      <c r="C157" t="s">
        <v>1659</v>
      </c>
      <c r="D157" t="s">
        <v>1907</v>
      </c>
    </row>
    <row r="159" spans="1:4" x14ac:dyDescent="0.35">
      <c r="A159" t="s">
        <v>1657</v>
      </c>
      <c r="B159" t="s">
        <v>1472</v>
      </c>
      <c r="C159" t="s">
        <v>1659</v>
      </c>
      <c r="D159" t="s">
        <v>1908</v>
      </c>
    </row>
    <row r="160" spans="1:4" x14ac:dyDescent="0.35">
      <c r="A160" t="s">
        <v>1800</v>
      </c>
      <c r="B160" t="s">
        <v>1909</v>
      </c>
      <c r="C160" t="s">
        <v>1659</v>
      </c>
      <c r="D160" t="s">
        <v>1910</v>
      </c>
    </row>
    <row r="161" spans="1:4" x14ac:dyDescent="0.35">
      <c r="A161" t="s">
        <v>1800</v>
      </c>
      <c r="B161" t="s">
        <v>1911</v>
      </c>
      <c r="C161" t="s">
        <v>1659</v>
      </c>
      <c r="D161" t="s">
        <v>1912</v>
      </c>
    </row>
    <row r="163" spans="1:4" x14ac:dyDescent="0.35">
      <c r="A163" t="s">
        <v>1657</v>
      </c>
      <c r="B163" t="s">
        <v>1473</v>
      </c>
      <c r="C163" t="s">
        <v>1659</v>
      </c>
      <c r="D163" t="s">
        <v>1913</v>
      </c>
    </row>
    <row r="164" spans="1:4" x14ac:dyDescent="0.35">
      <c r="A164" t="s">
        <v>1800</v>
      </c>
      <c r="B164" t="s">
        <v>1914</v>
      </c>
      <c r="C164" t="s">
        <v>1659</v>
      </c>
      <c r="D164" t="s">
        <v>1915</v>
      </c>
    </row>
    <row r="165" spans="1:4" x14ac:dyDescent="0.35">
      <c r="A165" t="s">
        <v>1800</v>
      </c>
      <c r="B165" t="s">
        <v>1916</v>
      </c>
      <c r="C165" t="s">
        <v>1659</v>
      </c>
      <c r="D165" t="s">
        <v>1917</v>
      </c>
    </row>
    <row r="167" spans="1:4" x14ac:dyDescent="0.35">
      <c r="A167" t="s">
        <v>1657</v>
      </c>
      <c r="B167" t="s">
        <v>1474</v>
      </c>
      <c r="C167" t="s">
        <v>1659</v>
      </c>
      <c r="D167" t="s">
        <v>1918</v>
      </c>
    </row>
    <row r="168" spans="1:4" x14ac:dyDescent="0.35">
      <c r="A168" t="s">
        <v>1800</v>
      </c>
      <c r="B168" t="s">
        <v>1919</v>
      </c>
      <c r="C168" t="s">
        <v>1659</v>
      </c>
      <c r="D168" t="s">
        <v>1920</v>
      </c>
    </row>
    <row r="169" spans="1:4" x14ac:dyDescent="0.35">
      <c r="A169" t="s">
        <v>1800</v>
      </c>
      <c r="B169" t="s">
        <v>1921</v>
      </c>
      <c r="C169" t="s">
        <v>1659</v>
      </c>
      <c r="D169" t="s">
        <v>1922</v>
      </c>
    </row>
    <row r="171" spans="1:4" x14ac:dyDescent="0.35">
      <c r="A171" t="s">
        <v>1657</v>
      </c>
      <c r="B171" t="s">
        <v>1475</v>
      </c>
      <c r="C171" t="s">
        <v>1659</v>
      </c>
      <c r="D171" t="s">
        <v>1923</v>
      </c>
    </row>
    <row r="172" spans="1:4" x14ac:dyDescent="0.35">
      <c r="A172" t="s">
        <v>1800</v>
      </c>
      <c r="B172" t="s">
        <v>1924</v>
      </c>
      <c r="C172" t="s">
        <v>1659</v>
      </c>
      <c r="D172" t="s">
        <v>1925</v>
      </c>
    </row>
    <row r="173" spans="1:4" x14ac:dyDescent="0.35">
      <c r="A173" t="s">
        <v>1800</v>
      </c>
      <c r="B173" t="s">
        <v>1926</v>
      </c>
      <c r="C173" t="s">
        <v>1659</v>
      </c>
      <c r="D173" t="s">
        <v>1927</v>
      </c>
    </row>
    <row r="175" spans="1:4" x14ac:dyDescent="0.35">
      <c r="A175" t="s">
        <v>1657</v>
      </c>
      <c r="B175" t="s">
        <v>1476</v>
      </c>
      <c r="C175" t="s">
        <v>1659</v>
      </c>
      <c r="D175" t="s">
        <v>1928</v>
      </c>
    </row>
    <row r="176" spans="1:4" x14ac:dyDescent="0.35">
      <c r="A176" t="s">
        <v>1800</v>
      </c>
      <c r="B176" t="s">
        <v>1929</v>
      </c>
      <c r="C176" t="s">
        <v>1659</v>
      </c>
      <c r="D176" t="s">
        <v>1930</v>
      </c>
    </row>
    <row r="177" spans="1:4" x14ac:dyDescent="0.35">
      <c r="A177" t="s">
        <v>1800</v>
      </c>
      <c r="B177" t="s">
        <v>1931</v>
      </c>
      <c r="C177" t="s">
        <v>1659</v>
      </c>
      <c r="D177" t="s">
        <v>1932</v>
      </c>
    </row>
    <row r="179" spans="1:4" x14ac:dyDescent="0.35">
      <c r="A179" t="s">
        <v>1657</v>
      </c>
      <c r="B179" t="s">
        <v>1477</v>
      </c>
      <c r="C179" t="s">
        <v>1659</v>
      </c>
      <c r="D179" t="s">
        <v>1933</v>
      </c>
    </row>
    <row r="180" spans="1:4" x14ac:dyDescent="0.35">
      <c r="A180" t="s">
        <v>1800</v>
      </c>
      <c r="B180" t="s">
        <v>1934</v>
      </c>
      <c r="C180" t="s">
        <v>1659</v>
      </c>
      <c r="D180" t="s">
        <v>1935</v>
      </c>
    </row>
    <row r="181" spans="1:4" x14ac:dyDescent="0.35">
      <c r="A181" t="s">
        <v>1800</v>
      </c>
      <c r="B181" t="s">
        <v>1936</v>
      </c>
      <c r="C181" t="s">
        <v>1659</v>
      </c>
      <c r="D181" t="s">
        <v>1937</v>
      </c>
    </row>
    <row r="183" spans="1:4" x14ac:dyDescent="0.35">
      <c r="A183" t="s">
        <v>1657</v>
      </c>
      <c r="B183" t="s">
        <v>1478</v>
      </c>
      <c r="C183" t="s">
        <v>1659</v>
      </c>
      <c r="D183" t="s">
        <v>1938</v>
      </c>
    </row>
    <row r="184" spans="1:4" x14ac:dyDescent="0.35">
      <c r="A184" t="s">
        <v>1800</v>
      </c>
      <c r="B184" t="s">
        <v>1939</v>
      </c>
      <c r="C184" t="s">
        <v>1659</v>
      </c>
      <c r="D184" t="s">
        <v>1940</v>
      </c>
    </row>
    <row r="185" spans="1:4" x14ac:dyDescent="0.35">
      <c r="A185" t="s">
        <v>1800</v>
      </c>
      <c r="B185" t="s">
        <v>1941</v>
      </c>
      <c r="C185" t="s">
        <v>1659</v>
      </c>
      <c r="D185" t="s">
        <v>1942</v>
      </c>
    </row>
    <row r="187" spans="1:4" x14ac:dyDescent="0.35">
      <c r="A187" t="s">
        <v>1657</v>
      </c>
      <c r="B187" t="s">
        <v>1479</v>
      </c>
      <c r="C187" t="s">
        <v>1659</v>
      </c>
      <c r="D187" t="s">
        <v>1943</v>
      </c>
    </row>
    <row r="188" spans="1:4" x14ac:dyDescent="0.35">
      <c r="A188" t="s">
        <v>1800</v>
      </c>
      <c r="B188" t="s">
        <v>1944</v>
      </c>
      <c r="C188" t="s">
        <v>1659</v>
      </c>
      <c r="D188" t="s">
        <v>1905</v>
      </c>
    </row>
    <row r="189" spans="1:4" x14ac:dyDescent="0.35">
      <c r="A189" t="s">
        <v>1800</v>
      </c>
      <c r="B189" t="s">
        <v>1945</v>
      </c>
      <c r="C189" t="s">
        <v>1659</v>
      </c>
      <c r="D189" t="s">
        <v>1907</v>
      </c>
    </row>
    <row r="191" spans="1:4" x14ac:dyDescent="0.35">
      <c r="A191" t="s">
        <v>1657</v>
      </c>
      <c r="B191" t="s">
        <v>1480</v>
      </c>
      <c r="C191" t="s">
        <v>1659</v>
      </c>
      <c r="D191" t="s">
        <v>1946</v>
      </c>
    </row>
    <row r="192" spans="1:4" x14ac:dyDescent="0.35">
      <c r="A192" t="s">
        <v>1800</v>
      </c>
      <c r="B192" t="s">
        <v>1947</v>
      </c>
      <c r="C192" t="s">
        <v>1659</v>
      </c>
      <c r="D192" t="s">
        <v>1948</v>
      </c>
    </row>
    <row r="193" spans="1:4" x14ac:dyDescent="0.35">
      <c r="A193" t="s">
        <v>1800</v>
      </c>
      <c r="B193" t="s">
        <v>1949</v>
      </c>
      <c r="C193" t="s">
        <v>1659</v>
      </c>
      <c r="D193" t="s">
        <v>1950</v>
      </c>
    </row>
    <row r="195" spans="1:4" x14ac:dyDescent="0.35">
      <c r="A195" t="s">
        <v>1657</v>
      </c>
      <c r="B195" t="s">
        <v>1481</v>
      </c>
      <c r="C195" t="s">
        <v>1659</v>
      </c>
      <c r="D195" t="s">
        <v>1943</v>
      </c>
    </row>
    <row r="196" spans="1:4" x14ac:dyDescent="0.35">
      <c r="A196" t="s">
        <v>1800</v>
      </c>
      <c r="B196" t="s">
        <v>1951</v>
      </c>
      <c r="C196" t="s">
        <v>1659</v>
      </c>
      <c r="D196" t="s">
        <v>1905</v>
      </c>
    </row>
    <row r="197" spans="1:4" x14ac:dyDescent="0.35">
      <c r="A197" t="s">
        <v>1800</v>
      </c>
      <c r="B197" t="s">
        <v>1952</v>
      </c>
      <c r="C197" t="s">
        <v>1659</v>
      </c>
      <c r="D197" t="s">
        <v>1907</v>
      </c>
    </row>
    <row r="199" spans="1:4" x14ac:dyDescent="0.35">
      <c r="A199" t="s">
        <v>1657</v>
      </c>
      <c r="B199" t="s">
        <v>1482</v>
      </c>
      <c r="C199" t="s">
        <v>1659</v>
      </c>
      <c r="D199" t="s">
        <v>1943</v>
      </c>
    </row>
    <row r="200" spans="1:4" x14ac:dyDescent="0.35">
      <c r="A200" t="s">
        <v>1800</v>
      </c>
      <c r="B200" t="s">
        <v>1953</v>
      </c>
      <c r="C200" t="s">
        <v>1659</v>
      </c>
      <c r="D200" t="s">
        <v>1905</v>
      </c>
    </row>
    <row r="201" spans="1:4" x14ac:dyDescent="0.35">
      <c r="A201" t="s">
        <v>1800</v>
      </c>
      <c r="B201" t="s">
        <v>1954</v>
      </c>
      <c r="C201" t="s">
        <v>1659</v>
      </c>
      <c r="D201" t="s">
        <v>1907</v>
      </c>
    </row>
    <row r="203" spans="1:4" x14ac:dyDescent="0.35">
      <c r="A203" t="s">
        <v>1657</v>
      </c>
      <c r="B203" t="s">
        <v>1483</v>
      </c>
      <c r="C203" t="s">
        <v>1659</v>
      </c>
      <c r="D203" t="s">
        <v>1955</v>
      </c>
    </row>
    <row r="204" spans="1:4" x14ac:dyDescent="0.35">
      <c r="A204" t="s">
        <v>1800</v>
      </c>
      <c r="B204" t="s">
        <v>1956</v>
      </c>
      <c r="C204" t="s">
        <v>1659</v>
      </c>
      <c r="D204" t="s">
        <v>1957</v>
      </c>
    </row>
    <row r="205" spans="1:4" x14ac:dyDescent="0.35">
      <c r="A205" t="s">
        <v>1800</v>
      </c>
      <c r="B205" t="s">
        <v>1958</v>
      </c>
      <c r="C205" t="s">
        <v>1659</v>
      </c>
      <c r="D205" t="s">
        <v>1959</v>
      </c>
    </row>
    <row r="207" spans="1:4" x14ac:dyDescent="0.35">
      <c r="A207" t="s">
        <v>1657</v>
      </c>
      <c r="B207" t="s">
        <v>1484</v>
      </c>
      <c r="C207" t="s">
        <v>1659</v>
      </c>
      <c r="D207" t="s">
        <v>1960</v>
      </c>
    </row>
    <row r="208" spans="1:4" x14ac:dyDescent="0.35">
      <c r="A208" t="s">
        <v>1800</v>
      </c>
      <c r="B208" t="s">
        <v>1961</v>
      </c>
      <c r="C208" t="s">
        <v>1659</v>
      </c>
      <c r="D208" t="s">
        <v>1962</v>
      </c>
    </row>
    <row r="209" spans="1:4" x14ac:dyDescent="0.35">
      <c r="A209" t="s">
        <v>1800</v>
      </c>
      <c r="B209" t="s">
        <v>1963</v>
      </c>
      <c r="C209" t="s">
        <v>1659</v>
      </c>
      <c r="D209" t="s">
        <v>1964</v>
      </c>
    </row>
    <row r="211" spans="1:4" x14ac:dyDescent="0.35">
      <c r="A211" t="s">
        <v>1657</v>
      </c>
      <c r="B211" t="s">
        <v>1485</v>
      </c>
      <c r="C211" t="s">
        <v>1659</v>
      </c>
      <c r="D211" t="s">
        <v>1888</v>
      </c>
    </row>
    <row r="212" spans="1:4" x14ac:dyDescent="0.35">
      <c r="A212" t="s">
        <v>1800</v>
      </c>
      <c r="B212" t="s">
        <v>1965</v>
      </c>
      <c r="C212" t="s">
        <v>1659</v>
      </c>
      <c r="D212" t="s">
        <v>1890</v>
      </c>
    </row>
    <row r="213" spans="1:4" x14ac:dyDescent="0.35">
      <c r="A213" t="s">
        <v>1800</v>
      </c>
      <c r="B213" t="s">
        <v>1966</v>
      </c>
      <c r="C213" t="s">
        <v>1659</v>
      </c>
      <c r="D213" t="s">
        <v>1892</v>
      </c>
    </row>
    <row r="215" spans="1:4" x14ac:dyDescent="0.35">
      <c r="A215" t="s">
        <v>1657</v>
      </c>
      <c r="B215" t="s">
        <v>1486</v>
      </c>
      <c r="C215" t="s">
        <v>1659</v>
      </c>
      <c r="D215" t="s">
        <v>1967</v>
      </c>
    </row>
    <row r="216" spans="1:4" x14ac:dyDescent="0.35">
      <c r="A216" t="s">
        <v>1800</v>
      </c>
      <c r="B216" t="s">
        <v>1968</v>
      </c>
      <c r="C216" t="s">
        <v>1659</v>
      </c>
      <c r="D216" t="s">
        <v>1969</v>
      </c>
    </row>
    <row r="217" spans="1:4" x14ac:dyDescent="0.35">
      <c r="A217" t="s">
        <v>1800</v>
      </c>
      <c r="B217" t="s">
        <v>1970</v>
      </c>
      <c r="C217" t="s">
        <v>1659</v>
      </c>
      <c r="D217" t="s">
        <v>1971</v>
      </c>
    </row>
    <row r="218" spans="1:4" x14ac:dyDescent="0.35">
      <c r="A218" t="s">
        <v>1800</v>
      </c>
      <c r="B218" t="s">
        <v>1972</v>
      </c>
      <c r="C218" t="s">
        <v>1659</v>
      </c>
      <c r="D218" t="s">
        <v>1973</v>
      </c>
    </row>
    <row r="220" spans="1:4" x14ac:dyDescent="0.35">
      <c r="A220" t="s">
        <v>1657</v>
      </c>
      <c r="B220" t="s">
        <v>1487</v>
      </c>
      <c r="C220" t="s">
        <v>1659</v>
      </c>
      <c r="D220" t="s">
        <v>1974</v>
      </c>
    </row>
    <row r="221" spans="1:4" x14ac:dyDescent="0.35">
      <c r="A221" t="s">
        <v>1800</v>
      </c>
      <c r="B221" t="s">
        <v>1975</v>
      </c>
      <c r="C221" t="s">
        <v>1659</v>
      </c>
      <c r="D221" t="s">
        <v>1976</v>
      </c>
    </row>
    <row r="222" spans="1:4" x14ac:dyDescent="0.35">
      <c r="A222" t="s">
        <v>1800</v>
      </c>
      <c r="B222" t="s">
        <v>1977</v>
      </c>
      <c r="C222" t="s">
        <v>1659</v>
      </c>
      <c r="D222" t="s">
        <v>1978</v>
      </c>
    </row>
    <row r="223" spans="1:4" x14ac:dyDescent="0.35">
      <c r="A223" t="s">
        <v>1800</v>
      </c>
      <c r="B223" t="s">
        <v>1979</v>
      </c>
      <c r="C223" t="s">
        <v>1659</v>
      </c>
      <c r="D223" t="s">
        <v>1980</v>
      </c>
    </row>
    <row r="224" spans="1:4" x14ac:dyDescent="0.35">
      <c r="A224" t="s">
        <v>1800</v>
      </c>
      <c r="B224" t="s">
        <v>1981</v>
      </c>
      <c r="C224" t="s">
        <v>1659</v>
      </c>
      <c r="D224" t="s">
        <v>1982</v>
      </c>
    </row>
    <row r="226" spans="1:4" x14ac:dyDescent="0.35">
      <c r="A226" t="s">
        <v>1657</v>
      </c>
      <c r="B226" t="s">
        <v>1488</v>
      </c>
      <c r="C226" t="s">
        <v>1659</v>
      </c>
      <c r="D226" t="s">
        <v>1983</v>
      </c>
    </row>
    <row r="227" spans="1:4" x14ac:dyDescent="0.35">
      <c r="A227" t="s">
        <v>1800</v>
      </c>
      <c r="B227" t="s">
        <v>1984</v>
      </c>
      <c r="C227" t="s">
        <v>1659</v>
      </c>
      <c r="D227" t="s">
        <v>1985</v>
      </c>
    </row>
    <row r="228" spans="1:4" x14ac:dyDescent="0.35">
      <c r="A228" t="s">
        <v>1800</v>
      </c>
      <c r="B228" t="s">
        <v>1986</v>
      </c>
      <c r="C228" t="s">
        <v>1659</v>
      </c>
      <c r="D228" t="s">
        <v>1987</v>
      </c>
    </row>
    <row r="229" spans="1:4" x14ac:dyDescent="0.35">
      <c r="A229" t="s">
        <v>1800</v>
      </c>
      <c r="B229" t="s">
        <v>1988</v>
      </c>
      <c r="C229" t="s">
        <v>1659</v>
      </c>
      <c r="D229" t="s">
        <v>1989</v>
      </c>
    </row>
    <row r="231" spans="1:4" x14ac:dyDescent="0.35">
      <c r="A231" t="s">
        <v>1657</v>
      </c>
      <c r="B231" t="s">
        <v>1489</v>
      </c>
      <c r="C231" t="s">
        <v>1659</v>
      </c>
      <c r="D231" t="s">
        <v>1990</v>
      </c>
    </row>
    <row r="232" spans="1:4" x14ac:dyDescent="0.35">
      <c r="A232" t="s">
        <v>1800</v>
      </c>
      <c r="B232" t="s">
        <v>1991</v>
      </c>
      <c r="C232" t="s">
        <v>1659</v>
      </c>
      <c r="D232" t="s">
        <v>1992</v>
      </c>
    </row>
    <row r="233" spans="1:4" x14ac:dyDescent="0.35">
      <c r="A233" t="s">
        <v>1800</v>
      </c>
      <c r="B233" t="s">
        <v>1993</v>
      </c>
      <c r="C233" t="s">
        <v>1659</v>
      </c>
      <c r="D233" t="s">
        <v>1994</v>
      </c>
    </row>
    <row r="234" spans="1:4" x14ac:dyDescent="0.35">
      <c r="A234" t="s">
        <v>1800</v>
      </c>
      <c r="B234" t="s">
        <v>1995</v>
      </c>
      <c r="C234" t="s">
        <v>1659</v>
      </c>
      <c r="D234" t="s">
        <v>1996</v>
      </c>
    </row>
    <row r="235" spans="1:4" x14ac:dyDescent="0.35">
      <c r="A235" t="s">
        <v>1800</v>
      </c>
      <c r="B235" t="s">
        <v>1997</v>
      </c>
      <c r="C235" t="s">
        <v>1659</v>
      </c>
      <c r="D235" t="s">
        <v>1998</v>
      </c>
    </row>
    <row r="237" spans="1:4" x14ac:dyDescent="0.35">
      <c r="A237" t="s">
        <v>1657</v>
      </c>
      <c r="B237" t="s">
        <v>1490</v>
      </c>
      <c r="C237" t="s">
        <v>1659</v>
      </c>
      <c r="D237" t="s">
        <v>1999</v>
      </c>
    </row>
    <row r="238" spans="1:4" x14ac:dyDescent="0.35">
      <c r="A238" t="s">
        <v>1800</v>
      </c>
      <c r="B238" t="s">
        <v>2000</v>
      </c>
      <c r="C238" t="s">
        <v>1659</v>
      </c>
      <c r="D238" t="s">
        <v>2001</v>
      </c>
    </row>
    <row r="239" spans="1:4" x14ac:dyDescent="0.35">
      <c r="A239" t="s">
        <v>1800</v>
      </c>
      <c r="B239" t="s">
        <v>2002</v>
      </c>
      <c r="C239" t="s">
        <v>1659</v>
      </c>
      <c r="D239" t="s">
        <v>2003</v>
      </c>
    </row>
    <row r="241" spans="1:4" x14ac:dyDescent="0.35">
      <c r="A241" t="s">
        <v>1657</v>
      </c>
      <c r="B241" t="s">
        <v>1491</v>
      </c>
      <c r="C241" t="s">
        <v>1659</v>
      </c>
      <c r="D241" t="s">
        <v>2004</v>
      </c>
    </row>
    <row r="242" spans="1:4" x14ac:dyDescent="0.35">
      <c r="A242" t="s">
        <v>1800</v>
      </c>
      <c r="B242" t="s">
        <v>2005</v>
      </c>
      <c r="C242" t="s">
        <v>1659</v>
      </c>
      <c r="D242" t="s">
        <v>2006</v>
      </c>
    </row>
    <row r="243" spans="1:4" x14ac:dyDescent="0.35">
      <c r="A243" t="s">
        <v>1800</v>
      </c>
      <c r="B243" t="s">
        <v>2007</v>
      </c>
      <c r="C243" t="s">
        <v>1659</v>
      </c>
      <c r="D243" t="s">
        <v>2008</v>
      </c>
    </row>
    <row r="244" spans="1:4" x14ac:dyDescent="0.35">
      <c r="A244" t="s">
        <v>1800</v>
      </c>
      <c r="B244" t="s">
        <v>2009</v>
      </c>
      <c r="C244" t="s">
        <v>1659</v>
      </c>
      <c r="D244" t="s">
        <v>2010</v>
      </c>
    </row>
    <row r="246" spans="1:4" x14ac:dyDescent="0.35">
      <c r="A246" t="s">
        <v>1657</v>
      </c>
      <c r="B246" t="s">
        <v>1492</v>
      </c>
      <c r="C246" t="s">
        <v>1659</v>
      </c>
      <c r="D246" t="s">
        <v>2011</v>
      </c>
    </row>
    <row r="247" spans="1:4" x14ac:dyDescent="0.35">
      <c r="A247" t="s">
        <v>1800</v>
      </c>
      <c r="B247" t="s">
        <v>2012</v>
      </c>
      <c r="C247" t="s">
        <v>1659</v>
      </c>
      <c r="D247" t="s">
        <v>2013</v>
      </c>
    </row>
    <row r="248" spans="1:4" x14ac:dyDescent="0.35">
      <c r="A248" t="s">
        <v>1800</v>
      </c>
      <c r="B248" t="s">
        <v>2014</v>
      </c>
      <c r="C248" t="s">
        <v>1659</v>
      </c>
      <c r="D248" t="s">
        <v>2015</v>
      </c>
    </row>
    <row r="249" spans="1:4" x14ac:dyDescent="0.35">
      <c r="A249" t="s">
        <v>1800</v>
      </c>
      <c r="B249" t="s">
        <v>2016</v>
      </c>
      <c r="C249" t="s">
        <v>1659</v>
      </c>
      <c r="D249" t="s">
        <v>2017</v>
      </c>
    </row>
    <row r="251" spans="1:4" x14ac:dyDescent="0.35">
      <c r="A251" t="s">
        <v>1657</v>
      </c>
      <c r="B251" t="s">
        <v>1493</v>
      </c>
      <c r="C251" t="s">
        <v>1659</v>
      </c>
      <c r="D251" t="s">
        <v>2018</v>
      </c>
    </row>
    <row r="252" spans="1:4" x14ac:dyDescent="0.35">
      <c r="A252" t="s">
        <v>1800</v>
      </c>
      <c r="B252" t="s">
        <v>2019</v>
      </c>
      <c r="C252" t="s">
        <v>1659</v>
      </c>
      <c r="D252" t="s">
        <v>1976</v>
      </c>
    </row>
    <row r="253" spans="1:4" x14ac:dyDescent="0.35">
      <c r="A253" t="s">
        <v>1800</v>
      </c>
      <c r="B253" t="s">
        <v>2020</v>
      </c>
      <c r="C253" t="s">
        <v>1659</v>
      </c>
      <c r="D253" t="s">
        <v>1978</v>
      </c>
    </row>
    <row r="254" spans="1:4" x14ac:dyDescent="0.35">
      <c r="A254" t="s">
        <v>1800</v>
      </c>
      <c r="B254" t="s">
        <v>2021</v>
      </c>
      <c r="C254" t="s">
        <v>1659</v>
      </c>
      <c r="D254" t="s">
        <v>1980</v>
      </c>
    </row>
    <row r="255" spans="1:4" x14ac:dyDescent="0.35">
      <c r="A255" t="s">
        <v>1800</v>
      </c>
      <c r="B255" t="s">
        <v>2022</v>
      </c>
      <c r="C255" t="s">
        <v>1659</v>
      </c>
      <c r="D255" t="s">
        <v>2023</v>
      </c>
    </row>
    <row r="257" spans="1:4" x14ac:dyDescent="0.35">
      <c r="A257" t="s">
        <v>1657</v>
      </c>
      <c r="B257" t="s">
        <v>1494</v>
      </c>
      <c r="C257" t="s">
        <v>1659</v>
      </c>
      <c r="D257" t="s">
        <v>2024</v>
      </c>
    </row>
    <row r="258" spans="1:4" x14ac:dyDescent="0.35">
      <c r="A258" t="s">
        <v>1800</v>
      </c>
      <c r="B258" t="s">
        <v>2025</v>
      </c>
      <c r="C258" t="s">
        <v>1659</v>
      </c>
      <c r="D258" t="s">
        <v>2026</v>
      </c>
    </row>
    <row r="259" spans="1:4" x14ac:dyDescent="0.35">
      <c r="A259" t="s">
        <v>1800</v>
      </c>
      <c r="B259" t="s">
        <v>2027</v>
      </c>
      <c r="C259" t="s">
        <v>1659</v>
      </c>
      <c r="D259" t="s">
        <v>2028</v>
      </c>
    </row>
    <row r="261" spans="1:4" x14ac:dyDescent="0.35">
      <c r="A261" t="s">
        <v>1657</v>
      </c>
      <c r="B261" t="s">
        <v>1495</v>
      </c>
      <c r="C261" t="s">
        <v>1659</v>
      </c>
      <c r="D261" t="s">
        <v>2029</v>
      </c>
    </row>
    <row r="262" spans="1:4" x14ac:dyDescent="0.35">
      <c r="A262" t="s">
        <v>1800</v>
      </c>
      <c r="B262" t="s">
        <v>2030</v>
      </c>
      <c r="C262" t="s">
        <v>1659</v>
      </c>
      <c r="D262" t="s">
        <v>2031</v>
      </c>
    </row>
    <row r="263" spans="1:4" x14ac:dyDescent="0.35">
      <c r="A263" t="s">
        <v>1800</v>
      </c>
      <c r="B263" t="s">
        <v>2032</v>
      </c>
      <c r="C263" t="s">
        <v>1659</v>
      </c>
      <c r="D263" t="s">
        <v>2033</v>
      </c>
    </row>
    <row r="264" spans="1:4" x14ac:dyDescent="0.35">
      <c r="A264" t="s">
        <v>1800</v>
      </c>
      <c r="B264" t="s">
        <v>2034</v>
      </c>
      <c r="C264" t="s">
        <v>1659</v>
      </c>
      <c r="D264" t="s">
        <v>2035</v>
      </c>
    </row>
    <row r="266" spans="1:4" x14ac:dyDescent="0.35">
      <c r="A266" t="s">
        <v>1657</v>
      </c>
      <c r="B266" t="s">
        <v>1496</v>
      </c>
      <c r="C266" t="s">
        <v>1659</v>
      </c>
      <c r="D266" t="s">
        <v>2036</v>
      </c>
    </row>
    <row r="267" spans="1:4" x14ac:dyDescent="0.35">
      <c r="A267" t="s">
        <v>1800</v>
      </c>
      <c r="B267" t="s">
        <v>2037</v>
      </c>
      <c r="C267" t="s">
        <v>1659</v>
      </c>
      <c r="D267" t="s">
        <v>2038</v>
      </c>
    </row>
    <row r="268" spans="1:4" x14ac:dyDescent="0.35">
      <c r="A268" t="s">
        <v>1800</v>
      </c>
      <c r="B268" t="s">
        <v>2039</v>
      </c>
      <c r="C268" t="s">
        <v>1659</v>
      </c>
      <c r="D268" t="s">
        <v>2040</v>
      </c>
    </row>
    <row r="270" spans="1:4" x14ac:dyDescent="0.35">
      <c r="A270" t="s">
        <v>1657</v>
      </c>
      <c r="B270" t="s">
        <v>1497</v>
      </c>
      <c r="C270" t="s">
        <v>1659</v>
      </c>
      <c r="D270" t="s">
        <v>2041</v>
      </c>
    </row>
    <row r="271" spans="1:4" x14ac:dyDescent="0.35">
      <c r="A271" t="s">
        <v>1800</v>
      </c>
      <c r="B271" t="s">
        <v>2042</v>
      </c>
      <c r="C271" t="s">
        <v>1659</v>
      </c>
      <c r="D271" t="s">
        <v>2043</v>
      </c>
    </row>
    <row r="272" spans="1:4" x14ac:dyDescent="0.35">
      <c r="A272" t="s">
        <v>1800</v>
      </c>
      <c r="B272" t="s">
        <v>2044</v>
      </c>
      <c r="C272" t="s">
        <v>1659</v>
      </c>
      <c r="D272" t="s">
        <v>2045</v>
      </c>
    </row>
    <row r="273" spans="1:4" x14ac:dyDescent="0.35">
      <c r="A273" t="s">
        <v>1800</v>
      </c>
      <c r="B273" t="s">
        <v>2046</v>
      </c>
      <c r="C273" t="s">
        <v>1659</v>
      </c>
      <c r="D273" t="s">
        <v>2047</v>
      </c>
    </row>
    <row r="275" spans="1:4" x14ac:dyDescent="0.35">
      <c r="A275" t="s">
        <v>1657</v>
      </c>
      <c r="B275" t="s">
        <v>1498</v>
      </c>
      <c r="C275" t="s">
        <v>1659</v>
      </c>
      <c r="D275" t="s">
        <v>2048</v>
      </c>
    </row>
    <row r="276" spans="1:4" x14ac:dyDescent="0.35">
      <c r="A276" t="s">
        <v>1800</v>
      </c>
      <c r="B276" t="s">
        <v>2049</v>
      </c>
      <c r="C276" t="s">
        <v>1659</v>
      </c>
      <c r="D276" t="s">
        <v>2050</v>
      </c>
    </row>
    <row r="277" spans="1:4" x14ac:dyDescent="0.35">
      <c r="A277" t="s">
        <v>1800</v>
      </c>
      <c r="B277" t="s">
        <v>2051</v>
      </c>
      <c r="C277" t="s">
        <v>1659</v>
      </c>
      <c r="D277" t="s">
        <v>2052</v>
      </c>
    </row>
    <row r="278" spans="1:4" x14ac:dyDescent="0.35">
      <c r="A278" t="s">
        <v>1800</v>
      </c>
      <c r="B278" t="s">
        <v>2053</v>
      </c>
      <c r="C278" t="s">
        <v>1659</v>
      </c>
      <c r="D278" t="s">
        <v>2054</v>
      </c>
    </row>
    <row r="280" spans="1:4" x14ac:dyDescent="0.35">
      <c r="A280" t="s">
        <v>1657</v>
      </c>
      <c r="B280" t="s">
        <v>1499</v>
      </c>
      <c r="C280" t="s">
        <v>1659</v>
      </c>
      <c r="D280" t="s">
        <v>2055</v>
      </c>
    </row>
    <row r="281" spans="1:4" x14ac:dyDescent="0.35">
      <c r="A281" t="s">
        <v>1800</v>
      </c>
      <c r="B281" t="s">
        <v>2056</v>
      </c>
      <c r="C281" t="s">
        <v>1659</v>
      </c>
      <c r="D281" t="s">
        <v>2057</v>
      </c>
    </row>
    <row r="282" spans="1:4" x14ac:dyDescent="0.35">
      <c r="A282" t="s">
        <v>1800</v>
      </c>
      <c r="B282" t="s">
        <v>2058</v>
      </c>
      <c r="C282" t="s">
        <v>1659</v>
      </c>
      <c r="D282" t="s">
        <v>2059</v>
      </c>
    </row>
    <row r="284" spans="1:4" x14ac:dyDescent="0.35">
      <c r="A284" t="s">
        <v>1657</v>
      </c>
      <c r="B284" t="s">
        <v>1500</v>
      </c>
      <c r="C284" t="s">
        <v>1659</v>
      </c>
      <c r="D284" t="s">
        <v>2060</v>
      </c>
    </row>
    <row r="285" spans="1:4" x14ac:dyDescent="0.35">
      <c r="A285" t="s">
        <v>1800</v>
      </c>
      <c r="B285" t="s">
        <v>2061</v>
      </c>
      <c r="C285" t="s">
        <v>1659</v>
      </c>
      <c r="D285" t="s">
        <v>2062</v>
      </c>
    </row>
    <row r="286" spans="1:4" x14ac:dyDescent="0.35">
      <c r="A286" t="s">
        <v>1800</v>
      </c>
      <c r="B286" t="s">
        <v>2063</v>
      </c>
      <c r="C286" t="s">
        <v>1659</v>
      </c>
      <c r="D286" t="s">
        <v>2052</v>
      </c>
    </row>
    <row r="287" spans="1:4" x14ac:dyDescent="0.35">
      <c r="A287" t="s">
        <v>1800</v>
      </c>
      <c r="B287" t="s">
        <v>2064</v>
      </c>
      <c r="C287" t="s">
        <v>1659</v>
      </c>
      <c r="D287" t="s">
        <v>2065</v>
      </c>
    </row>
    <row r="288" spans="1:4" x14ac:dyDescent="0.35">
      <c r="A288" t="s">
        <v>1800</v>
      </c>
      <c r="B288" t="s">
        <v>2066</v>
      </c>
      <c r="C288" t="s">
        <v>1659</v>
      </c>
      <c r="D288" t="s">
        <v>2067</v>
      </c>
    </row>
    <row r="290" spans="1:4" x14ac:dyDescent="0.35">
      <c r="A290" t="s">
        <v>1657</v>
      </c>
      <c r="B290" t="s">
        <v>1501</v>
      </c>
      <c r="C290" t="s">
        <v>1659</v>
      </c>
      <c r="D290" t="s">
        <v>2068</v>
      </c>
    </row>
    <row r="291" spans="1:4" x14ac:dyDescent="0.35">
      <c r="A291" t="s">
        <v>1800</v>
      </c>
      <c r="B291" t="s">
        <v>2069</v>
      </c>
      <c r="C291" t="s">
        <v>1659</v>
      </c>
      <c r="D291" t="s">
        <v>2070</v>
      </c>
    </row>
    <row r="292" spans="1:4" x14ac:dyDescent="0.35">
      <c r="A292" t="s">
        <v>1800</v>
      </c>
      <c r="B292" t="s">
        <v>2071</v>
      </c>
      <c r="C292" t="s">
        <v>1659</v>
      </c>
      <c r="D292" t="s">
        <v>2033</v>
      </c>
    </row>
    <row r="293" spans="1:4" x14ac:dyDescent="0.35">
      <c r="A293" t="s">
        <v>1800</v>
      </c>
      <c r="B293" t="s">
        <v>2072</v>
      </c>
      <c r="C293" t="s">
        <v>1659</v>
      </c>
      <c r="D293" t="s">
        <v>2073</v>
      </c>
    </row>
    <row r="295" spans="1:4" x14ac:dyDescent="0.35">
      <c r="A295" t="s">
        <v>1657</v>
      </c>
      <c r="B295" t="s">
        <v>2074</v>
      </c>
      <c r="C295" t="s">
        <v>1659</v>
      </c>
      <c r="D295" t="s">
        <v>2075</v>
      </c>
    </row>
    <row r="296" spans="1:4" x14ac:dyDescent="0.35">
      <c r="A296" t="s">
        <v>1800</v>
      </c>
      <c r="B296" t="s">
        <v>2076</v>
      </c>
      <c r="C296" t="s">
        <v>1659</v>
      </c>
      <c r="D296" t="s">
        <v>2077</v>
      </c>
    </row>
    <row r="297" spans="1:4" x14ac:dyDescent="0.35">
      <c r="A297" t="s">
        <v>1800</v>
      </c>
      <c r="B297" t="s">
        <v>2078</v>
      </c>
      <c r="C297" t="s">
        <v>1659</v>
      </c>
      <c r="D297" t="s">
        <v>2079</v>
      </c>
    </row>
    <row r="299" spans="1:4" x14ac:dyDescent="0.35">
      <c r="A299" t="s">
        <v>1657</v>
      </c>
      <c r="B299" t="s">
        <v>1502</v>
      </c>
      <c r="C299" t="s">
        <v>1659</v>
      </c>
      <c r="D299" t="s">
        <v>2080</v>
      </c>
    </row>
    <row r="300" spans="1:4" x14ac:dyDescent="0.35">
      <c r="A300" t="s">
        <v>1800</v>
      </c>
      <c r="B300" t="s">
        <v>2081</v>
      </c>
      <c r="C300" t="s">
        <v>1659</v>
      </c>
      <c r="D300" t="s">
        <v>1957</v>
      </c>
    </row>
    <row r="301" spans="1:4" x14ac:dyDescent="0.35">
      <c r="A301" t="s">
        <v>1800</v>
      </c>
      <c r="B301" t="s">
        <v>2082</v>
      </c>
      <c r="C301" t="s">
        <v>1659</v>
      </c>
      <c r="D301" t="s">
        <v>2083</v>
      </c>
    </row>
    <row r="303" spans="1:4" x14ac:dyDescent="0.35">
      <c r="A303" t="s">
        <v>1657</v>
      </c>
      <c r="B303" t="s">
        <v>1503</v>
      </c>
      <c r="C303" t="s">
        <v>1659</v>
      </c>
      <c r="D303" t="s">
        <v>2084</v>
      </c>
    </row>
    <row r="304" spans="1:4" x14ac:dyDescent="0.35">
      <c r="A304" t="s">
        <v>1800</v>
      </c>
      <c r="B304" t="s">
        <v>2085</v>
      </c>
      <c r="C304" t="s">
        <v>1659</v>
      </c>
      <c r="D304" t="s">
        <v>2086</v>
      </c>
    </row>
    <row r="305" spans="1:4" x14ac:dyDescent="0.35">
      <c r="A305" t="s">
        <v>1800</v>
      </c>
      <c r="B305" t="s">
        <v>2087</v>
      </c>
      <c r="C305" t="s">
        <v>1659</v>
      </c>
      <c r="D305" t="s">
        <v>2088</v>
      </c>
    </row>
    <row r="307" spans="1:4" x14ac:dyDescent="0.35">
      <c r="A307" t="s">
        <v>1657</v>
      </c>
      <c r="B307" t="s">
        <v>1504</v>
      </c>
      <c r="C307" t="s">
        <v>1659</v>
      </c>
      <c r="D307" t="s">
        <v>2089</v>
      </c>
    </row>
    <row r="308" spans="1:4" x14ac:dyDescent="0.35">
      <c r="A308" t="s">
        <v>1800</v>
      </c>
      <c r="B308" t="s">
        <v>2090</v>
      </c>
      <c r="C308" t="s">
        <v>1659</v>
      </c>
      <c r="D308" t="s">
        <v>2091</v>
      </c>
    </row>
    <row r="309" spans="1:4" x14ac:dyDescent="0.35">
      <c r="A309" t="s">
        <v>1800</v>
      </c>
      <c r="B309" t="s">
        <v>2092</v>
      </c>
      <c r="C309" t="s">
        <v>1659</v>
      </c>
      <c r="D309" t="s">
        <v>2093</v>
      </c>
    </row>
    <row r="311" spans="1:4" x14ac:dyDescent="0.35">
      <c r="A311" t="s">
        <v>1657</v>
      </c>
      <c r="B311" t="s">
        <v>1505</v>
      </c>
      <c r="C311" t="s">
        <v>1659</v>
      </c>
      <c r="D311" t="s">
        <v>2094</v>
      </c>
    </row>
    <row r="312" spans="1:4" x14ac:dyDescent="0.35">
      <c r="A312" t="s">
        <v>1800</v>
      </c>
      <c r="B312" t="s">
        <v>2095</v>
      </c>
      <c r="C312" t="s">
        <v>1659</v>
      </c>
      <c r="D312" t="s">
        <v>2096</v>
      </c>
    </row>
    <row r="313" spans="1:4" x14ac:dyDescent="0.35">
      <c r="A313" t="s">
        <v>1800</v>
      </c>
      <c r="B313" t="s">
        <v>2097</v>
      </c>
      <c r="C313" t="s">
        <v>1659</v>
      </c>
      <c r="D313" t="s">
        <v>2098</v>
      </c>
    </row>
    <row r="314" spans="1:4" x14ac:dyDescent="0.35">
      <c r="A314" t="s">
        <v>1800</v>
      </c>
      <c r="B314" t="s">
        <v>2099</v>
      </c>
      <c r="C314" t="s">
        <v>1659</v>
      </c>
      <c r="D314" t="s">
        <v>2100</v>
      </c>
    </row>
    <row r="316" spans="1:4" x14ac:dyDescent="0.35">
      <c r="A316" t="s">
        <v>1657</v>
      </c>
      <c r="B316" t="s">
        <v>1506</v>
      </c>
      <c r="C316" t="s">
        <v>1659</v>
      </c>
      <c r="D316" t="s">
        <v>2101</v>
      </c>
    </row>
    <row r="317" spans="1:4" x14ac:dyDescent="0.35">
      <c r="A317" t="s">
        <v>1800</v>
      </c>
      <c r="B317" t="s">
        <v>2102</v>
      </c>
      <c r="C317" t="s">
        <v>1659</v>
      </c>
      <c r="D317" t="s">
        <v>2103</v>
      </c>
    </row>
    <row r="318" spans="1:4" x14ac:dyDescent="0.35">
      <c r="A318" t="s">
        <v>1800</v>
      </c>
      <c r="B318" t="s">
        <v>2104</v>
      </c>
      <c r="C318" t="s">
        <v>1659</v>
      </c>
      <c r="D318" t="s">
        <v>2098</v>
      </c>
    </row>
    <row r="319" spans="1:4" x14ac:dyDescent="0.35">
      <c r="A319" t="s">
        <v>1800</v>
      </c>
      <c r="B319" t="s">
        <v>2105</v>
      </c>
      <c r="C319" t="s">
        <v>1659</v>
      </c>
      <c r="D319" t="s">
        <v>2106</v>
      </c>
    </row>
    <row r="321" spans="1:4" x14ac:dyDescent="0.35">
      <c r="A321" t="s">
        <v>1657</v>
      </c>
      <c r="B321" t="s">
        <v>1507</v>
      </c>
      <c r="C321" t="s">
        <v>1659</v>
      </c>
      <c r="D321" t="s">
        <v>2107</v>
      </c>
    </row>
    <row r="322" spans="1:4" x14ac:dyDescent="0.35">
      <c r="A322" t="s">
        <v>1800</v>
      </c>
      <c r="B322" t="s">
        <v>2108</v>
      </c>
      <c r="C322" t="s">
        <v>1659</v>
      </c>
      <c r="D322" t="s">
        <v>2109</v>
      </c>
    </row>
    <row r="323" spans="1:4" x14ac:dyDescent="0.35">
      <c r="A323" t="s">
        <v>1800</v>
      </c>
      <c r="B323" t="s">
        <v>2110</v>
      </c>
      <c r="C323" t="s">
        <v>1659</v>
      </c>
      <c r="D323" t="s">
        <v>2111</v>
      </c>
    </row>
    <row r="324" spans="1:4" x14ac:dyDescent="0.35">
      <c r="A324" t="s">
        <v>1800</v>
      </c>
      <c r="B324" t="s">
        <v>2112</v>
      </c>
      <c r="C324" t="s">
        <v>1659</v>
      </c>
      <c r="D324" t="s">
        <v>2113</v>
      </c>
    </row>
    <row r="325" spans="1:4" x14ac:dyDescent="0.35">
      <c r="A325" t="s">
        <v>1800</v>
      </c>
      <c r="B325" t="s">
        <v>2114</v>
      </c>
      <c r="C325" t="s">
        <v>1659</v>
      </c>
      <c r="D325" t="s">
        <v>2115</v>
      </c>
    </row>
    <row r="327" spans="1:4" x14ac:dyDescent="0.35">
      <c r="A327" t="s">
        <v>1657</v>
      </c>
      <c r="B327" t="s">
        <v>1508</v>
      </c>
      <c r="C327" t="s">
        <v>1659</v>
      </c>
      <c r="D327" t="s">
        <v>2116</v>
      </c>
    </row>
    <row r="328" spans="1:4" x14ac:dyDescent="0.35">
      <c r="A328" t="s">
        <v>1800</v>
      </c>
      <c r="B328" t="s">
        <v>2117</v>
      </c>
      <c r="C328" t="s">
        <v>1659</v>
      </c>
      <c r="D328" t="s">
        <v>1992</v>
      </c>
    </row>
    <row r="329" spans="1:4" x14ac:dyDescent="0.35">
      <c r="A329" t="s">
        <v>1800</v>
      </c>
      <c r="B329" t="s">
        <v>2118</v>
      </c>
      <c r="C329" t="s">
        <v>1659</v>
      </c>
      <c r="D329" t="s">
        <v>2119</v>
      </c>
    </row>
    <row r="330" spans="1:4" x14ac:dyDescent="0.35">
      <c r="A330" t="s">
        <v>1800</v>
      </c>
      <c r="B330" t="s">
        <v>2120</v>
      </c>
      <c r="C330" t="s">
        <v>1659</v>
      </c>
      <c r="D330" t="s">
        <v>1996</v>
      </c>
    </row>
    <row r="331" spans="1:4" x14ac:dyDescent="0.35">
      <c r="A331" t="s">
        <v>1800</v>
      </c>
      <c r="B331" t="s">
        <v>2121</v>
      </c>
      <c r="C331" t="s">
        <v>1659</v>
      </c>
      <c r="D331" t="s">
        <v>2122</v>
      </c>
    </row>
    <row r="333" spans="1:4" x14ac:dyDescent="0.35">
      <c r="A333" t="s">
        <v>1657</v>
      </c>
      <c r="B333" t="s">
        <v>1509</v>
      </c>
      <c r="C333" t="s">
        <v>1659</v>
      </c>
      <c r="D333" t="s">
        <v>2123</v>
      </c>
    </row>
    <row r="334" spans="1:4" x14ac:dyDescent="0.35">
      <c r="A334" t="s">
        <v>1800</v>
      </c>
      <c r="B334" t="s">
        <v>2124</v>
      </c>
      <c r="C334" t="s">
        <v>1659</v>
      </c>
      <c r="D334" t="s">
        <v>2125</v>
      </c>
    </row>
    <row r="335" spans="1:4" x14ac:dyDescent="0.35">
      <c r="A335" t="s">
        <v>1800</v>
      </c>
      <c r="B335" t="s">
        <v>2126</v>
      </c>
      <c r="C335" t="s">
        <v>1659</v>
      </c>
      <c r="D335" t="s">
        <v>2111</v>
      </c>
    </row>
    <row r="336" spans="1:4" x14ac:dyDescent="0.35">
      <c r="A336" t="s">
        <v>1800</v>
      </c>
      <c r="B336" t="s">
        <v>2127</v>
      </c>
      <c r="C336" t="s">
        <v>1659</v>
      </c>
      <c r="D336" t="s">
        <v>2128</v>
      </c>
    </row>
    <row r="337" spans="1:4" x14ac:dyDescent="0.35">
      <c r="A337" t="s">
        <v>1800</v>
      </c>
      <c r="B337" t="s">
        <v>2129</v>
      </c>
      <c r="C337" t="s">
        <v>1659</v>
      </c>
      <c r="D337" t="s">
        <v>2115</v>
      </c>
    </row>
    <row r="339" spans="1:4" x14ac:dyDescent="0.35">
      <c r="A339" t="s">
        <v>1657</v>
      </c>
      <c r="B339" t="s">
        <v>1510</v>
      </c>
      <c r="C339" t="s">
        <v>1659</v>
      </c>
      <c r="D339" t="s">
        <v>2130</v>
      </c>
    </row>
    <row r="340" spans="1:4" x14ac:dyDescent="0.35">
      <c r="A340" t="s">
        <v>1800</v>
      </c>
      <c r="B340" t="s">
        <v>2131</v>
      </c>
      <c r="C340" t="s">
        <v>1659</v>
      </c>
      <c r="D340" t="s">
        <v>2132</v>
      </c>
    </row>
    <row r="342" spans="1:4" x14ac:dyDescent="0.35">
      <c r="A342" t="s">
        <v>1657</v>
      </c>
      <c r="B342" t="s">
        <v>1511</v>
      </c>
      <c r="C342" t="s">
        <v>1659</v>
      </c>
      <c r="D342" t="s">
        <v>2133</v>
      </c>
    </row>
    <row r="343" spans="1:4" x14ac:dyDescent="0.35">
      <c r="A343" t="s">
        <v>1800</v>
      </c>
      <c r="B343" t="s">
        <v>2134</v>
      </c>
      <c r="C343" t="s">
        <v>1659</v>
      </c>
      <c r="D343" t="s">
        <v>2135</v>
      </c>
    </row>
    <row r="344" spans="1:4" x14ac:dyDescent="0.35">
      <c r="A344" t="s">
        <v>1800</v>
      </c>
      <c r="B344" t="s">
        <v>2136</v>
      </c>
      <c r="C344" t="s">
        <v>1659</v>
      </c>
      <c r="D344" t="s">
        <v>2137</v>
      </c>
    </row>
    <row r="345" spans="1:4" x14ac:dyDescent="0.35">
      <c r="A345" t="s">
        <v>1800</v>
      </c>
      <c r="B345" t="s">
        <v>2138</v>
      </c>
      <c r="C345" t="s">
        <v>1659</v>
      </c>
      <c r="D345" t="s">
        <v>2139</v>
      </c>
    </row>
    <row r="347" spans="1:4" x14ac:dyDescent="0.35">
      <c r="A347" t="s">
        <v>1657</v>
      </c>
      <c r="B347" t="s">
        <v>1512</v>
      </c>
      <c r="C347" t="s">
        <v>1659</v>
      </c>
      <c r="D347" t="s">
        <v>2140</v>
      </c>
    </row>
    <row r="348" spans="1:4" x14ac:dyDescent="0.35">
      <c r="A348" t="s">
        <v>1800</v>
      </c>
      <c r="B348" t="s">
        <v>2141</v>
      </c>
      <c r="C348" t="s">
        <v>1659</v>
      </c>
      <c r="D348" t="s">
        <v>2142</v>
      </c>
    </row>
    <row r="349" spans="1:4" x14ac:dyDescent="0.35">
      <c r="A349" t="s">
        <v>1800</v>
      </c>
      <c r="B349" t="s">
        <v>2143</v>
      </c>
      <c r="C349" t="s">
        <v>1659</v>
      </c>
      <c r="D349" t="s">
        <v>2144</v>
      </c>
    </row>
    <row r="350" spans="1:4" x14ac:dyDescent="0.35">
      <c r="A350" t="s">
        <v>1800</v>
      </c>
      <c r="B350" t="s">
        <v>2145</v>
      </c>
      <c r="C350" t="s">
        <v>1659</v>
      </c>
      <c r="D350" t="s">
        <v>2146</v>
      </c>
    </row>
    <row r="352" spans="1:4" x14ac:dyDescent="0.35">
      <c r="A352" t="s">
        <v>1657</v>
      </c>
      <c r="B352" t="s">
        <v>1513</v>
      </c>
      <c r="C352" t="s">
        <v>1659</v>
      </c>
      <c r="D352" t="s">
        <v>2147</v>
      </c>
    </row>
    <row r="353" spans="1:4" x14ac:dyDescent="0.35">
      <c r="A353" t="s">
        <v>1800</v>
      </c>
      <c r="B353" t="s">
        <v>2148</v>
      </c>
      <c r="C353" t="s">
        <v>1659</v>
      </c>
      <c r="D353" t="s">
        <v>2149</v>
      </c>
    </row>
    <row r="354" spans="1:4" x14ac:dyDescent="0.35">
      <c r="A354" t="s">
        <v>1800</v>
      </c>
      <c r="B354" t="s">
        <v>2150</v>
      </c>
      <c r="C354" t="s">
        <v>1659</v>
      </c>
      <c r="D354" t="s">
        <v>2151</v>
      </c>
    </row>
    <row r="356" spans="1:4" x14ac:dyDescent="0.35">
      <c r="A356" t="s">
        <v>1657</v>
      </c>
      <c r="B356" t="s">
        <v>1514</v>
      </c>
      <c r="C356" t="s">
        <v>1659</v>
      </c>
      <c r="D356" t="s">
        <v>2152</v>
      </c>
    </row>
    <row r="357" spans="1:4" x14ac:dyDescent="0.35">
      <c r="A357" t="s">
        <v>1800</v>
      </c>
      <c r="B357" t="s">
        <v>2153</v>
      </c>
      <c r="C357" t="s">
        <v>1659</v>
      </c>
      <c r="D357" t="s">
        <v>2154</v>
      </c>
    </row>
    <row r="358" spans="1:4" x14ac:dyDescent="0.35">
      <c r="A358" t="s">
        <v>1800</v>
      </c>
      <c r="B358" t="s">
        <v>2155</v>
      </c>
      <c r="C358" t="s">
        <v>1659</v>
      </c>
      <c r="D358" t="s">
        <v>2033</v>
      </c>
    </row>
    <row r="359" spans="1:4" x14ac:dyDescent="0.35">
      <c r="A359" t="s">
        <v>1800</v>
      </c>
      <c r="B359" t="s">
        <v>2156</v>
      </c>
      <c r="C359" t="s">
        <v>1659</v>
      </c>
      <c r="D359" t="s">
        <v>2157</v>
      </c>
    </row>
    <row r="361" spans="1:4" x14ac:dyDescent="0.35">
      <c r="A361" t="s">
        <v>1657</v>
      </c>
      <c r="B361" t="s">
        <v>1515</v>
      </c>
      <c r="C361" t="s">
        <v>1659</v>
      </c>
      <c r="D361" t="s">
        <v>2158</v>
      </c>
    </row>
    <row r="362" spans="1:4" x14ac:dyDescent="0.35">
      <c r="A362" t="s">
        <v>1800</v>
      </c>
      <c r="B362" t="s">
        <v>2159</v>
      </c>
      <c r="C362" t="s">
        <v>1659</v>
      </c>
      <c r="D362" t="s">
        <v>2160</v>
      </c>
    </row>
    <row r="363" spans="1:4" x14ac:dyDescent="0.35">
      <c r="A363" t="s">
        <v>1800</v>
      </c>
      <c r="B363" t="s">
        <v>2161</v>
      </c>
      <c r="C363" t="s">
        <v>1659</v>
      </c>
      <c r="D363" t="s">
        <v>2052</v>
      </c>
    </row>
    <row r="364" spans="1:4" x14ac:dyDescent="0.35">
      <c r="A364" t="s">
        <v>1800</v>
      </c>
      <c r="B364" t="s">
        <v>2162</v>
      </c>
      <c r="C364" t="s">
        <v>1659</v>
      </c>
      <c r="D364" t="s">
        <v>2163</v>
      </c>
    </row>
    <row r="366" spans="1:4" x14ac:dyDescent="0.35">
      <c r="A366" t="s">
        <v>1657</v>
      </c>
      <c r="B366" t="s">
        <v>1516</v>
      </c>
      <c r="C366" t="s">
        <v>1659</v>
      </c>
      <c r="D366" t="s">
        <v>2164</v>
      </c>
    </row>
    <row r="367" spans="1:4" x14ac:dyDescent="0.35">
      <c r="A367" t="s">
        <v>1800</v>
      </c>
      <c r="B367" t="s">
        <v>2165</v>
      </c>
      <c r="C367" t="s">
        <v>1659</v>
      </c>
      <c r="D367" t="s">
        <v>2166</v>
      </c>
    </row>
    <row r="368" spans="1:4" x14ac:dyDescent="0.35">
      <c r="A368" t="s">
        <v>1800</v>
      </c>
      <c r="B368" t="s">
        <v>2167</v>
      </c>
      <c r="C368" t="s">
        <v>1659</v>
      </c>
      <c r="D368" t="s">
        <v>2052</v>
      </c>
    </row>
    <row r="369" spans="1:4" x14ac:dyDescent="0.35">
      <c r="A369" t="s">
        <v>1800</v>
      </c>
      <c r="B369" t="s">
        <v>2168</v>
      </c>
      <c r="C369" t="s">
        <v>1659</v>
      </c>
      <c r="D369" t="s">
        <v>2169</v>
      </c>
    </row>
    <row r="370" spans="1:4" x14ac:dyDescent="0.35">
      <c r="A370" t="s">
        <v>1800</v>
      </c>
      <c r="B370" t="s">
        <v>2170</v>
      </c>
      <c r="C370" t="s">
        <v>1659</v>
      </c>
      <c r="D370" t="s">
        <v>2171</v>
      </c>
    </row>
    <row r="372" spans="1:4" x14ac:dyDescent="0.35">
      <c r="A372" t="s">
        <v>1657</v>
      </c>
      <c r="B372" t="s">
        <v>1517</v>
      </c>
      <c r="C372" t="s">
        <v>1659</v>
      </c>
      <c r="D372" t="s">
        <v>2164</v>
      </c>
    </row>
    <row r="373" spans="1:4" x14ac:dyDescent="0.35">
      <c r="A373" t="s">
        <v>1800</v>
      </c>
      <c r="B373" t="s">
        <v>2172</v>
      </c>
      <c r="C373" t="s">
        <v>1659</v>
      </c>
      <c r="D373" t="s">
        <v>2166</v>
      </c>
    </row>
    <row r="374" spans="1:4" x14ac:dyDescent="0.35">
      <c r="A374" t="s">
        <v>1800</v>
      </c>
      <c r="B374" t="s">
        <v>2173</v>
      </c>
      <c r="C374" t="s">
        <v>1659</v>
      </c>
      <c r="D374" t="s">
        <v>2052</v>
      </c>
    </row>
    <row r="375" spans="1:4" x14ac:dyDescent="0.35">
      <c r="A375" t="s">
        <v>1800</v>
      </c>
      <c r="B375" t="s">
        <v>2174</v>
      </c>
      <c r="C375" t="s">
        <v>1659</v>
      </c>
      <c r="D375" t="s">
        <v>2169</v>
      </c>
    </row>
    <row r="376" spans="1:4" x14ac:dyDescent="0.35">
      <c r="A376" t="s">
        <v>1800</v>
      </c>
      <c r="B376" t="s">
        <v>2175</v>
      </c>
      <c r="C376" t="s">
        <v>1659</v>
      </c>
      <c r="D376" t="s">
        <v>2171</v>
      </c>
    </row>
    <row r="378" spans="1:4" x14ac:dyDescent="0.35">
      <c r="A378" t="s">
        <v>1657</v>
      </c>
      <c r="B378" t="s">
        <v>1518</v>
      </c>
      <c r="C378" t="s">
        <v>1659</v>
      </c>
      <c r="D378" t="s">
        <v>2176</v>
      </c>
    </row>
    <row r="379" spans="1:4" x14ac:dyDescent="0.35">
      <c r="A379" t="s">
        <v>1800</v>
      </c>
      <c r="B379" t="s">
        <v>2177</v>
      </c>
      <c r="C379" t="s">
        <v>1659</v>
      </c>
      <c r="D379" t="s">
        <v>2178</v>
      </c>
    </row>
    <row r="380" spans="1:4" x14ac:dyDescent="0.35">
      <c r="A380" t="s">
        <v>1800</v>
      </c>
      <c r="B380" t="s">
        <v>2179</v>
      </c>
      <c r="C380" t="s">
        <v>1659</v>
      </c>
      <c r="D380" t="s">
        <v>2052</v>
      </c>
    </row>
    <row r="381" spans="1:4" x14ac:dyDescent="0.35">
      <c r="A381" t="s">
        <v>1800</v>
      </c>
      <c r="B381" t="s">
        <v>2180</v>
      </c>
      <c r="C381" t="s">
        <v>1659</v>
      </c>
      <c r="D381" t="s">
        <v>2181</v>
      </c>
    </row>
    <row r="382" spans="1:4" x14ac:dyDescent="0.35">
      <c r="A382" t="s">
        <v>1800</v>
      </c>
      <c r="B382" t="s">
        <v>2182</v>
      </c>
      <c r="C382" t="s">
        <v>1659</v>
      </c>
      <c r="D382" t="s">
        <v>2183</v>
      </c>
    </row>
    <row r="384" spans="1:4" x14ac:dyDescent="0.35">
      <c r="A384" t="s">
        <v>1657</v>
      </c>
      <c r="B384" t="s">
        <v>1519</v>
      </c>
      <c r="C384" t="s">
        <v>1659</v>
      </c>
      <c r="D384" t="s">
        <v>2184</v>
      </c>
    </row>
    <row r="385" spans="1:4" x14ac:dyDescent="0.35">
      <c r="A385" t="s">
        <v>1800</v>
      </c>
      <c r="B385" t="s">
        <v>2185</v>
      </c>
      <c r="C385" t="s">
        <v>1659</v>
      </c>
      <c r="D385" t="s">
        <v>2186</v>
      </c>
    </row>
    <row r="386" spans="1:4" x14ac:dyDescent="0.35">
      <c r="A386" t="s">
        <v>1800</v>
      </c>
      <c r="B386" t="s">
        <v>2187</v>
      </c>
      <c r="C386" t="s">
        <v>1659</v>
      </c>
      <c r="D386" t="s">
        <v>2188</v>
      </c>
    </row>
    <row r="387" spans="1:4" x14ac:dyDescent="0.35">
      <c r="A387" t="s">
        <v>1800</v>
      </c>
      <c r="B387" t="s">
        <v>2189</v>
      </c>
      <c r="C387" t="s">
        <v>1659</v>
      </c>
      <c r="D387" t="s">
        <v>2190</v>
      </c>
    </row>
    <row r="389" spans="1:4" x14ac:dyDescent="0.35">
      <c r="A389" t="s">
        <v>1657</v>
      </c>
      <c r="B389" t="s">
        <v>1520</v>
      </c>
      <c r="C389" t="s">
        <v>1659</v>
      </c>
      <c r="D389" t="s">
        <v>2191</v>
      </c>
    </row>
    <row r="390" spans="1:4" x14ac:dyDescent="0.35">
      <c r="A390" t="s">
        <v>1800</v>
      </c>
      <c r="B390" t="s">
        <v>2192</v>
      </c>
      <c r="C390" t="s">
        <v>1659</v>
      </c>
      <c r="D390" t="s">
        <v>2193</v>
      </c>
    </row>
    <row r="391" spans="1:4" x14ac:dyDescent="0.35">
      <c r="A391" t="s">
        <v>1800</v>
      </c>
      <c r="B391" t="s">
        <v>2194</v>
      </c>
      <c r="C391" t="s">
        <v>1659</v>
      </c>
      <c r="D391" t="s">
        <v>2195</v>
      </c>
    </row>
    <row r="393" spans="1:4" x14ac:dyDescent="0.35">
      <c r="A393" t="s">
        <v>1657</v>
      </c>
      <c r="B393" t="s">
        <v>1521</v>
      </c>
      <c r="C393" t="s">
        <v>1659</v>
      </c>
      <c r="D393" t="s">
        <v>2196</v>
      </c>
    </row>
    <row r="394" spans="1:4" x14ac:dyDescent="0.35">
      <c r="A394" t="s">
        <v>1800</v>
      </c>
      <c r="B394" t="s">
        <v>2197</v>
      </c>
      <c r="C394" t="s">
        <v>1659</v>
      </c>
      <c r="D394" t="s">
        <v>1802</v>
      </c>
    </row>
    <row r="395" spans="1:4" x14ac:dyDescent="0.35">
      <c r="A395" t="s">
        <v>1800</v>
      </c>
      <c r="B395" t="s">
        <v>2198</v>
      </c>
      <c r="C395" t="s">
        <v>1659</v>
      </c>
      <c r="D395" t="s">
        <v>2199</v>
      </c>
    </row>
    <row r="397" spans="1:4" x14ac:dyDescent="0.35">
      <c r="A397" t="s">
        <v>1657</v>
      </c>
      <c r="B397" t="s">
        <v>1522</v>
      </c>
      <c r="C397" t="s">
        <v>1659</v>
      </c>
      <c r="D397" t="s">
        <v>2200</v>
      </c>
    </row>
    <row r="398" spans="1:4" x14ac:dyDescent="0.35">
      <c r="A398" t="s">
        <v>1800</v>
      </c>
      <c r="B398" t="s">
        <v>2201</v>
      </c>
      <c r="C398" t="s">
        <v>1659</v>
      </c>
      <c r="D398" t="s">
        <v>2202</v>
      </c>
    </row>
    <row r="399" spans="1:4" x14ac:dyDescent="0.35">
      <c r="A399" t="s">
        <v>1800</v>
      </c>
      <c r="B399" t="s">
        <v>2203</v>
      </c>
      <c r="C399" t="s">
        <v>1659</v>
      </c>
      <c r="D399" t="s">
        <v>2204</v>
      </c>
    </row>
    <row r="401" spans="1:4" x14ac:dyDescent="0.35">
      <c r="A401" t="s">
        <v>1657</v>
      </c>
      <c r="B401" t="s">
        <v>1523</v>
      </c>
      <c r="C401" t="s">
        <v>1659</v>
      </c>
      <c r="D401" t="s">
        <v>2205</v>
      </c>
    </row>
    <row r="402" spans="1:4" x14ac:dyDescent="0.35">
      <c r="A402" t="s">
        <v>1800</v>
      </c>
      <c r="B402" t="s">
        <v>2206</v>
      </c>
      <c r="C402" t="s">
        <v>1659</v>
      </c>
      <c r="D402" t="s">
        <v>2207</v>
      </c>
    </row>
    <row r="403" spans="1:4" x14ac:dyDescent="0.35">
      <c r="A403" t="s">
        <v>1800</v>
      </c>
      <c r="B403" t="s">
        <v>2208</v>
      </c>
      <c r="C403" t="s">
        <v>1659</v>
      </c>
      <c r="D403" t="s">
        <v>2209</v>
      </c>
    </row>
    <row r="405" spans="1:4" x14ac:dyDescent="0.35">
      <c r="A405" t="s">
        <v>1657</v>
      </c>
      <c r="B405" t="s">
        <v>1524</v>
      </c>
      <c r="C405" t="s">
        <v>1659</v>
      </c>
      <c r="D405" t="s">
        <v>2210</v>
      </c>
    </row>
    <row r="406" spans="1:4" x14ac:dyDescent="0.35">
      <c r="A406" t="s">
        <v>1800</v>
      </c>
      <c r="B406" t="s">
        <v>2211</v>
      </c>
      <c r="C406" t="s">
        <v>1659</v>
      </c>
      <c r="D406" t="s">
        <v>2212</v>
      </c>
    </row>
    <row r="407" spans="1:4" x14ac:dyDescent="0.35">
      <c r="A407" t="s">
        <v>1800</v>
      </c>
      <c r="B407" t="s">
        <v>2213</v>
      </c>
      <c r="C407" t="s">
        <v>1659</v>
      </c>
      <c r="D407" t="s">
        <v>2214</v>
      </c>
    </row>
    <row r="409" spans="1:4" x14ac:dyDescent="0.35">
      <c r="A409" t="s">
        <v>1657</v>
      </c>
      <c r="B409" t="s">
        <v>1525</v>
      </c>
      <c r="C409" t="s">
        <v>1659</v>
      </c>
      <c r="D409" t="s">
        <v>2215</v>
      </c>
    </row>
    <row r="410" spans="1:4" x14ac:dyDescent="0.35">
      <c r="A410" t="s">
        <v>1800</v>
      </c>
      <c r="B410" t="s">
        <v>2216</v>
      </c>
      <c r="C410" t="s">
        <v>1659</v>
      </c>
      <c r="D410" t="s">
        <v>1828</v>
      </c>
    </row>
    <row r="411" spans="1:4" x14ac:dyDescent="0.35">
      <c r="A411" t="s">
        <v>1800</v>
      </c>
      <c r="B411" t="s">
        <v>2217</v>
      </c>
      <c r="C411" t="s">
        <v>1659</v>
      </c>
      <c r="D411" t="s">
        <v>2218</v>
      </c>
    </row>
    <row r="413" spans="1:4" x14ac:dyDescent="0.35">
      <c r="A413" t="s">
        <v>1657</v>
      </c>
      <c r="B413" t="s">
        <v>1526</v>
      </c>
      <c r="C413" t="s">
        <v>1659</v>
      </c>
      <c r="D413" t="s">
        <v>2219</v>
      </c>
    </row>
    <row r="414" spans="1:4" x14ac:dyDescent="0.35">
      <c r="A414" t="s">
        <v>1800</v>
      </c>
      <c r="B414" t="s">
        <v>2220</v>
      </c>
      <c r="C414" t="s">
        <v>1659</v>
      </c>
      <c r="D414" t="s">
        <v>2221</v>
      </c>
    </row>
    <row r="415" spans="1:4" x14ac:dyDescent="0.35">
      <c r="A415" t="s">
        <v>1800</v>
      </c>
      <c r="B415" t="s">
        <v>2222</v>
      </c>
      <c r="C415" t="s">
        <v>1659</v>
      </c>
      <c r="D415" t="s">
        <v>2223</v>
      </c>
    </row>
    <row r="417" spans="1:4" x14ac:dyDescent="0.35">
      <c r="A417" t="s">
        <v>1657</v>
      </c>
      <c r="B417" t="s">
        <v>1527</v>
      </c>
      <c r="C417" t="s">
        <v>1659</v>
      </c>
      <c r="D417" t="s">
        <v>2224</v>
      </c>
    </row>
    <row r="418" spans="1:4" x14ac:dyDescent="0.35">
      <c r="A418" t="s">
        <v>1800</v>
      </c>
      <c r="B418" t="s">
        <v>2225</v>
      </c>
      <c r="C418" t="s">
        <v>1659</v>
      </c>
      <c r="D418" t="s">
        <v>1840</v>
      </c>
    </row>
    <row r="419" spans="1:4" x14ac:dyDescent="0.35">
      <c r="A419" t="s">
        <v>1800</v>
      </c>
      <c r="B419" t="s">
        <v>2226</v>
      </c>
      <c r="C419" t="s">
        <v>1659</v>
      </c>
      <c r="D419" t="s">
        <v>2227</v>
      </c>
    </row>
    <row r="421" spans="1:4" x14ac:dyDescent="0.35">
      <c r="A421" t="s">
        <v>1657</v>
      </c>
      <c r="B421" t="s">
        <v>1528</v>
      </c>
      <c r="C421" t="s">
        <v>1659</v>
      </c>
      <c r="D421" t="s">
        <v>1843</v>
      </c>
    </row>
    <row r="422" spans="1:4" x14ac:dyDescent="0.35">
      <c r="A422" t="s">
        <v>1800</v>
      </c>
      <c r="B422" t="s">
        <v>2228</v>
      </c>
      <c r="C422" t="s">
        <v>1659</v>
      </c>
      <c r="D422" t="s">
        <v>1845</v>
      </c>
    </row>
    <row r="423" spans="1:4" x14ac:dyDescent="0.35">
      <c r="A423" t="s">
        <v>1800</v>
      </c>
      <c r="B423" t="s">
        <v>2229</v>
      </c>
      <c r="C423" t="s">
        <v>1659</v>
      </c>
      <c r="D423" t="s">
        <v>1847</v>
      </c>
    </row>
    <row r="424" spans="1:4" x14ac:dyDescent="0.35">
      <c r="A424" t="s">
        <v>1800</v>
      </c>
      <c r="B424" t="s">
        <v>2230</v>
      </c>
      <c r="C424" t="s">
        <v>1659</v>
      </c>
      <c r="D424" t="s">
        <v>2231</v>
      </c>
    </row>
    <row r="426" spans="1:4" x14ac:dyDescent="0.35">
      <c r="A426" t="s">
        <v>1657</v>
      </c>
      <c r="B426" t="s">
        <v>1529</v>
      </c>
      <c r="C426" t="s">
        <v>1659</v>
      </c>
      <c r="D426" t="s">
        <v>2232</v>
      </c>
    </row>
    <row r="427" spans="1:4" x14ac:dyDescent="0.35">
      <c r="A427" t="s">
        <v>1800</v>
      </c>
      <c r="B427" t="s">
        <v>2233</v>
      </c>
      <c r="C427" t="s">
        <v>1659</v>
      </c>
      <c r="D427" t="s">
        <v>2234</v>
      </c>
    </row>
    <row r="428" spans="1:4" x14ac:dyDescent="0.35">
      <c r="A428" t="s">
        <v>1800</v>
      </c>
      <c r="B428" t="s">
        <v>2235</v>
      </c>
      <c r="C428" t="s">
        <v>1659</v>
      </c>
      <c r="D428" t="s">
        <v>2236</v>
      </c>
    </row>
    <row r="430" spans="1:4" x14ac:dyDescent="0.35">
      <c r="A430" t="s">
        <v>1657</v>
      </c>
      <c r="B430" t="s">
        <v>1530</v>
      </c>
      <c r="C430" t="s">
        <v>1659</v>
      </c>
      <c r="D430" t="s">
        <v>2237</v>
      </c>
    </row>
    <row r="431" spans="1:4" x14ac:dyDescent="0.35">
      <c r="A431" t="s">
        <v>1800</v>
      </c>
      <c r="B431" t="s">
        <v>2238</v>
      </c>
      <c r="C431" t="s">
        <v>1659</v>
      </c>
      <c r="D431" t="s">
        <v>2239</v>
      </c>
    </row>
    <row r="432" spans="1:4" x14ac:dyDescent="0.35">
      <c r="A432" t="s">
        <v>1800</v>
      </c>
      <c r="B432" t="s">
        <v>2240</v>
      </c>
      <c r="C432" t="s">
        <v>1659</v>
      </c>
      <c r="D432" t="s">
        <v>2241</v>
      </c>
    </row>
    <row r="434" spans="1:4" x14ac:dyDescent="0.35">
      <c r="A434" t="s">
        <v>1657</v>
      </c>
      <c r="B434" t="s">
        <v>1531</v>
      </c>
      <c r="C434" t="s">
        <v>1659</v>
      </c>
      <c r="D434" t="s">
        <v>2242</v>
      </c>
    </row>
    <row r="435" spans="1:4" x14ac:dyDescent="0.35">
      <c r="A435" t="s">
        <v>1800</v>
      </c>
      <c r="B435" t="s">
        <v>2243</v>
      </c>
      <c r="C435" t="s">
        <v>1659</v>
      </c>
      <c r="D435" t="s">
        <v>1868</v>
      </c>
    </row>
    <row r="436" spans="1:4" x14ac:dyDescent="0.35">
      <c r="A436" t="s">
        <v>1800</v>
      </c>
      <c r="B436" t="s">
        <v>2244</v>
      </c>
      <c r="C436" t="s">
        <v>1659</v>
      </c>
      <c r="D436" t="s">
        <v>2245</v>
      </c>
    </row>
    <row r="438" spans="1:4" x14ac:dyDescent="0.35">
      <c r="A438" t="s">
        <v>1657</v>
      </c>
      <c r="B438" t="s">
        <v>1532</v>
      </c>
      <c r="C438" t="s">
        <v>1659</v>
      </c>
      <c r="D438" t="s">
        <v>2246</v>
      </c>
    </row>
    <row r="439" spans="1:4" x14ac:dyDescent="0.35">
      <c r="A439" t="s">
        <v>1800</v>
      </c>
      <c r="B439" t="s">
        <v>2247</v>
      </c>
      <c r="C439" t="s">
        <v>1659</v>
      </c>
      <c r="D439" t="s">
        <v>1873</v>
      </c>
    </row>
    <row r="440" spans="1:4" x14ac:dyDescent="0.35">
      <c r="A440" t="s">
        <v>1800</v>
      </c>
      <c r="B440" t="s">
        <v>2248</v>
      </c>
      <c r="C440" t="s">
        <v>1659</v>
      </c>
      <c r="D440" t="s">
        <v>2249</v>
      </c>
    </row>
    <row r="442" spans="1:4" x14ac:dyDescent="0.35">
      <c r="A442" t="s">
        <v>1657</v>
      </c>
      <c r="B442" t="s">
        <v>1533</v>
      </c>
      <c r="C442" t="s">
        <v>1659</v>
      </c>
      <c r="D442" t="s">
        <v>2250</v>
      </c>
    </row>
    <row r="443" spans="1:4" x14ac:dyDescent="0.35">
      <c r="A443" t="s">
        <v>1800</v>
      </c>
      <c r="B443" t="s">
        <v>2251</v>
      </c>
      <c r="C443" t="s">
        <v>1659</v>
      </c>
      <c r="D443" t="s">
        <v>2252</v>
      </c>
    </row>
    <row r="444" spans="1:4" x14ac:dyDescent="0.35">
      <c r="A444" t="s">
        <v>1800</v>
      </c>
      <c r="B444" t="s">
        <v>2253</v>
      </c>
      <c r="C444" t="s">
        <v>1659</v>
      </c>
      <c r="D444" t="s">
        <v>2254</v>
      </c>
    </row>
    <row r="446" spans="1:4" x14ac:dyDescent="0.35">
      <c r="A446" t="s">
        <v>1657</v>
      </c>
      <c r="B446" t="s">
        <v>1534</v>
      </c>
      <c r="C446" t="s">
        <v>1659</v>
      </c>
      <c r="D446" t="s">
        <v>2255</v>
      </c>
    </row>
    <row r="447" spans="1:4" x14ac:dyDescent="0.35">
      <c r="A447" t="s">
        <v>1800</v>
      </c>
      <c r="B447" t="s">
        <v>2256</v>
      </c>
      <c r="C447" t="s">
        <v>1659</v>
      </c>
      <c r="D447" t="s">
        <v>2257</v>
      </c>
    </row>
    <row r="448" spans="1:4" x14ac:dyDescent="0.35">
      <c r="A448" t="s">
        <v>1800</v>
      </c>
      <c r="B448" t="s">
        <v>2258</v>
      </c>
      <c r="C448" t="s">
        <v>1659</v>
      </c>
      <c r="D448" t="s">
        <v>2259</v>
      </c>
    </row>
    <row r="450" spans="1:4" x14ac:dyDescent="0.35">
      <c r="A450" t="s">
        <v>1657</v>
      </c>
      <c r="B450" t="s">
        <v>1535</v>
      </c>
      <c r="C450" t="s">
        <v>1659</v>
      </c>
      <c r="D450" t="s">
        <v>2260</v>
      </c>
    </row>
    <row r="451" spans="1:4" x14ac:dyDescent="0.35">
      <c r="A451" t="s">
        <v>1800</v>
      </c>
      <c r="B451" t="s">
        <v>2261</v>
      </c>
      <c r="C451" t="s">
        <v>1659</v>
      </c>
      <c r="D451" t="s">
        <v>1930</v>
      </c>
    </row>
    <row r="452" spans="1:4" x14ac:dyDescent="0.35">
      <c r="A452" t="s">
        <v>1800</v>
      </c>
      <c r="B452" t="s">
        <v>2262</v>
      </c>
      <c r="C452" t="s">
        <v>1659</v>
      </c>
      <c r="D452" t="s">
        <v>2263</v>
      </c>
    </row>
    <row r="454" spans="1:4" x14ac:dyDescent="0.35">
      <c r="A454" t="s">
        <v>1657</v>
      </c>
      <c r="B454" t="s">
        <v>1536</v>
      </c>
      <c r="C454" t="s">
        <v>1659</v>
      </c>
      <c r="D454" t="s">
        <v>2264</v>
      </c>
    </row>
    <row r="455" spans="1:4" x14ac:dyDescent="0.35">
      <c r="A455" t="s">
        <v>1800</v>
      </c>
      <c r="B455" t="s">
        <v>2265</v>
      </c>
      <c r="C455" t="s">
        <v>1659</v>
      </c>
      <c r="D455" t="s">
        <v>2266</v>
      </c>
    </row>
    <row r="456" spans="1:4" x14ac:dyDescent="0.35">
      <c r="A456" t="s">
        <v>1800</v>
      </c>
      <c r="B456" t="s">
        <v>2267</v>
      </c>
      <c r="C456" t="s">
        <v>1659</v>
      </c>
      <c r="D456" t="s">
        <v>2268</v>
      </c>
    </row>
    <row r="458" spans="1:4" x14ac:dyDescent="0.35">
      <c r="A458" t="s">
        <v>1657</v>
      </c>
      <c r="B458" t="s">
        <v>1537</v>
      </c>
      <c r="C458" t="s">
        <v>1659</v>
      </c>
      <c r="D458" t="s">
        <v>2269</v>
      </c>
    </row>
    <row r="459" spans="1:4" x14ac:dyDescent="0.35">
      <c r="A459" t="s">
        <v>1800</v>
      </c>
      <c r="B459" t="s">
        <v>2270</v>
      </c>
      <c r="C459" t="s">
        <v>1659</v>
      </c>
      <c r="D459" t="s">
        <v>2271</v>
      </c>
    </row>
    <row r="460" spans="1:4" x14ac:dyDescent="0.35">
      <c r="A460" t="s">
        <v>1800</v>
      </c>
      <c r="B460" t="s">
        <v>2272</v>
      </c>
      <c r="C460" t="s">
        <v>1659</v>
      </c>
      <c r="D460" t="s">
        <v>2273</v>
      </c>
    </row>
    <row r="462" spans="1:4" x14ac:dyDescent="0.35">
      <c r="A462" t="s">
        <v>1657</v>
      </c>
      <c r="B462" t="s">
        <v>1538</v>
      </c>
      <c r="C462" t="s">
        <v>1659</v>
      </c>
      <c r="D462" t="s">
        <v>2274</v>
      </c>
    </row>
    <row r="463" spans="1:4" x14ac:dyDescent="0.35">
      <c r="A463" t="s">
        <v>1800</v>
      </c>
      <c r="B463" t="s">
        <v>2275</v>
      </c>
      <c r="C463" t="s">
        <v>1659</v>
      </c>
      <c r="D463" t="s">
        <v>2276</v>
      </c>
    </row>
    <row r="464" spans="1:4" x14ac:dyDescent="0.35">
      <c r="A464" t="s">
        <v>1800</v>
      </c>
      <c r="B464" t="s">
        <v>2277</v>
      </c>
      <c r="C464" t="s">
        <v>1659</v>
      </c>
      <c r="D464" t="s">
        <v>2278</v>
      </c>
    </row>
    <row r="466" spans="1:4" x14ac:dyDescent="0.35">
      <c r="A466" t="s">
        <v>1657</v>
      </c>
      <c r="B466" t="s">
        <v>1539</v>
      </c>
      <c r="C466" t="s">
        <v>1659</v>
      </c>
      <c r="D466" t="s">
        <v>1923</v>
      </c>
    </row>
    <row r="467" spans="1:4" x14ac:dyDescent="0.35">
      <c r="A467" t="s">
        <v>1800</v>
      </c>
      <c r="B467" t="s">
        <v>2279</v>
      </c>
      <c r="C467" t="s">
        <v>1659</v>
      </c>
      <c r="D467" t="s">
        <v>1925</v>
      </c>
    </row>
    <row r="468" spans="1:4" x14ac:dyDescent="0.35">
      <c r="A468" t="s">
        <v>1800</v>
      </c>
      <c r="B468" t="s">
        <v>2280</v>
      </c>
      <c r="C468" t="s">
        <v>1659</v>
      </c>
      <c r="D468" t="s">
        <v>1927</v>
      </c>
    </row>
    <row r="470" spans="1:4" x14ac:dyDescent="0.35">
      <c r="A470" t="s">
        <v>1657</v>
      </c>
      <c r="B470" t="s">
        <v>1540</v>
      </c>
      <c r="C470" t="s">
        <v>1659</v>
      </c>
      <c r="D470" t="s">
        <v>2281</v>
      </c>
    </row>
    <row r="471" spans="1:4" x14ac:dyDescent="0.35">
      <c r="A471" t="s">
        <v>1800</v>
      </c>
      <c r="B471" t="s">
        <v>2282</v>
      </c>
      <c r="C471" t="s">
        <v>1659</v>
      </c>
      <c r="D471" t="s">
        <v>2283</v>
      </c>
    </row>
    <row r="472" spans="1:4" x14ac:dyDescent="0.35">
      <c r="A472" t="s">
        <v>1800</v>
      </c>
      <c r="B472" t="s">
        <v>2284</v>
      </c>
      <c r="C472" t="s">
        <v>1659</v>
      </c>
      <c r="D472" t="s">
        <v>2285</v>
      </c>
    </row>
    <row r="474" spans="1:4" x14ac:dyDescent="0.35">
      <c r="A474" t="s">
        <v>1657</v>
      </c>
      <c r="B474" t="s">
        <v>1541</v>
      </c>
      <c r="C474" t="s">
        <v>1659</v>
      </c>
      <c r="D474" t="s">
        <v>2286</v>
      </c>
    </row>
    <row r="475" spans="1:4" x14ac:dyDescent="0.35">
      <c r="A475" t="s">
        <v>1800</v>
      </c>
      <c r="B475" t="s">
        <v>2287</v>
      </c>
      <c r="C475" t="s">
        <v>1659</v>
      </c>
      <c r="D475" t="s">
        <v>2288</v>
      </c>
    </row>
    <row r="476" spans="1:4" x14ac:dyDescent="0.35">
      <c r="A476" t="s">
        <v>1800</v>
      </c>
      <c r="B476" t="s">
        <v>2289</v>
      </c>
      <c r="C476" t="s">
        <v>1659</v>
      </c>
      <c r="D476" t="s">
        <v>2290</v>
      </c>
    </row>
    <row r="478" spans="1:4" x14ac:dyDescent="0.35">
      <c r="A478" t="s">
        <v>1657</v>
      </c>
      <c r="B478" t="s">
        <v>1542</v>
      </c>
      <c r="C478" t="s">
        <v>1659</v>
      </c>
      <c r="D478" t="s">
        <v>2291</v>
      </c>
    </row>
    <row r="479" spans="1:4" x14ac:dyDescent="0.35">
      <c r="A479" t="s">
        <v>1800</v>
      </c>
      <c r="B479" t="s">
        <v>2292</v>
      </c>
      <c r="C479" t="s">
        <v>1659</v>
      </c>
      <c r="D479" t="s">
        <v>2293</v>
      </c>
    </row>
    <row r="480" spans="1:4" x14ac:dyDescent="0.35">
      <c r="A480" t="s">
        <v>1800</v>
      </c>
      <c r="B480" t="s">
        <v>2294</v>
      </c>
      <c r="C480" t="s">
        <v>1659</v>
      </c>
      <c r="D480" t="s">
        <v>2295</v>
      </c>
    </row>
    <row r="481" spans="1:4" x14ac:dyDescent="0.35">
      <c r="A481" t="s">
        <v>1800</v>
      </c>
      <c r="B481" t="s">
        <v>2296</v>
      </c>
      <c r="C481" t="s">
        <v>1659</v>
      </c>
      <c r="D481" t="s">
        <v>2297</v>
      </c>
    </row>
    <row r="482" spans="1:4" x14ac:dyDescent="0.35">
      <c r="A482" t="s">
        <v>1800</v>
      </c>
      <c r="B482" t="s">
        <v>2298</v>
      </c>
      <c r="C482" t="s">
        <v>1659</v>
      </c>
      <c r="D482" t="s">
        <v>2299</v>
      </c>
    </row>
    <row r="484" spans="1:4" x14ac:dyDescent="0.35">
      <c r="A484" t="s">
        <v>1657</v>
      </c>
      <c r="B484" t="s">
        <v>1543</v>
      </c>
      <c r="C484" t="s">
        <v>1659</v>
      </c>
      <c r="D484" t="s">
        <v>2084</v>
      </c>
    </row>
    <row r="485" spans="1:4" x14ac:dyDescent="0.35">
      <c r="A485" t="s">
        <v>1800</v>
      </c>
      <c r="B485" t="s">
        <v>2300</v>
      </c>
      <c r="C485" t="s">
        <v>1659</v>
      </c>
      <c r="D485" t="s">
        <v>1948</v>
      </c>
    </row>
    <row r="486" spans="1:4" x14ac:dyDescent="0.35">
      <c r="A486" t="s">
        <v>1800</v>
      </c>
      <c r="B486" t="s">
        <v>2301</v>
      </c>
      <c r="C486" t="s">
        <v>1659</v>
      </c>
      <c r="D486" t="s">
        <v>1950</v>
      </c>
    </row>
    <row r="488" spans="1:4" x14ac:dyDescent="0.35">
      <c r="A488" t="s">
        <v>1657</v>
      </c>
      <c r="B488" t="s">
        <v>1544</v>
      </c>
      <c r="C488" t="s">
        <v>1659</v>
      </c>
      <c r="D488" t="s">
        <v>2274</v>
      </c>
    </row>
    <row r="489" spans="1:4" x14ac:dyDescent="0.35">
      <c r="A489" t="s">
        <v>1800</v>
      </c>
      <c r="B489" t="s">
        <v>2302</v>
      </c>
      <c r="C489" t="s">
        <v>1659</v>
      </c>
      <c r="D489" t="s">
        <v>2276</v>
      </c>
    </row>
    <row r="490" spans="1:4" x14ac:dyDescent="0.35">
      <c r="A490" t="s">
        <v>1800</v>
      </c>
      <c r="B490" t="s">
        <v>2303</v>
      </c>
      <c r="C490" t="s">
        <v>1659</v>
      </c>
      <c r="D490" t="s">
        <v>2278</v>
      </c>
    </row>
    <row r="492" spans="1:4" x14ac:dyDescent="0.35">
      <c r="A492" t="s">
        <v>1657</v>
      </c>
      <c r="B492" t="s">
        <v>1545</v>
      </c>
      <c r="C492" t="s">
        <v>1659</v>
      </c>
      <c r="D492" t="s">
        <v>2304</v>
      </c>
    </row>
    <row r="493" spans="1:4" x14ac:dyDescent="0.35">
      <c r="A493" t="s">
        <v>1800</v>
      </c>
      <c r="B493" t="s">
        <v>2305</v>
      </c>
      <c r="C493" t="s">
        <v>1659</v>
      </c>
      <c r="D493" t="s">
        <v>2306</v>
      </c>
    </row>
    <row r="494" spans="1:4" x14ac:dyDescent="0.35">
      <c r="A494" t="s">
        <v>1800</v>
      </c>
      <c r="B494" t="s">
        <v>2307</v>
      </c>
      <c r="C494" t="s">
        <v>1659</v>
      </c>
      <c r="D494" t="s">
        <v>2308</v>
      </c>
    </row>
    <row r="496" spans="1:4" x14ac:dyDescent="0.35">
      <c r="A496" t="s">
        <v>1657</v>
      </c>
      <c r="B496" t="s">
        <v>1546</v>
      </c>
      <c r="C496" t="s">
        <v>1659</v>
      </c>
      <c r="D496" t="s">
        <v>1923</v>
      </c>
    </row>
    <row r="497" spans="1:4" x14ac:dyDescent="0.35">
      <c r="A497" t="s">
        <v>1800</v>
      </c>
      <c r="B497" t="s">
        <v>2309</v>
      </c>
      <c r="C497" t="s">
        <v>1659</v>
      </c>
      <c r="D497" t="s">
        <v>2207</v>
      </c>
    </row>
    <row r="498" spans="1:4" x14ac:dyDescent="0.35">
      <c r="A498" t="s">
        <v>1800</v>
      </c>
      <c r="B498" t="s">
        <v>2310</v>
      </c>
      <c r="C498" t="s">
        <v>1659</v>
      </c>
      <c r="D498" t="s">
        <v>1816</v>
      </c>
    </row>
    <row r="500" spans="1:4" x14ac:dyDescent="0.35">
      <c r="A500" t="s">
        <v>1657</v>
      </c>
      <c r="B500" t="s">
        <v>1547</v>
      </c>
      <c r="C500" t="s">
        <v>1659</v>
      </c>
      <c r="D500" t="s">
        <v>2311</v>
      </c>
    </row>
    <row r="501" spans="1:4" x14ac:dyDescent="0.35">
      <c r="A501" t="s">
        <v>1800</v>
      </c>
      <c r="B501" t="s">
        <v>2312</v>
      </c>
      <c r="C501" t="s">
        <v>1659</v>
      </c>
      <c r="D501" t="s">
        <v>1976</v>
      </c>
    </row>
    <row r="502" spans="1:4" x14ac:dyDescent="0.35">
      <c r="A502" t="s">
        <v>1800</v>
      </c>
      <c r="B502" t="s">
        <v>2313</v>
      </c>
      <c r="C502" t="s">
        <v>1659</v>
      </c>
      <c r="D502" t="s">
        <v>1978</v>
      </c>
    </row>
    <row r="503" spans="1:4" x14ac:dyDescent="0.35">
      <c r="A503" t="s">
        <v>1800</v>
      </c>
      <c r="B503" t="s">
        <v>2314</v>
      </c>
      <c r="C503" t="s">
        <v>1659</v>
      </c>
      <c r="D503" t="s">
        <v>1980</v>
      </c>
    </row>
    <row r="504" spans="1:4" x14ac:dyDescent="0.35">
      <c r="A504" t="s">
        <v>1800</v>
      </c>
      <c r="B504" t="s">
        <v>2315</v>
      </c>
      <c r="C504" t="s">
        <v>1659</v>
      </c>
      <c r="D504" t="s">
        <v>1982</v>
      </c>
    </row>
    <row r="506" spans="1:4" x14ac:dyDescent="0.35">
      <c r="A506" t="s">
        <v>1657</v>
      </c>
      <c r="B506" t="s">
        <v>1548</v>
      </c>
      <c r="C506" t="s">
        <v>1659</v>
      </c>
      <c r="D506" t="s">
        <v>2004</v>
      </c>
    </row>
    <row r="507" spans="1:4" x14ac:dyDescent="0.35">
      <c r="A507" t="s">
        <v>1800</v>
      </c>
      <c r="B507" t="s">
        <v>2316</v>
      </c>
      <c r="C507" t="s">
        <v>1659</v>
      </c>
      <c r="D507" t="s">
        <v>2006</v>
      </c>
    </row>
    <row r="508" spans="1:4" x14ac:dyDescent="0.35">
      <c r="A508" t="s">
        <v>1800</v>
      </c>
      <c r="B508" t="s">
        <v>2317</v>
      </c>
      <c r="C508" t="s">
        <v>1659</v>
      </c>
      <c r="D508" t="s">
        <v>2033</v>
      </c>
    </row>
    <row r="509" spans="1:4" x14ac:dyDescent="0.3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81</v>
      </c>
      <c r="C58" s="6" t="s">
        <v>18</v>
      </c>
    </row>
    <row r="59" spans="1:7" x14ac:dyDescent="0.35">
      <c r="A59" s="1">
        <v>59</v>
      </c>
      <c r="B59" t="s">
        <v>82</v>
      </c>
      <c r="C59" s="7" t="s">
        <v>29</v>
      </c>
      <c r="D59" s="8" t="s">
        <v>30</v>
      </c>
      <c r="E59" s="6" t="s">
        <v>18</v>
      </c>
    </row>
    <row r="60" spans="1:7" x14ac:dyDescent="0.35">
      <c r="A60" s="1">
        <v>60</v>
      </c>
      <c r="B60" t="s">
        <v>83</v>
      </c>
      <c r="C60" t="s">
        <v>23</v>
      </c>
      <c r="D60" s="6" t="s">
        <v>18</v>
      </c>
    </row>
    <row r="61" spans="1:7" x14ac:dyDescent="0.35">
      <c r="A61" s="1">
        <v>61</v>
      </c>
      <c r="B61" t="s">
        <v>84</v>
      </c>
      <c r="C61" s="2" t="s">
        <v>12</v>
      </c>
      <c r="D61" s="3" t="s">
        <v>13</v>
      </c>
      <c r="E61" t="s">
        <v>48</v>
      </c>
      <c r="F61" s="6" t="s">
        <v>18</v>
      </c>
    </row>
    <row r="62" spans="1:7" x14ac:dyDescent="0.35">
      <c r="A62" s="1">
        <v>62</v>
      </c>
      <c r="B62" t="s">
        <v>85</v>
      </c>
      <c r="C62" t="s">
        <v>64</v>
      </c>
      <c r="D62" s="6" t="s">
        <v>18</v>
      </c>
    </row>
    <row r="63" spans="1:7" x14ac:dyDescent="0.35">
      <c r="A63" s="1">
        <v>63</v>
      </c>
      <c r="B63" t="s">
        <v>86</v>
      </c>
      <c r="C63" s="6" t="s">
        <v>18</v>
      </c>
      <c r="D63" s="7" t="s">
        <v>29</v>
      </c>
      <c r="E63" s="8" t="s">
        <v>30</v>
      </c>
      <c r="F63" s="5" t="s">
        <v>17</v>
      </c>
    </row>
    <row r="64" spans="1:7" x14ac:dyDescent="0.35">
      <c r="A64" s="1">
        <v>64</v>
      </c>
      <c r="B64" t="s">
        <v>87</v>
      </c>
      <c r="C64" t="s">
        <v>48</v>
      </c>
      <c r="D64" s="4" t="s">
        <v>15</v>
      </c>
    </row>
    <row r="65" spans="1:8" x14ac:dyDescent="0.35">
      <c r="A65" s="1">
        <v>65</v>
      </c>
      <c r="B65" t="s">
        <v>88</v>
      </c>
      <c r="C65" t="s">
        <v>48</v>
      </c>
      <c r="D65" s="4" t="s">
        <v>15</v>
      </c>
    </row>
    <row r="66" spans="1:8" x14ac:dyDescent="0.35">
      <c r="A66" s="1">
        <v>66</v>
      </c>
      <c r="B66" t="s">
        <v>89</v>
      </c>
      <c r="C66" s="2" t="s">
        <v>12</v>
      </c>
      <c r="D66" s="3" t="s">
        <v>13</v>
      </c>
      <c r="E66" t="s">
        <v>64</v>
      </c>
      <c r="F66" s="4" t="s">
        <v>15</v>
      </c>
    </row>
    <row r="67" spans="1:8" x14ac:dyDescent="0.35">
      <c r="A67" s="1">
        <v>67</v>
      </c>
      <c r="B67" t="s">
        <v>90</v>
      </c>
      <c r="C67" t="s">
        <v>48</v>
      </c>
      <c r="D67" t="s">
        <v>46</v>
      </c>
      <c r="E67" s="6" t="s">
        <v>18</v>
      </c>
    </row>
    <row r="68" spans="1:8" x14ac:dyDescent="0.35">
      <c r="A68" s="1">
        <v>68</v>
      </c>
      <c r="B68" t="s">
        <v>91</v>
      </c>
      <c r="C68" s="2" t="s">
        <v>12</v>
      </c>
      <c r="D68" s="3" t="s">
        <v>13</v>
      </c>
      <c r="E68" t="s">
        <v>23</v>
      </c>
      <c r="F68" t="s">
        <v>48</v>
      </c>
    </row>
    <row r="69" spans="1:8" x14ac:dyDescent="0.35">
      <c r="A69" s="1">
        <v>69</v>
      </c>
      <c r="B69" t="s">
        <v>92</v>
      </c>
      <c r="C69" s="6" t="s">
        <v>18</v>
      </c>
    </row>
    <row r="70" spans="1:8" x14ac:dyDescent="0.35">
      <c r="A70" s="1">
        <v>70</v>
      </c>
      <c r="B70" t="s">
        <v>93</v>
      </c>
      <c r="C70" s="7" t="s">
        <v>29</v>
      </c>
      <c r="D70" s="8" t="s">
        <v>30</v>
      </c>
      <c r="E70" t="s">
        <v>23</v>
      </c>
      <c r="F70" t="s">
        <v>48</v>
      </c>
      <c r="G70" s="6" t="s">
        <v>18</v>
      </c>
    </row>
    <row r="71" spans="1:8" x14ac:dyDescent="0.35">
      <c r="A71" s="1">
        <v>71</v>
      </c>
      <c r="B71" t="s">
        <v>94</v>
      </c>
      <c r="C71" s="6" t="s">
        <v>18</v>
      </c>
    </row>
    <row r="72" spans="1:8" x14ac:dyDescent="0.35">
      <c r="A72" s="1">
        <v>72</v>
      </c>
      <c r="B72" t="s">
        <v>95</v>
      </c>
      <c r="C72" s="2" t="s">
        <v>12</v>
      </c>
      <c r="D72" s="3" t="s">
        <v>13</v>
      </c>
      <c r="E72" s="4" t="s">
        <v>15</v>
      </c>
    </row>
    <row r="73" spans="1:8" x14ac:dyDescent="0.35">
      <c r="A73" s="1">
        <v>73</v>
      </c>
      <c r="B73" t="s">
        <v>96</v>
      </c>
      <c r="C73" t="s">
        <v>34</v>
      </c>
    </row>
    <row r="74" spans="1:8" x14ac:dyDescent="0.35">
      <c r="A74" s="1">
        <v>74</v>
      </c>
      <c r="B74" t="s">
        <v>97</v>
      </c>
      <c r="C74" s="7" t="s">
        <v>29</v>
      </c>
      <c r="D74" s="8" t="s">
        <v>30</v>
      </c>
      <c r="E74" s="5" t="s">
        <v>17</v>
      </c>
      <c r="F74" t="s">
        <v>64</v>
      </c>
    </row>
    <row r="75" spans="1:8" x14ac:dyDescent="0.35">
      <c r="A75" s="1">
        <v>75</v>
      </c>
      <c r="B75" t="s">
        <v>98</v>
      </c>
      <c r="C75" s="2" t="s">
        <v>12</v>
      </c>
      <c r="D75" s="3" t="s">
        <v>13</v>
      </c>
      <c r="E75" t="s">
        <v>48</v>
      </c>
      <c r="F75" t="s">
        <v>23</v>
      </c>
      <c r="G75" s="6" t="s">
        <v>18</v>
      </c>
    </row>
    <row r="76" spans="1:8" x14ac:dyDescent="0.35">
      <c r="A76" s="1">
        <v>76</v>
      </c>
      <c r="B76" t="s">
        <v>99</v>
      </c>
      <c r="C76" s="6" t="s">
        <v>18</v>
      </c>
    </row>
    <row r="77" spans="1:8" x14ac:dyDescent="0.35">
      <c r="A77" s="1">
        <v>77</v>
      </c>
      <c r="B77" t="s">
        <v>100</v>
      </c>
      <c r="C77" s="2" t="s">
        <v>12</v>
      </c>
      <c r="D77" s="3" t="s">
        <v>13</v>
      </c>
      <c r="E77" t="s">
        <v>34</v>
      </c>
      <c r="F77" t="s">
        <v>48</v>
      </c>
      <c r="G77" t="s">
        <v>46</v>
      </c>
      <c r="H77" s="6" t="s">
        <v>18</v>
      </c>
    </row>
    <row r="78" spans="1:8" x14ac:dyDescent="0.35">
      <c r="A78" s="1">
        <v>78</v>
      </c>
      <c r="B78" t="s">
        <v>101</v>
      </c>
      <c r="C78" s="2" t="s">
        <v>12</v>
      </c>
      <c r="D78" s="3" t="s">
        <v>13</v>
      </c>
      <c r="E78" t="s">
        <v>48</v>
      </c>
      <c r="F78" t="s">
        <v>46</v>
      </c>
      <c r="G78" s="6" t="s">
        <v>18</v>
      </c>
    </row>
    <row r="79" spans="1:8" x14ac:dyDescent="0.35">
      <c r="A79" s="1">
        <v>79</v>
      </c>
      <c r="B79" t="s">
        <v>102</v>
      </c>
      <c r="C79" t="s">
        <v>23</v>
      </c>
    </row>
    <row r="80" spans="1:8" x14ac:dyDescent="0.35">
      <c r="A80" s="1">
        <v>80</v>
      </c>
      <c r="B80" t="s">
        <v>103</v>
      </c>
      <c r="C80" s="5" t="s">
        <v>17</v>
      </c>
      <c r="D80" s="6" t="s">
        <v>18</v>
      </c>
    </row>
    <row r="81" spans="1:7" x14ac:dyDescent="0.35">
      <c r="A81" s="1">
        <v>81</v>
      </c>
      <c r="B81" t="s">
        <v>104</v>
      </c>
      <c r="C81" s="5" t="s">
        <v>17</v>
      </c>
      <c r="D81" t="s">
        <v>64</v>
      </c>
      <c r="E81" s="6" t="s">
        <v>18</v>
      </c>
    </row>
    <row r="82" spans="1:7" x14ac:dyDescent="0.35">
      <c r="A82" s="1">
        <v>82</v>
      </c>
      <c r="B82" t="s">
        <v>105</v>
      </c>
      <c r="C82" s="7" t="s">
        <v>29</v>
      </c>
      <c r="D82" s="8" t="s">
        <v>30</v>
      </c>
      <c r="E82" t="s">
        <v>23</v>
      </c>
      <c r="F82" s="4" t="s">
        <v>15</v>
      </c>
    </row>
    <row r="83" spans="1:7" x14ac:dyDescent="0.35">
      <c r="A83" s="1">
        <v>83</v>
      </c>
      <c r="B83" t="s">
        <v>106</v>
      </c>
      <c r="C83" s="5" t="s">
        <v>17</v>
      </c>
      <c r="D83" s="6" t="s">
        <v>18</v>
      </c>
    </row>
    <row r="84" spans="1:7" x14ac:dyDescent="0.35">
      <c r="A84" s="1">
        <v>84</v>
      </c>
      <c r="B84" t="s">
        <v>107</v>
      </c>
      <c r="C84" s="5" t="s">
        <v>17</v>
      </c>
      <c r="D84" t="s">
        <v>64</v>
      </c>
      <c r="E84" s="4" t="s">
        <v>15</v>
      </c>
    </row>
    <row r="85" spans="1:7" x14ac:dyDescent="0.35">
      <c r="A85" s="1">
        <v>85</v>
      </c>
      <c r="B85" t="s">
        <v>108</v>
      </c>
      <c r="C85" s="2" t="s">
        <v>12</v>
      </c>
      <c r="D85" s="3" t="s">
        <v>13</v>
      </c>
    </row>
    <row r="86" spans="1:7" x14ac:dyDescent="0.35">
      <c r="A86" s="1">
        <v>86</v>
      </c>
      <c r="B86" t="s">
        <v>109</v>
      </c>
      <c r="C86" s="2" t="s">
        <v>12</v>
      </c>
      <c r="D86" s="3" t="s">
        <v>13</v>
      </c>
      <c r="E86" t="s">
        <v>48</v>
      </c>
      <c r="F86" s="4" t="s">
        <v>15</v>
      </c>
    </row>
    <row r="87" spans="1:7" x14ac:dyDescent="0.35">
      <c r="A87" s="1">
        <v>87</v>
      </c>
      <c r="B87" t="s">
        <v>110</v>
      </c>
      <c r="C87" s="2" t="s">
        <v>12</v>
      </c>
      <c r="D87" s="3" t="s">
        <v>13</v>
      </c>
      <c r="E87" t="s">
        <v>64</v>
      </c>
      <c r="F87" s="4" t="s">
        <v>15</v>
      </c>
    </row>
    <row r="88" spans="1:7" x14ac:dyDescent="0.35">
      <c r="A88" s="1">
        <v>88</v>
      </c>
      <c r="B88" t="s">
        <v>111</v>
      </c>
      <c r="C88" s="7" t="s">
        <v>29</v>
      </c>
      <c r="D88" s="8" t="s">
        <v>30</v>
      </c>
    </row>
    <row r="89" spans="1:7" x14ac:dyDescent="0.35">
      <c r="A89" s="1">
        <v>89</v>
      </c>
      <c r="B89" t="s">
        <v>112</v>
      </c>
      <c r="C89" s="2" t="s">
        <v>12</v>
      </c>
      <c r="D89" s="3" t="s">
        <v>13</v>
      </c>
    </row>
    <row r="90" spans="1:7" x14ac:dyDescent="0.35">
      <c r="A90" s="1">
        <v>90</v>
      </c>
      <c r="B90" t="s">
        <v>113</v>
      </c>
      <c r="C90" s="2" t="s">
        <v>12</v>
      </c>
      <c r="D90" s="3" t="s">
        <v>13</v>
      </c>
    </row>
    <row r="91" spans="1:7" x14ac:dyDescent="0.35">
      <c r="A91" s="1">
        <v>91</v>
      </c>
      <c r="B91" t="s">
        <v>114</v>
      </c>
      <c r="C91" s="2" t="s">
        <v>12</v>
      </c>
      <c r="D91" s="3" t="s">
        <v>13</v>
      </c>
      <c r="E91" t="s">
        <v>48</v>
      </c>
      <c r="F91" t="s">
        <v>46</v>
      </c>
      <c r="G91" s="6" t="s">
        <v>18</v>
      </c>
    </row>
    <row r="92" spans="1:7" x14ac:dyDescent="0.35">
      <c r="A92" s="1">
        <v>92</v>
      </c>
      <c r="B92" t="s">
        <v>115</v>
      </c>
      <c r="C92" s="2" t="s">
        <v>12</v>
      </c>
      <c r="D92" s="3" t="s">
        <v>13</v>
      </c>
      <c r="E92" t="s">
        <v>46</v>
      </c>
      <c r="F92" s="4" t="s">
        <v>15</v>
      </c>
    </row>
    <row r="93" spans="1:7" x14ac:dyDescent="0.35">
      <c r="A93" s="1">
        <v>93</v>
      </c>
      <c r="B93" t="s">
        <v>116</v>
      </c>
      <c r="C93" s="5" t="s">
        <v>17</v>
      </c>
      <c r="D93" t="s">
        <v>64</v>
      </c>
    </row>
    <row r="94" spans="1:7" x14ac:dyDescent="0.35">
      <c r="A94" s="1">
        <v>94</v>
      </c>
      <c r="B94" t="s">
        <v>117</v>
      </c>
      <c r="C94" s="2" t="s">
        <v>12</v>
      </c>
      <c r="D94" s="3" t="s">
        <v>13</v>
      </c>
      <c r="E94" t="s">
        <v>34</v>
      </c>
      <c r="F94" s="6" t="s">
        <v>18</v>
      </c>
    </row>
    <row r="95" spans="1:7" x14ac:dyDescent="0.35">
      <c r="A95" s="1">
        <v>95</v>
      </c>
      <c r="B95" t="s">
        <v>118</v>
      </c>
      <c r="C95" s="4" t="s">
        <v>15</v>
      </c>
    </row>
    <row r="96" spans="1:7" x14ac:dyDescent="0.35">
      <c r="A96" s="1">
        <v>96</v>
      </c>
      <c r="B96" t="s">
        <v>119</v>
      </c>
      <c r="C96" s="9" t="s">
        <v>42</v>
      </c>
      <c r="D96" s="7" t="s">
        <v>29</v>
      </c>
      <c r="E96" s="8" t="s">
        <v>30</v>
      </c>
      <c r="F96" s="4" t="s">
        <v>15</v>
      </c>
    </row>
    <row r="97" spans="1:8" x14ac:dyDescent="0.35">
      <c r="A97" s="1">
        <v>97</v>
      </c>
      <c r="B97" t="s">
        <v>120</v>
      </c>
      <c r="C97" s="9" t="s">
        <v>42</v>
      </c>
      <c r="D97" s="5" t="s">
        <v>17</v>
      </c>
      <c r="E97" s="6" t="s">
        <v>18</v>
      </c>
    </row>
    <row r="98" spans="1:8" x14ac:dyDescent="0.35">
      <c r="A98" s="1">
        <v>98</v>
      </c>
      <c r="B98" t="s">
        <v>121</v>
      </c>
      <c r="C98" s="5" t="s">
        <v>17</v>
      </c>
    </row>
    <row r="99" spans="1:8" x14ac:dyDescent="0.35">
      <c r="A99" s="1">
        <v>99</v>
      </c>
      <c r="B99" t="s">
        <v>122</v>
      </c>
      <c r="C99" s="9" t="s">
        <v>42</v>
      </c>
      <c r="D99" s="5" t="s">
        <v>17</v>
      </c>
    </row>
    <row r="100" spans="1:8" x14ac:dyDescent="0.35">
      <c r="A100" s="1">
        <v>100</v>
      </c>
      <c r="B100" t="s">
        <v>123</v>
      </c>
      <c r="C100" t="s">
        <v>46</v>
      </c>
      <c r="D100" s="4" t="s">
        <v>15</v>
      </c>
    </row>
    <row r="101" spans="1:8" x14ac:dyDescent="0.35">
      <c r="A101" s="1">
        <v>101</v>
      </c>
      <c r="B101" t="s">
        <v>124</v>
      </c>
      <c r="C101" s="2" t="s">
        <v>12</v>
      </c>
      <c r="D101" s="3" t="s">
        <v>13</v>
      </c>
      <c r="E101" t="s">
        <v>48</v>
      </c>
      <c r="F101" s="6" t="s">
        <v>18</v>
      </c>
    </row>
    <row r="102" spans="1:8" x14ac:dyDescent="0.35">
      <c r="A102" s="1">
        <v>102</v>
      </c>
      <c r="B102" t="s">
        <v>125</v>
      </c>
      <c r="C102" s="5" t="s">
        <v>17</v>
      </c>
      <c r="D102" s="7" t="s">
        <v>29</v>
      </c>
      <c r="E102" s="8" t="s">
        <v>30</v>
      </c>
      <c r="F102" s="4" t="s">
        <v>15</v>
      </c>
    </row>
    <row r="103" spans="1:8" x14ac:dyDescent="0.35">
      <c r="A103" s="1">
        <v>103</v>
      </c>
      <c r="B103" t="s">
        <v>126</v>
      </c>
      <c r="C103" s="2" t="s">
        <v>12</v>
      </c>
      <c r="D103" s="3" t="s">
        <v>13</v>
      </c>
    </row>
    <row r="104" spans="1:8" x14ac:dyDescent="0.35">
      <c r="A104" s="1">
        <v>105</v>
      </c>
      <c r="B104" t="s">
        <v>127</v>
      </c>
      <c r="C104" s="5" t="s">
        <v>17</v>
      </c>
      <c r="D104" t="s">
        <v>23</v>
      </c>
      <c r="E104" s="6" t="s">
        <v>18</v>
      </c>
    </row>
    <row r="105" spans="1:8" x14ac:dyDescent="0.35">
      <c r="A105" s="1">
        <v>106</v>
      </c>
      <c r="B105" t="s">
        <v>128</v>
      </c>
      <c r="C105" s="5" t="s">
        <v>17</v>
      </c>
      <c r="D105" s="7" t="s">
        <v>29</v>
      </c>
      <c r="E105" s="8" t="s">
        <v>30</v>
      </c>
      <c r="F105" t="s">
        <v>23</v>
      </c>
      <c r="G105" s="6" t="s">
        <v>18</v>
      </c>
    </row>
    <row r="106" spans="1:8" x14ac:dyDescent="0.35">
      <c r="A106" s="1">
        <v>107</v>
      </c>
      <c r="B106" t="s">
        <v>129</v>
      </c>
      <c r="C106" s="7" t="s">
        <v>29</v>
      </c>
      <c r="D106" s="8" t="s">
        <v>30</v>
      </c>
      <c r="E106" s="2" t="s">
        <v>12</v>
      </c>
      <c r="F106" s="3" t="s">
        <v>13</v>
      </c>
      <c r="G106" t="s">
        <v>46</v>
      </c>
      <c r="H106" s="4" t="s">
        <v>15</v>
      </c>
    </row>
    <row r="107" spans="1:8" x14ac:dyDescent="0.35">
      <c r="A107" s="1">
        <v>108</v>
      </c>
      <c r="B107" t="s">
        <v>130</v>
      </c>
      <c r="C107" s="9" t="s">
        <v>42</v>
      </c>
      <c r="D107" s="4" t="s">
        <v>15</v>
      </c>
    </row>
    <row r="108" spans="1:8" x14ac:dyDescent="0.35">
      <c r="A108" s="1">
        <v>109</v>
      </c>
      <c r="B108" t="s">
        <v>131</v>
      </c>
      <c r="C108" s="9" t="s">
        <v>42</v>
      </c>
      <c r="D108" s="2" t="s">
        <v>12</v>
      </c>
      <c r="E108" t="s">
        <v>48</v>
      </c>
      <c r="F108" s="3" t="s">
        <v>13</v>
      </c>
    </row>
    <row r="109" spans="1:8" x14ac:dyDescent="0.35">
      <c r="A109" s="1">
        <v>110</v>
      </c>
      <c r="B109" t="s">
        <v>132</v>
      </c>
      <c r="C109" s="9" t="s">
        <v>42</v>
      </c>
      <c r="D109" s="4" t="s">
        <v>15</v>
      </c>
    </row>
    <row r="110" spans="1:8" x14ac:dyDescent="0.35">
      <c r="A110" s="1">
        <v>111</v>
      </c>
      <c r="B110" t="s">
        <v>133</v>
      </c>
      <c r="C110" s="9" t="s">
        <v>42</v>
      </c>
      <c r="D110" s="5" t="s">
        <v>17</v>
      </c>
      <c r="E110" t="s">
        <v>64</v>
      </c>
      <c r="F110" s="4" t="s">
        <v>15</v>
      </c>
    </row>
    <row r="111" spans="1:8" x14ac:dyDescent="0.35">
      <c r="A111" s="1">
        <v>112</v>
      </c>
      <c r="B111" t="s">
        <v>134</v>
      </c>
      <c r="C111" s="9" t="s">
        <v>42</v>
      </c>
      <c r="D111" s="7" t="s">
        <v>29</v>
      </c>
      <c r="E111" s="8" t="s">
        <v>30</v>
      </c>
    </row>
    <row r="112" spans="1:8" x14ac:dyDescent="0.35">
      <c r="A112" s="1">
        <v>113</v>
      </c>
      <c r="B112" t="s">
        <v>135</v>
      </c>
      <c r="C112" s="9" t="s">
        <v>42</v>
      </c>
      <c r="D112" s="5" t="s">
        <v>17</v>
      </c>
    </row>
    <row r="113" spans="1:6" x14ac:dyDescent="0.35">
      <c r="A113" s="1">
        <v>114</v>
      </c>
      <c r="B113" t="s">
        <v>136</v>
      </c>
      <c r="C113" s="2" t="s">
        <v>12</v>
      </c>
      <c r="D113" s="3" t="s">
        <v>13</v>
      </c>
      <c r="E113" t="s">
        <v>23</v>
      </c>
      <c r="F113" s="6" t="s">
        <v>18</v>
      </c>
    </row>
    <row r="114" spans="1:6" x14ac:dyDescent="0.35">
      <c r="A114" s="1">
        <v>115</v>
      </c>
      <c r="B114" t="s">
        <v>137</v>
      </c>
      <c r="C114" s="6" t="s">
        <v>18</v>
      </c>
    </row>
    <row r="115" spans="1:6" x14ac:dyDescent="0.35">
      <c r="A115" s="1">
        <v>116</v>
      </c>
      <c r="B115" t="s">
        <v>138</v>
      </c>
      <c r="C115" t="s">
        <v>34</v>
      </c>
      <c r="D115" s="6" t="s">
        <v>18</v>
      </c>
    </row>
    <row r="116" spans="1:6" x14ac:dyDescent="0.35">
      <c r="A116" s="1">
        <v>117</v>
      </c>
      <c r="B116" t="s">
        <v>139</v>
      </c>
      <c r="C116" s="5" t="s">
        <v>17</v>
      </c>
      <c r="D116" s="6" t="s">
        <v>18</v>
      </c>
    </row>
    <row r="117" spans="1:6" x14ac:dyDescent="0.35">
      <c r="A117" s="1">
        <v>118</v>
      </c>
      <c r="B117" t="s">
        <v>140</v>
      </c>
      <c r="C117" s="5" t="s">
        <v>17</v>
      </c>
      <c r="D117" s="6" t="s">
        <v>18</v>
      </c>
    </row>
    <row r="118" spans="1:6" x14ac:dyDescent="0.35">
      <c r="A118" s="1">
        <v>119</v>
      </c>
      <c r="B118" t="s">
        <v>141</v>
      </c>
      <c r="C118" s="6" t="s">
        <v>18</v>
      </c>
    </row>
    <row r="119" spans="1:6" x14ac:dyDescent="0.35">
      <c r="A119" s="1">
        <v>120</v>
      </c>
      <c r="B119" t="s">
        <v>142</v>
      </c>
      <c r="C119" s="2" t="s">
        <v>12</v>
      </c>
      <c r="D119" s="3" t="s">
        <v>13</v>
      </c>
      <c r="E119" s="4" t="s">
        <v>15</v>
      </c>
    </row>
    <row r="120" spans="1:6" x14ac:dyDescent="0.35">
      <c r="A120" s="1">
        <v>121</v>
      </c>
      <c r="B120" t="s">
        <v>143</v>
      </c>
      <c r="C120" t="s">
        <v>64</v>
      </c>
      <c r="D120" s="6" t="s">
        <v>18</v>
      </c>
    </row>
    <row r="121" spans="1:6" x14ac:dyDescent="0.35">
      <c r="A121" s="1">
        <v>122</v>
      </c>
      <c r="B121" t="s">
        <v>144</v>
      </c>
      <c r="C121" s="2" t="s">
        <v>12</v>
      </c>
      <c r="D121" s="3" t="s">
        <v>13</v>
      </c>
      <c r="E121" s="4" t="s">
        <v>15</v>
      </c>
    </row>
    <row r="122" spans="1:6" x14ac:dyDescent="0.35">
      <c r="A122" s="1">
        <v>123</v>
      </c>
      <c r="B122" t="s">
        <v>145</v>
      </c>
      <c r="C122" s="7" t="s">
        <v>29</v>
      </c>
      <c r="D122" s="8" t="s">
        <v>30</v>
      </c>
      <c r="E122" s="6" t="s">
        <v>18</v>
      </c>
    </row>
    <row r="123" spans="1:6" x14ac:dyDescent="0.35">
      <c r="A123" s="1">
        <v>124</v>
      </c>
      <c r="B123" t="s">
        <v>146</v>
      </c>
      <c r="C123" s="6" t="s">
        <v>18</v>
      </c>
    </row>
    <row r="124" spans="1:6" x14ac:dyDescent="0.35">
      <c r="A124" s="1">
        <v>125</v>
      </c>
      <c r="B124" t="s">
        <v>147</v>
      </c>
      <c r="C124" s="6" t="s">
        <v>18</v>
      </c>
    </row>
    <row r="125" spans="1:6" x14ac:dyDescent="0.35">
      <c r="A125" s="1">
        <v>126</v>
      </c>
      <c r="B125" t="s">
        <v>148</v>
      </c>
      <c r="C125" s="5" t="s">
        <v>17</v>
      </c>
      <c r="D125" t="s">
        <v>64</v>
      </c>
    </row>
    <row r="126" spans="1:6" x14ac:dyDescent="0.35">
      <c r="A126" s="1">
        <v>127</v>
      </c>
      <c r="B126" t="s">
        <v>149</v>
      </c>
      <c r="C126" s="2" t="s">
        <v>12</v>
      </c>
      <c r="D126" s="3" t="s">
        <v>13</v>
      </c>
      <c r="E126" t="s">
        <v>48</v>
      </c>
      <c r="F126" s="4" t="s">
        <v>15</v>
      </c>
    </row>
    <row r="127" spans="1:6" x14ac:dyDescent="0.35">
      <c r="A127" s="1">
        <v>128</v>
      </c>
      <c r="B127" t="s">
        <v>150</v>
      </c>
      <c r="C127" t="s">
        <v>23</v>
      </c>
      <c r="D127" s="6" t="s">
        <v>18</v>
      </c>
    </row>
    <row r="128" spans="1:6" x14ac:dyDescent="0.35">
      <c r="A128" s="1">
        <v>129</v>
      </c>
      <c r="B128" t="s">
        <v>151</v>
      </c>
      <c r="C128" s="2" t="s">
        <v>12</v>
      </c>
      <c r="D128" s="3" t="s">
        <v>13</v>
      </c>
      <c r="E128" t="s">
        <v>23</v>
      </c>
      <c r="F128" s="6" t="s">
        <v>18</v>
      </c>
    </row>
    <row r="129" spans="1:7" x14ac:dyDescent="0.35">
      <c r="A129" s="1">
        <v>130</v>
      </c>
      <c r="B129" t="s">
        <v>152</v>
      </c>
      <c r="C129" s="9" t="s">
        <v>42</v>
      </c>
      <c r="D129" s="2" t="s">
        <v>12</v>
      </c>
      <c r="E129" s="3" t="s">
        <v>13</v>
      </c>
    </row>
    <row r="130" spans="1:7" x14ac:dyDescent="0.35">
      <c r="A130" s="1">
        <v>131</v>
      </c>
      <c r="B130" t="s">
        <v>13</v>
      </c>
      <c r="C130" s="2" t="s">
        <v>12</v>
      </c>
      <c r="D130" s="3" t="s">
        <v>13</v>
      </c>
      <c r="E130" t="s">
        <v>48</v>
      </c>
    </row>
    <row r="131" spans="1:7" x14ac:dyDescent="0.35">
      <c r="A131" s="1">
        <v>132</v>
      </c>
      <c r="B131" t="s">
        <v>153</v>
      </c>
      <c r="C131" t="s">
        <v>34</v>
      </c>
      <c r="D131" s="6" t="s">
        <v>18</v>
      </c>
    </row>
    <row r="132" spans="1:7" x14ac:dyDescent="0.35">
      <c r="A132" s="1">
        <v>133</v>
      </c>
      <c r="B132" t="s">
        <v>154</v>
      </c>
      <c r="C132" s="2" t="s">
        <v>12</v>
      </c>
      <c r="D132" s="3" t="s">
        <v>13</v>
      </c>
      <c r="E132" t="s">
        <v>31</v>
      </c>
    </row>
    <row r="133" spans="1:7" x14ac:dyDescent="0.35">
      <c r="A133" s="1">
        <v>134</v>
      </c>
      <c r="B133" t="s">
        <v>155</v>
      </c>
      <c r="C133" s="5" t="s">
        <v>17</v>
      </c>
      <c r="D133" s="6" t="s">
        <v>18</v>
      </c>
    </row>
    <row r="134" spans="1:7" x14ac:dyDescent="0.35">
      <c r="A134" s="1">
        <v>135</v>
      </c>
      <c r="B134" t="s">
        <v>156</v>
      </c>
      <c r="C134" s="5" t="s">
        <v>17</v>
      </c>
      <c r="D134" s="4" t="s">
        <v>15</v>
      </c>
    </row>
    <row r="135" spans="1:7" x14ac:dyDescent="0.35">
      <c r="A135" s="1">
        <v>136</v>
      </c>
      <c r="B135" t="s">
        <v>157</v>
      </c>
      <c r="C135" s="5" t="s">
        <v>17</v>
      </c>
      <c r="D135" t="s">
        <v>23</v>
      </c>
      <c r="E135" s="6" t="s">
        <v>18</v>
      </c>
    </row>
    <row r="136" spans="1:7" x14ac:dyDescent="0.35">
      <c r="A136" s="1">
        <v>137</v>
      </c>
      <c r="B136" t="s">
        <v>158</v>
      </c>
      <c r="C136" s="6" t="s">
        <v>18</v>
      </c>
      <c r="D136" t="s">
        <v>34</v>
      </c>
    </row>
    <row r="137" spans="1:7" x14ac:dyDescent="0.35">
      <c r="A137" s="1">
        <v>138</v>
      </c>
      <c r="B137" t="s">
        <v>159</v>
      </c>
      <c r="C137" s="2" t="s">
        <v>12</v>
      </c>
      <c r="D137" s="3" t="s">
        <v>13</v>
      </c>
      <c r="E137" t="s">
        <v>48</v>
      </c>
      <c r="F137" t="s">
        <v>46</v>
      </c>
      <c r="G137" s="6" t="s">
        <v>18</v>
      </c>
    </row>
    <row r="138" spans="1:7" x14ac:dyDescent="0.35">
      <c r="A138" s="1">
        <v>139</v>
      </c>
      <c r="B138" t="s">
        <v>160</v>
      </c>
      <c r="C138" s="5" t="s">
        <v>17</v>
      </c>
      <c r="D138" t="s">
        <v>48</v>
      </c>
      <c r="E138" s="4" t="s">
        <v>15</v>
      </c>
    </row>
    <row r="139" spans="1:7" x14ac:dyDescent="0.35">
      <c r="A139" s="1">
        <v>140</v>
      </c>
      <c r="B139" t="s">
        <v>161</v>
      </c>
      <c r="C139" s="2" t="s">
        <v>12</v>
      </c>
      <c r="D139" s="3" t="s">
        <v>13</v>
      </c>
      <c r="E139" t="s">
        <v>46</v>
      </c>
    </row>
    <row r="140" spans="1:7" x14ac:dyDescent="0.35">
      <c r="A140" s="1">
        <v>141</v>
      </c>
      <c r="B140" t="s">
        <v>162</v>
      </c>
      <c r="C140" s="5" t="s">
        <v>17</v>
      </c>
      <c r="D140" s="6" t="s">
        <v>18</v>
      </c>
    </row>
    <row r="141" spans="1:7" x14ac:dyDescent="0.35">
      <c r="A141" s="1">
        <v>142</v>
      </c>
      <c r="B141" t="s">
        <v>163</v>
      </c>
      <c r="C141" s="2" t="s">
        <v>12</v>
      </c>
      <c r="D141" s="3" t="s">
        <v>13</v>
      </c>
      <c r="E141" t="s">
        <v>48</v>
      </c>
    </row>
    <row r="142" spans="1:7" x14ac:dyDescent="0.35">
      <c r="A142" s="1">
        <v>143</v>
      </c>
      <c r="B142" t="s">
        <v>164</v>
      </c>
      <c r="C142" s="2" t="s">
        <v>12</v>
      </c>
      <c r="D142" s="3" t="s">
        <v>13</v>
      </c>
      <c r="E142" s="4" t="s">
        <v>15</v>
      </c>
    </row>
    <row r="143" spans="1:7" x14ac:dyDescent="0.35">
      <c r="A143" s="1">
        <v>144</v>
      </c>
      <c r="B143" t="s">
        <v>165</v>
      </c>
      <c r="C143" s="9" t="s">
        <v>42</v>
      </c>
    </row>
    <row r="144" spans="1:7" x14ac:dyDescent="0.35">
      <c r="A144" s="1">
        <v>145</v>
      </c>
      <c r="B144" t="s">
        <v>166</v>
      </c>
      <c r="C144" t="s">
        <v>31</v>
      </c>
      <c r="D144" t="s">
        <v>34</v>
      </c>
    </row>
    <row r="145" spans="1:6" x14ac:dyDescent="0.35">
      <c r="A145" s="1">
        <v>146</v>
      </c>
      <c r="B145" t="s">
        <v>167</v>
      </c>
      <c r="C145" s="5" t="s">
        <v>17</v>
      </c>
    </row>
    <row r="146" spans="1:6" x14ac:dyDescent="0.35">
      <c r="A146" s="1">
        <v>147</v>
      </c>
      <c r="B146" t="s">
        <v>168</v>
      </c>
      <c r="C146" s="5" t="s">
        <v>17</v>
      </c>
      <c r="D146" s="6" t="s">
        <v>18</v>
      </c>
    </row>
    <row r="147" spans="1:6" x14ac:dyDescent="0.35">
      <c r="A147" s="1">
        <v>148</v>
      </c>
      <c r="B147" t="s">
        <v>169</v>
      </c>
      <c r="C147" s="4" t="s">
        <v>15</v>
      </c>
    </row>
    <row r="148" spans="1:6" x14ac:dyDescent="0.35">
      <c r="A148" s="1">
        <v>149</v>
      </c>
      <c r="B148" t="s">
        <v>170</v>
      </c>
      <c r="C148" s="9" t="s">
        <v>42</v>
      </c>
    </row>
    <row r="149" spans="1:6" x14ac:dyDescent="0.35">
      <c r="A149" s="1">
        <v>150</v>
      </c>
      <c r="B149" t="s">
        <v>171</v>
      </c>
      <c r="C149" t="s">
        <v>23</v>
      </c>
      <c r="D149" s="6" t="s">
        <v>18</v>
      </c>
    </row>
    <row r="150" spans="1:6" x14ac:dyDescent="0.35">
      <c r="A150" s="1">
        <v>151</v>
      </c>
      <c r="B150" t="s">
        <v>172</v>
      </c>
      <c r="C150" s="4" t="s">
        <v>15</v>
      </c>
    </row>
    <row r="151" spans="1:6" x14ac:dyDescent="0.35">
      <c r="A151" s="1">
        <v>152</v>
      </c>
      <c r="B151" t="s">
        <v>173</v>
      </c>
      <c r="C151" s="6" t="s">
        <v>18</v>
      </c>
    </row>
    <row r="152" spans="1:6" x14ac:dyDescent="0.35">
      <c r="A152" s="1">
        <v>153</v>
      </c>
      <c r="B152" t="s">
        <v>174</v>
      </c>
      <c r="C152" s="5" t="s">
        <v>17</v>
      </c>
      <c r="D152" s="6" t="s">
        <v>18</v>
      </c>
    </row>
    <row r="153" spans="1:6" x14ac:dyDescent="0.35">
      <c r="A153" s="1">
        <v>154</v>
      </c>
      <c r="B153" t="s">
        <v>175</v>
      </c>
      <c r="C153" s="9" t="s">
        <v>42</v>
      </c>
      <c r="D153" t="s">
        <v>46</v>
      </c>
      <c r="E153" s="6" t="s">
        <v>18</v>
      </c>
    </row>
    <row r="154" spans="1:6" x14ac:dyDescent="0.35">
      <c r="A154" s="1">
        <v>155</v>
      </c>
      <c r="B154" t="s">
        <v>176</v>
      </c>
      <c r="C154" s="9" t="s">
        <v>42</v>
      </c>
      <c r="D154" s="5" t="s">
        <v>17</v>
      </c>
      <c r="E154" t="s">
        <v>64</v>
      </c>
    </row>
    <row r="155" spans="1:6" x14ac:dyDescent="0.35">
      <c r="A155" s="1">
        <v>156</v>
      </c>
      <c r="B155" t="s">
        <v>177</v>
      </c>
      <c r="C155" s="9" t="s">
        <v>42</v>
      </c>
      <c r="D155" s="5" t="s">
        <v>17</v>
      </c>
      <c r="E155" t="s">
        <v>64</v>
      </c>
    </row>
    <row r="156" spans="1:6" x14ac:dyDescent="0.35">
      <c r="A156" s="1">
        <v>157</v>
      </c>
      <c r="B156" t="s">
        <v>178</v>
      </c>
      <c r="C156" s="2" t="s">
        <v>12</v>
      </c>
      <c r="D156" s="3" t="s">
        <v>13</v>
      </c>
      <c r="E156" s="6" t="s">
        <v>18</v>
      </c>
      <c r="F156" t="s">
        <v>34</v>
      </c>
    </row>
    <row r="157" spans="1:6" x14ac:dyDescent="0.35">
      <c r="A157" s="1">
        <v>158</v>
      </c>
      <c r="B157" t="s">
        <v>179</v>
      </c>
      <c r="C157" s="5" t="s">
        <v>17</v>
      </c>
      <c r="D157" s="6" t="s">
        <v>18</v>
      </c>
    </row>
    <row r="158" spans="1:6" x14ac:dyDescent="0.35">
      <c r="A158" s="1">
        <v>159</v>
      </c>
      <c r="B158" t="s">
        <v>180</v>
      </c>
      <c r="C158" s="5" t="s">
        <v>17</v>
      </c>
      <c r="D158" s="6" t="s">
        <v>18</v>
      </c>
    </row>
    <row r="159" spans="1:6" x14ac:dyDescent="0.35">
      <c r="A159" s="1">
        <v>160</v>
      </c>
      <c r="B159" t="s">
        <v>181</v>
      </c>
      <c r="C159" s="9" t="s">
        <v>42</v>
      </c>
      <c r="D159" s="2" t="s">
        <v>12</v>
      </c>
      <c r="E159" s="3" t="s">
        <v>13</v>
      </c>
      <c r="F159" t="s">
        <v>64</v>
      </c>
    </row>
    <row r="160" spans="1:6" x14ac:dyDescent="0.35">
      <c r="A160" s="1">
        <v>161</v>
      </c>
      <c r="B160" t="s">
        <v>182</v>
      </c>
      <c r="C160" s="5" t="s">
        <v>17</v>
      </c>
      <c r="D160" t="s">
        <v>23</v>
      </c>
      <c r="E160" s="6" t="s">
        <v>18</v>
      </c>
    </row>
    <row r="161" spans="1:9" x14ac:dyDescent="0.35">
      <c r="A161" s="1">
        <v>162</v>
      </c>
      <c r="B161" t="s">
        <v>183</v>
      </c>
      <c r="C161" s="7" t="s">
        <v>29</v>
      </c>
      <c r="D161" s="8" t="s">
        <v>30</v>
      </c>
      <c r="E161" s="2" t="s">
        <v>12</v>
      </c>
      <c r="F161" s="3" t="s">
        <v>13</v>
      </c>
      <c r="G161" t="s">
        <v>48</v>
      </c>
      <c r="H161" s="6" t="s">
        <v>18</v>
      </c>
    </row>
    <row r="162" spans="1:9" x14ac:dyDescent="0.35">
      <c r="A162" s="1">
        <v>163</v>
      </c>
      <c r="B162" t="s">
        <v>184</v>
      </c>
      <c r="C162" s="9" t="s">
        <v>42</v>
      </c>
      <c r="D162" s="7" t="s">
        <v>29</v>
      </c>
      <c r="E162" s="8" t="s">
        <v>30</v>
      </c>
      <c r="F162" s="2" t="s">
        <v>12</v>
      </c>
      <c r="G162" s="3" t="s">
        <v>13</v>
      </c>
      <c r="H162" t="s">
        <v>46</v>
      </c>
      <c r="I162" s="4" t="s">
        <v>15</v>
      </c>
    </row>
    <row r="163" spans="1:9" x14ac:dyDescent="0.35">
      <c r="A163" s="1">
        <v>164</v>
      </c>
      <c r="B163" t="s">
        <v>185</v>
      </c>
      <c r="C163" s="7" t="s">
        <v>29</v>
      </c>
      <c r="D163" s="8" t="s">
        <v>30</v>
      </c>
      <c r="E163" t="s">
        <v>31</v>
      </c>
    </row>
    <row r="164" spans="1:9" x14ac:dyDescent="0.35">
      <c r="A164" s="1">
        <v>165</v>
      </c>
      <c r="B164" t="s">
        <v>186</v>
      </c>
      <c r="C164" s="7" t="s">
        <v>29</v>
      </c>
      <c r="D164" s="8" t="s">
        <v>30</v>
      </c>
      <c r="E164" t="s">
        <v>31</v>
      </c>
    </row>
    <row r="165" spans="1:9" x14ac:dyDescent="0.35">
      <c r="A165" s="1">
        <v>166</v>
      </c>
      <c r="B165" t="s">
        <v>187</v>
      </c>
      <c r="C165" s="2" t="s">
        <v>12</v>
      </c>
      <c r="D165" s="3" t="s">
        <v>13</v>
      </c>
      <c r="E165" t="s">
        <v>23</v>
      </c>
      <c r="F165" t="s">
        <v>48</v>
      </c>
      <c r="G165" s="6" t="s">
        <v>18</v>
      </c>
    </row>
    <row r="166" spans="1:9" x14ac:dyDescent="0.35">
      <c r="A166" s="1">
        <v>167</v>
      </c>
      <c r="B166" t="s">
        <v>188</v>
      </c>
      <c r="C166" s="2" t="s">
        <v>12</v>
      </c>
      <c r="D166" s="3" t="s">
        <v>13</v>
      </c>
    </row>
    <row r="167" spans="1:9" x14ac:dyDescent="0.35">
      <c r="A167" s="1">
        <v>168</v>
      </c>
      <c r="B167" t="s">
        <v>189</v>
      </c>
      <c r="C167" s="7" t="s">
        <v>29</v>
      </c>
      <c r="D167" s="8" t="s">
        <v>30</v>
      </c>
      <c r="E167" s="4" t="s">
        <v>15</v>
      </c>
    </row>
    <row r="168" spans="1:9" x14ac:dyDescent="0.35">
      <c r="A168" s="1">
        <v>169</v>
      </c>
      <c r="B168" t="s">
        <v>190</v>
      </c>
      <c r="C168" s="2" t="s">
        <v>12</v>
      </c>
      <c r="D168" s="3" t="s">
        <v>13</v>
      </c>
    </row>
    <row r="169" spans="1:9" x14ac:dyDescent="0.35">
      <c r="A169" s="1">
        <v>170</v>
      </c>
      <c r="B169" t="s">
        <v>191</v>
      </c>
      <c r="C169" s="7" t="s">
        <v>29</v>
      </c>
      <c r="D169" s="8" t="s">
        <v>30</v>
      </c>
      <c r="E169" s="4" t="s">
        <v>15</v>
      </c>
      <c r="F169" s="6" t="s">
        <v>18</v>
      </c>
    </row>
    <row r="170" spans="1:9" x14ac:dyDescent="0.35">
      <c r="A170" s="1">
        <v>171</v>
      </c>
      <c r="B170" t="s">
        <v>192</v>
      </c>
      <c r="C170" s="9" t="s">
        <v>42</v>
      </c>
      <c r="D170" s="7" t="s">
        <v>29</v>
      </c>
      <c r="E170" s="8" t="s">
        <v>30</v>
      </c>
    </row>
    <row r="171" spans="1:9" x14ac:dyDescent="0.35">
      <c r="A171" s="1">
        <v>172</v>
      </c>
      <c r="B171" t="s">
        <v>193</v>
      </c>
      <c r="C171" s="7" t="s">
        <v>29</v>
      </c>
      <c r="D171" s="8" t="s">
        <v>30</v>
      </c>
      <c r="E171" s="4" t="s">
        <v>15</v>
      </c>
    </row>
    <row r="172" spans="1:9" x14ac:dyDescent="0.35">
      <c r="A172" s="1">
        <v>173</v>
      </c>
      <c r="B172" t="s">
        <v>194</v>
      </c>
      <c r="C172" s="4" t="s">
        <v>15</v>
      </c>
    </row>
    <row r="173" spans="1:9" x14ac:dyDescent="0.35">
      <c r="A173" s="1">
        <v>174</v>
      </c>
      <c r="B173" t="s">
        <v>195</v>
      </c>
      <c r="C173" s="7" t="s">
        <v>29</v>
      </c>
      <c r="D173" s="8" t="s">
        <v>30</v>
      </c>
      <c r="E173" t="s">
        <v>31</v>
      </c>
    </row>
    <row r="174" spans="1:9" x14ac:dyDescent="0.35">
      <c r="A174" s="1">
        <v>175</v>
      </c>
      <c r="B174" t="s">
        <v>196</v>
      </c>
      <c r="C174" s="5" t="s">
        <v>17</v>
      </c>
      <c r="D174" s="6" t="s">
        <v>18</v>
      </c>
    </row>
    <row r="175" spans="1:9" x14ac:dyDescent="0.35">
      <c r="A175" s="1">
        <v>176</v>
      </c>
      <c r="B175" t="s">
        <v>197</v>
      </c>
      <c r="C175" t="s">
        <v>23</v>
      </c>
      <c r="D175" s="6" t="s">
        <v>18</v>
      </c>
    </row>
    <row r="176" spans="1:9" x14ac:dyDescent="0.35">
      <c r="A176" s="1">
        <v>177</v>
      </c>
      <c r="B176" t="s">
        <v>198</v>
      </c>
      <c r="C176" t="s">
        <v>23</v>
      </c>
      <c r="D176" t="s">
        <v>46</v>
      </c>
      <c r="E176" s="6" t="s">
        <v>18</v>
      </c>
    </row>
    <row r="177" spans="1:5" x14ac:dyDescent="0.35">
      <c r="A177" s="1">
        <v>178</v>
      </c>
      <c r="B177" t="s">
        <v>199</v>
      </c>
      <c r="C177" s="5" t="s">
        <v>17</v>
      </c>
      <c r="D177" t="s">
        <v>23</v>
      </c>
      <c r="E177" s="4" t="s">
        <v>15</v>
      </c>
    </row>
    <row r="178" spans="1:5" x14ac:dyDescent="0.35">
      <c r="A178" s="10">
        <v>179</v>
      </c>
      <c r="B178" s="11" t="s">
        <v>200</v>
      </c>
      <c r="C178" s="5"/>
      <c r="E178" s="4"/>
    </row>
    <row r="179" spans="1:5" x14ac:dyDescent="0.35">
      <c r="A179" s="12">
        <v>180</v>
      </c>
      <c r="B179" s="13" t="s">
        <v>201</v>
      </c>
      <c r="C179" s="5"/>
      <c r="E179" s="4"/>
    </row>
    <row r="180" spans="1:5" x14ac:dyDescent="0.35">
      <c r="A180" s="10">
        <v>181</v>
      </c>
      <c r="B180" s="11" t="s">
        <v>202</v>
      </c>
      <c r="C180" s="2" t="s">
        <v>12</v>
      </c>
      <c r="E180" s="4"/>
    </row>
    <row r="181" spans="1:5" x14ac:dyDescent="0.35">
      <c r="A181" s="12">
        <v>182</v>
      </c>
      <c r="B181" s="13" t="s">
        <v>203</v>
      </c>
      <c r="C181" s="5"/>
      <c r="E181" s="4"/>
    </row>
    <row r="182" spans="1:5" x14ac:dyDescent="0.35">
      <c r="A182" s="10">
        <v>183</v>
      </c>
      <c r="B182" s="11" t="s">
        <v>204</v>
      </c>
      <c r="C182" s="5"/>
      <c r="E182" s="4"/>
    </row>
    <row r="183" spans="1:5" x14ac:dyDescent="0.35">
      <c r="A183" s="12">
        <v>185</v>
      </c>
      <c r="B183" s="13" t="s">
        <v>205</v>
      </c>
      <c r="C183" s="5"/>
      <c r="E183" s="4"/>
    </row>
    <row r="184" spans="1:5" x14ac:dyDescent="0.35">
      <c r="A184" s="10">
        <v>186</v>
      </c>
      <c r="B184" s="11" t="s">
        <v>206</v>
      </c>
      <c r="C184" s="5"/>
      <c r="E184" s="4"/>
    </row>
    <row r="185" spans="1:5" x14ac:dyDescent="0.35">
      <c r="A185" s="12">
        <v>187</v>
      </c>
      <c r="B185" s="13" t="s">
        <v>207</v>
      </c>
      <c r="C185" s="5"/>
      <c r="E185" s="4"/>
    </row>
    <row r="186" spans="1:5" x14ac:dyDescent="0.35">
      <c r="A186" s="10">
        <v>188</v>
      </c>
      <c r="B186" s="11" t="s">
        <v>208</v>
      </c>
      <c r="C186" s="5" t="s">
        <v>30</v>
      </c>
      <c r="D186" t="s">
        <v>209</v>
      </c>
      <c r="E186" s="4" t="s">
        <v>12</v>
      </c>
    </row>
    <row r="187" spans="1:5" x14ac:dyDescent="0.35">
      <c r="A187" s="12">
        <v>189</v>
      </c>
      <c r="B187" s="13" t="s">
        <v>210</v>
      </c>
      <c r="C187" s="5"/>
      <c r="E187" s="4"/>
    </row>
    <row r="188" spans="1:5" x14ac:dyDescent="0.35">
      <c r="A188" s="10">
        <v>191</v>
      </c>
      <c r="B188" s="11" t="s">
        <v>211</v>
      </c>
      <c r="C188" s="5"/>
      <c r="E188" s="4"/>
    </row>
    <row r="189" spans="1:5" x14ac:dyDescent="0.35">
      <c r="A189" s="12">
        <v>192</v>
      </c>
      <c r="B189" s="13" t="s">
        <v>211</v>
      </c>
      <c r="C189" s="5" t="s">
        <v>212</v>
      </c>
      <c r="E189" s="4"/>
    </row>
    <row r="190" spans="1:5" x14ac:dyDescent="0.35">
      <c r="A190" s="10">
        <v>193</v>
      </c>
      <c r="B190" s="11" t="s">
        <v>213</v>
      </c>
      <c r="C190" s="5"/>
      <c r="E190" s="4"/>
    </row>
    <row r="191" spans="1:5" x14ac:dyDescent="0.35">
      <c r="A191" s="12">
        <v>194</v>
      </c>
      <c r="B191" s="13" t="s">
        <v>214</v>
      </c>
      <c r="C191" s="5"/>
      <c r="E191" s="4"/>
    </row>
    <row r="192" spans="1:5" x14ac:dyDescent="0.35">
      <c r="A192" s="10">
        <v>197</v>
      </c>
      <c r="B192" s="11" t="s">
        <v>215</v>
      </c>
      <c r="C192" s="5"/>
      <c r="E192" s="4"/>
    </row>
    <row r="193" spans="1:5" x14ac:dyDescent="0.35">
      <c r="A193" s="12">
        <v>200</v>
      </c>
      <c r="B193" s="13" t="s">
        <v>216</v>
      </c>
      <c r="C193" s="5"/>
      <c r="E193" s="4"/>
    </row>
    <row r="194" spans="1:5" x14ac:dyDescent="0.35">
      <c r="A194" s="10">
        <v>204</v>
      </c>
      <c r="B194" s="11" t="s">
        <v>217</v>
      </c>
      <c r="C194" s="5" t="s">
        <v>29</v>
      </c>
      <c r="D194" t="s">
        <v>30</v>
      </c>
      <c r="E194" s="4"/>
    </row>
    <row r="195" spans="1:5" x14ac:dyDescent="0.35">
      <c r="A195" s="12">
        <v>205</v>
      </c>
      <c r="B195" s="13" t="s">
        <v>218</v>
      </c>
      <c r="C195" s="5" t="s">
        <v>12</v>
      </c>
      <c r="E195" s="4"/>
    </row>
    <row r="196" spans="1:5" x14ac:dyDescent="0.35">
      <c r="A196" s="10">
        <v>206</v>
      </c>
      <c r="B196" s="11" t="s">
        <v>219</v>
      </c>
      <c r="C196" s="5" t="s">
        <v>12</v>
      </c>
      <c r="E196" s="4"/>
    </row>
    <row r="197" spans="1:5" x14ac:dyDescent="0.35">
      <c r="A197" s="12">
        <v>208</v>
      </c>
      <c r="B197" s="13" t="s">
        <v>220</v>
      </c>
      <c r="C197" s="5"/>
      <c r="E197" s="4"/>
    </row>
    <row r="198" spans="1:5" x14ac:dyDescent="0.35">
      <c r="A198" s="10">
        <v>209</v>
      </c>
      <c r="B198" s="11" t="s">
        <v>221</v>
      </c>
      <c r="C198" s="5"/>
      <c r="E198" s="4"/>
    </row>
    <row r="199" spans="1:5" x14ac:dyDescent="0.35">
      <c r="A199" s="12">
        <v>210</v>
      </c>
      <c r="B199" s="13" t="s">
        <v>222</v>
      </c>
      <c r="C199" s="5"/>
      <c r="E199" s="4"/>
    </row>
    <row r="200" spans="1:5" x14ac:dyDescent="0.35">
      <c r="A200" s="10">
        <v>211</v>
      </c>
      <c r="B200" s="11" t="s">
        <v>223</v>
      </c>
      <c r="C200" s="5"/>
      <c r="E200" s="4"/>
    </row>
    <row r="201" spans="1:5" x14ac:dyDescent="0.35">
      <c r="A201" s="12">
        <v>212</v>
      </c>
      <c r="B201" s="13" t="s">
        <v>224</v>
      </c>
      <c r="C201" s="5"/>
      <c r="E201" s="4"/>
    </row>
    <row r="202" spans="1:5" x14ac:dyDescent="0.35">
      <c r="A202" s="10">
        <v>214</v>
      </c>
      <c r="B202" s="11" t="s">
        <v>225</v>
      </c>
      <c r="C202" s="5"/>
      <c r="E202" s="4"/>
    </row>
    <row r="203" spans="1:5" x14ac:dyDescent="0.35">
      <c r="A203" s="12">
        <v>215</v>
      </c>
      <c r="B203" s="13" t="s">
        <v>226</v>
      </c>
      <c r="C203" s="5"/>
      <c r="E203" s="4"/>
    </row>
    <row r="204" spans="1:5" x14ac:dyDescent="0.35">
      <c r="A204" s="10">
        <v>216</v>
      </c>
      <c r="B204" s="11" t="s">
        <v>227</v>
      </c>
      <c r="C204" s="5"/>
      <c r="E204" s="4"/>
    </row>
    <row r="205" spans="1:5" x14ac:dyDescent="0.35">
      <c r="A205" s="12">
        <v>217</v>
      </c>
      <c r="B205" s="13" t="s">
        <v>228</v>
      </c>
      <c r="C205" s="5"/>
      <c r="E205" s="4"/>
    </row>
    <row r="206" spans="1:5" x14ac:dyDescent="0.35">
      <c r="A206" s="10">
        <v>218</v>
      </c>
      <c r="B206" s="11" t="s">
        <v>229</v>
      </c>
      <c r="C206" s="5"/>
      <c r="E206" s="4"/>
    </row>
    <row r="207" spans="1:5" x14ac:dyDescent="0.35">
      <c r="A207" s="12">
        <v>219</v>
      </c>
      <c r="B207" s="13" t="s">
        <v>230</v>
      </c>
      <c r="C207" s="5"/>
      <c r="E207" s="4"/>
    </row>
    <row r="208" spans="1:5" x14ac:dyDescent="0.35">
      <c r="A208" s="10">
        <v>220</v>
      </c>
      <c r="B208" s="11" t="s">
        <v>231</v>
      </c>
      <c r="C208" s="5"/>
      <c r="E208" s="4"/>
    </row>
    <row r="209" spans="1:6" x14ac:dyDescent="0.35">
      <c r="A209" s="14">
        <v>221</v>
      </c>
      <c r="B209" s="15" t="s">
        <v>232</v>
      </c>
      <c r="C209" s="5"/>
      <c r="E209" s="4"/>
    </row>
    <row r="210" spans="1:6" x14ac:dyDescent="0.35">
      <c r="A210" s="16">
        <v>222</v>
      </c>
      <c r="B210" s="17" t="s">
        <v>233</v>
      </c>
      <c r="C210" t="s">
        <v>48</v>
      </c>
      <c r="D210" s="6" t="s">
        <v>18</v>
      </c>
    </row>
    <row r="211" spans="1:6" x14ac:dyDescent="0.35">
      <c r="A211" s="14">
        <v>223</v>
      </c>
      <c r="B211" s="15" t="s">
        <v>234</v>
      </c>
      <c r="C211" s="9" t="s">
        <v>42</v>
      </c>
      <c r="D211" s="6" t="s">
        <v>18</v>
      </c>
    </row>
    <row r="212" spans="1:6" x14ac:dyDescent="0.35">
      <c r="A212" s="16">
        <v>224</v>
      </c>
      <c r="B212" s="17" t="s">
        <v>235</v>
      </c>
      <c r="C212" t="s">
        <v>48</v>
      </c>
      <c r="D212" s="4" t="s">
        <v>15</v>
      </c>
    </row>
    <row r="213" spans="1:6" x14ac:dyDescent="0.35">
      <c r="A213" s="14">
        <v>225</v>
      </c>
      <c r="B213" s="15" t="s">
        <v>236</v>
      </c>
      <c r="C213" s="4" t="s">
        <v>15</v>
      </c>
    </row>
    <row r="214" spans="1:6" x14ac:dyDescent="0.35">
      <c r="A214" s="16">
        <v>226</v>
      </c>
      <c r="B214" s="17" t="s">
        <v>237</v>
      </c>
      <c r="C214" s="5" t="s">
        <v>17</v>
      </c>
    </row>
    <row r="215" spans="1:6" x14ac:dyDescent="0.35">
      <c r="A215" s="14">
        <v>227</v>
      </c>
      <c r="B215" s="15" t="s">
        <v>238</v>
      </c>
      <c r="C215" s="5"/>
    </row>
    <row r="216" spans="1:6" x14ac:dyDescent="0.35">
      <c r="A216" s="16">
        <v>228</v>
      </c>
      <c r="B216" s="17" t="s">
        <v>239</v>
      </c>
      <c r="C216" s="6" t="s">
        <v>18</v>
      </c>
    </row>
    <row r="217" spans="1:6" x14ac:dyDescent="0.35">
      <c r="A217" s="14">
        <v>229</v>
      </c>
      <c r="B217" s="15" t="s">
        <v>240</v>
      </c>
      <c r="C217" s="4" t="s">
        <v>15</v>
      </c>
    </row>
    <row r="218" spans="1:6" x14ac:dyDescent="0.35">
      <c r="A218" s="16">
        <v>230</v>
      </c>
      <c r="B218" s="17" t="s">
        <v>241</v>
      </c>
      <c r="C218" s="4" t="s">
        <v>15</v>
      </c>
    </row>
    <row r="219" spans="1:6" x14ac:dyDescent="0.35">
      <c r="A219" s="14">
        <v>231</v>
      </c>
      <c r="B219" s="15" t="s">
        <v>242</v>
      </c>
      <c r="C219" s="5" t="s">
        <v>17</v>
      </c>
      <c r="D219" s="6" t="s">
        <v>18</v>
      </c>
    </row>
    <row r="220" spans="1:6" x14ac:dyDescent="0.35">
      <c r="A220" s="16">
        <v>232</v>
      </c>
      <c r="B220" s="17" t="s">
        <v>243</v>
      </c>
      <c r="C220" s="6" t="s">
        <v>18</v>
      </c>
    </row>
    <row r="221" spans="1:6" x14ac:dyDescent="0.35">
      <c r="A221" s="14">
        <v>233</v>
      </c>
      <c r="B221" s="15" t="s">
        <v>244</v>
      </c>
      <c r="C221" s="6" t="s">
        <v>18</v>
      </c>
    </row>
    <row r="222" spans="1:6" x14ac:dyDescent="0.35">
      <c r="A222" s="16">
        <v>234</v>
      </c>
      <c r="B222" s="17" t="s">
        <v>245</v>
      </c>
      <c r="C222" s="6" t="s">
        <v>18</v>
      </c>
    </row>
    <row r="223" spans="1:6" x14ac:dyDescent="0.35">
      <c r="A223" s="14">
        <v>235</v>
      </c>
      <c r="B223" s="15" t="s">
        <v>246</v>
      </c>
      <c r="C223" s="5" t="s">
        <v>17</v>
      </c>
    </row>
    <row r="224" spans="1:6" x14ac:dyDescent="0.35">
      <c r="A224" s="16">
        <v>236</v>
      </c>
      <c r="B224" s="17" t="s">
        <v>247</v>
      </c>
      <c r="C224" s="7" t="s">
        <v>29</v>
      </c>
      <c r="D224" s="8" t="s">
        <v>30</v>
      </c>
      <c r="E224" s="5" t="s">
        <v>17</v>
      </c>
      <c r="F224" s="6" t="s">
        <v>18</v>
      </c>
    </row>
    <row r="225" spans="1:5" x14ac:dyDescent="0.35">
      <c r="A225" s="18">
        <v>237</v>
      </c>
      <c r="B225" s="19" t="s">
        <v>248</v>
      </c>
      <c r="C225" s="2" t="s">
        <v>12</v>
      </c>
      <c r="D225" s="3" t="s">
        <v>13</v>
      </c>
    </row>
    <row r="226" spans="1:5" x14ac:dyDescent="0.35">
      <c r="A226" s="20">
        <v>238</v>
      </c>
      <c r="B226" s="21" t="s">
        <v>249</v>
      </c>
      <c r="C226" s="2"/>
      <c r="D226" s="3"/>
    </row>
    <row r="227" spans="1:5" x14ac:dyDescent="0.35">
      <c r="A227" s="18">
        <v>239</v>
      </c>
      <c r="B227" s="19" t="s">
        <v>250</v>
      </c>
      <c r="C227" s="2"/>
      <c r="D227" s="3"/>
    </row>
    <row r="228" spans="1:5" x14ac:dyDescent="0.35">
      <c r="A228" s="20">
        <v>240</v>
      </c>
      <c r="B228" s="21" t="s">
        <v>251</v>
      </c>
      <c r="C228" s="6" t="s">
        <v>18</v>
      </c>
    </row>
    <row r="229" spans="1:5" x14ac:dyDescent="0.35">
      <c r="A229" s="18">
        <v>241</v>
      </c>
      <c r="B229" s="19" t="s">
        <v>252</v>
      </c>
      <c r="C229" s="2" t="s">
        <v>12</v>
      </c>
      <c r="D229" s="3" t="s">
        <v>13</v>
      </c>
      <c r="E229" s="6" t="s">
        <v>18</v>
      </c>
    </row>
    <row r="230" spans="1:5" x14ac:dyDescent="0.35">
      <c r="A230" s="20">
        <v>242</v>
      </c>
      <c r="B230" s="21" t="s">
        <v>253</v>
      </c>
      <c r="C230" s="2"/>
      <c r="D230" s="3"/>
      <c r="E230" s="6"/>
    </row>
    <row r="231" spans="1:5" x14ac:dyDescent="0.35">
      <c r="A231" s="18">
        <v>243</v>
      </c>
      <c r="B231" s="19" t="s">
        <v>254</v>
      </c>
      <c r="C231" s="6" t="s">
        <v>18</v>
      </c>
    </row>
    <row r="232" spans="1:5" x14ac:dyDescent="0.3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4.5" x14ac:dyDescent="0.35"/>
  <cols>
    <col min="1" max="1" width="0.7265625" customWidth="1"/>
    <col min="2" max="2" width="6.54296875" style="1" bestFit="1" customWidth="1"/>
    <col min="3" max="3" width="9.54296875" style="1" bestFit="1" customWidth="1"/>
    <col min="4" max="4" width="18.453125" style="1" bestFit="1" customWidth="1"/>
    <col min="5" max="5" width="10.26953125" style="1" bestFit="1" customWidth="1"/>
    <col min="6" max="6" width="6.54296875" style="1" bestFit="1" customWidth="1"/>
    <col min="7" max="7" width="88" customWidth="1"/>
    <col min="8" max="8" width="79" style="1" bestFit="1" customWidth="1"/>
  </cols>
  <sheetData>
    <row r="1" spans="2:9" hidden="1" x14ac:dyDescent="0.35"/>
    <row r="2" spans="2:9" x14ac:dyDescent="0.35">
      <c r="B2" s="1" t="s">
        <v>1439</v>
      </c>
      <c r="C2" s="1" t="s">
        <v>258</v>
      </c>
      <c r="D2" s="1" t="s">
        <v>1201</v>
      </c>
      <c r="E2" s="1" t="s">
        <v>1204</v>
      </c>
      <c r="F2" s="1" t="s">
        <v>1203</v>
      </c>
      <c r="G2" t="s">
        <v>1250</v>
      </c>
      <c r="H2" t="s">
        <v>1328</v>
      </c>
      <c r="I2" s="1" t="s">
        <v>1237</v>
      </c>
    </row>
    <row r="3" spans="2:9" ht="43.5" x14ac:dyDescent="0.35">
      <c r="B3" s="105">
        <v>1</v>
      </c>
      <c r="C3" s="105" t="str">
        <f t="shared" ref="C3:C34" si="0">LOWER(_xlfn.CONCAT("ait",LEFT(D3,1)&amp;"s"&amp;E3&amp;F3))</f>
        <v>aitos1c</v>
      </c>
      <c r="D3" s="1" t="s">
        <v>1202</v>
      </c>
      <c r="E3" s="1">
        <v>1</v>
      </c>
      <c r="F3" s="1" t="s">
        <v>1199</v>
      </c>
      <c r="G3" s="101" t="s">
        <v>1238</v>
      </c>
      <c r="H3" s="104" t="s">
        <v>1391</v>
      </c>
      <c r="I3" s="1" t="s">
        <v>1223</v>
      </c>
    </row>
    <row r="4" spans="2:9" ht="29" x14ac:dyDescent="0.35">
      <c r="B4" s="105">
        <v>2</v>
      </c>
      <c r="C4" s="105" t="str">
        <f t="shared" si="0"/>
        <v>aitos2c</v>
      </c>
      <c r="D4" s="1" t="s">
        <v>1202</v>
      </c>
      <c r="E4" s="1">
        <v>2</v>
      </c>
      <c r="F4" s="1" t="s">
        <v>1199</v>
      </c>
      <c r="G4" s="101" t="s">
        <v>1214</v>
      </c>
      <c r="H4" s="104" t="s">
        <v>1329</v>
      </c>
      <c r="I4" s="1" t="s">
        <v>1223</v>
      </c>
    </row>
    <row r="5" spans="2:9" ht="29" x14ac:dyDescent="0.35">
      <c r="B5" s="105">
        <v>3</v>
      </c>
      <c r="C5" s="105" t="str">
        <f t="shared" si="0"/>
        <v>aitos3c</v>
      </c>
      <c r="D5" s="1" t="s">
        <v>1202</v>
      </c>
      <c r="E5" s="1">
        <v>3</v>
      </c>
      <c r="F5" s="1" t="s">
        <v>1199</v>
      </c>
      <c r="G5" s="101" t="s">
        <v>1215</v>
      </c>
      <c r="H5" s="104" t="s">
        <v>1298</v>
      </c>
      <c r="I5" s="1" t="s">
        <v>1223</v>
      </c>
    </row>
    <row r="6" spans="2:9" ht="29" x14ac:dyDescent="0.35">
      <c r="B6" s="105">
        <v>4</v>
      </c>
      <c r="C6" s="105" t="str">
        <f t="shared" si="0"/>
        <v>aitos4c</v>
      </c>
      <c r="D6" s="1" t="s">
        <v>1202</v>
      </c>
      <c r="E6" s="1">
        <v>4</v>
      </c>
      <c r="F6" s="1" t="s">
        <v>1199</v>
      </c>
      <c r="G6" s="101" t="s">
        <v>1216</v>
      </c>
      <c r="H6" s="104" t="s">
        <v>1298</v>
      </c>
      <c r="I6" s="1" t="s">
        <v>1223</v>
      </c>
    </row>
    <row r="7" spans="2:9" ht="43.5" x14ac:dyDescent="0.35">
      <c r="B7" s="105">
        <v>5</v>
      </c>
      <c r="C7" s="105" t="str">
        <f t="shared" si="0"/>
        <v>aitos5c</v>
      </c>
      <c r="D7" s="1" t="s">
        <v>1202</v>
      </c>
      <c r="E7" s="1">
        <v>5</v>
      </c>
      <c r="F7" s="1" t="s">
        <v>1199</v>
      </c>
      <c r="G7" s="101" t="s">
        <v>1218</v>
      </c>
      <c r="H7" s="104" t="s">
        <v>1330</v>
      </c>
      <c r="I7" s="1" t="s">
        <v>1223</v>
      </c>
    </row>
    <row r="8" spans="2:9" ht="43.5" x14ac:dyDescent="0.35">
      <c r="B8" s="105">
        <v>6</v>
      </c>
      <c r="C8" s="105" t="str">
        <f t="shared" si="0"/>
        <v>aitos6c</v>
      </c>
      <c r="D8" s="1" t="s">
        <v>1202</v>
      </c>
      <c r="E8" s="1">
        <v>6</v>
      </c>
      <c r="F8" s="1" t="s">
        <v>1199</v>
      </c>
      <c r="G8" s="101" t="s">
        <v>1217</v>
      </c>
      <c r="H8" s="104" t="s">
        <v>1331</v>
      </c>
      <c r="I8" s="1" t="s">
        <v>1223</v>
      </c>
    </row>
    <row r="9" spans="2:9" ht="58" x14ac:dyDescent="0.35">
      <c r="B9" s="105">
        <v>7</v>
      </c>
      <c r="C9" s="105" t="str">
        <f t="shared" si="0"/>
        <v>aitos7c</v>
      </c>
      <c r="D9" s="1" t="s">
        <v>1202</v>
      </c>
      <c r="E9" s="1">
        <v>7</v>
      </c>
      <c r="F9" s="1" t="s">
        <v>1199</v>
      </c>
      <c r="G9" s="101" t="s">
        <v>1219</v>
      </c>
      <c r="H9" s="104" t="s">
        <v>1332</v>
      </c>
      <c r="I9" s="1" t="s">
        <v>1223</v>
      </c>
    </row>
    <row r="10" spans="2:9" ht="29" x14ac:dyDescent="0.35">
      <c r="B10" s="105">
        <v>8</v>
      </c>
      <c r="C10" s="105" t="str">
        <f t="shared" si="0"/>
        <v>aitos8c</v>
      </c>
      <c r="D10" s="1" t="s">
        <v>1202</v>
      </c>
      <c r="E10" s="1">
        <v>8</v>
      </c>
      <c r="F10" s="1" t="s">
        <v>1199</v>
      </c>
      <c r="G10" s="101" t="s">
        <v>1220</v>
      </c>
      <c r="H10" s="104" t="s">
        <v>1278</v>
      </c>
      <c r="I10" s="1" t="s">
        <v>1223</v>
      </c>
    </row>
    <row r="11" spans="2:9" ht="58" x14ac:dyDescent="0.35">
      <c r="B11" s="105">
        <v>9</v>
      </c>
      <c r="C11" s="105" t="str">
        <f t="shared" si="0"/>
        <v>aitos9c</v>
      </c>
      <c r="D11" s="1" t="s">
        <v>1202</v>
      </c>
      <c r="E11" s="1">
        <v>9</v>
      </c>
      <c r="F11" s="1" t="s">
        <v>1199</v>
      </c>
      <c r="G11" s="101" t="s">
        <v>1221</v>
      </c>
      <c r="H11" s="104" t="s">
        <v>1333</v>
      </c>
      <c r="I11" s="1" t="s">
        <v>1223</v>
      </c>
    </row>
    <row r="12" spans="2:9" ht="29" x14ac:dyDescent="0.35">
      <c r="B12" s="105">
        <v>10</v>
      </c>
      <c r="C12" s="105" t="str">
        <f t="shared" si="0"/>
        <v>aitos10c</v>
      </c>
      <c r="D12" s="1" t="s">
        <v>1202</v>
      </c>
      <c r="E12" s="1">
        <v>10</v>
      </c>
      <c r="F12" s="1" t="s">
        <v>1199</v>
      </c>
      <c r="G12" s="101" t="s">
        <v>1222</v>
      </c>
      <c r="H12" s="104" t="s">
        <v>1297</v>
      </c>
      <c r="I12" s="1" t="s">
        <v>1223</v>
      </c>
    </row>
    <row r="13" spans="2:9" ht="29" x14ac:dyDescent="0.35">
      <c r="B13" s="105">
        <v>11</v>
      </c>
      <c r="C13" s="105" t="str">
        <f t="shared" si="0"/>
        <v>aitos11c</v>
      </c>
      <c r="D13" s="1" t="s">
        <v>1202</v>
      </c>
      <c r="E13" s="1">
        <v>11</v>
      </c>
      <c r="F13" s="1" t="s">
        <v>1199</v>
      </c>
      <c r="G13" s="101" t="s">
        <v>1225</v>
      </c>
      <c r="H13" s="104" t="s">
        <v>1334</v>
      </c>
      <c r="I13" s="1" t="s">
        <v>1223</v>
      </c>
    </row>
    <row r="14" spans="2:9" ht="43.5" x14ac:dyDescent="0.35">
      <c r="B14" s="105">
        <v>12</v>
      </c>
      <c r="C14" s="105" t="str">
        <f t="shared" si="0"/>
        <v>aitos12c</v>
      </c>
      <c r="D14" s="1" t="s">
        <v>1202</v>
      </c>
      <c r="E14" s="1">
        <v>12</v>
      </c>
      <c r="F14" s="1" t="s">
        <v>1199</v>
      </c>
      <c r="G14" s="101" t="s">
        <v>1226</v>
      </c>
      <c r="H14" s="104" t="s">
        <v>1275</v>
      </c>
      <c r="I14" s="1" t="s">
        <v>1223</v>
      </c>
    </row>
    <row r="15" spans="2:9" ht="29" x14ac:dyDescent="0.35">
      <c r="B15" s="105">
        <v>13</v>
      </c>
      <c r="C15" s="105" t="str">
        <f t="shared" si="0"/>
        <v>aitos13c</v>
      </c>
      <c r="D15" s="1" t="s">
        <v>1202</v>
      </c>
      <c r="E15" s="1">
        <v>13</v>
      </c>
      <c r="F15" s="1" t="s">
        <v>1199</v>
      </c>
      <c r="G15" s="101" t="s">
        <v>1227</v>
      </c>
      <c r="H15" s="104" t="s">
        <v>1335</v>
      </c>
      <c r="I15" s="1" t="s">
        <v>1223</v>
      </c>
    </row>
    <row r="16" spans="2:9" ht="58" x14ac:dyDescent="0.35">
      <c r="B16" s="105">
        <v>14</v>
      </c>
      <c r="C16" s="105" t="str">
        <f t="shared" si="0"/>
        <v>aitos14c</v>
      </c>
      <c r="D16" s="1" t="s">
        <v>1202</v>
      </c>
      <c r="E16" s="1">
        <v>14</v>
      </c>
      <c r="F16" s="1" t="s">
        <v>1199</v>
      </c>
      <c r="G16" s="101" t="s">
        <v>1228</v>
      </c>
      <c r="H16" s="104" t="s">
        <v>1336</v>
      </c>
      <c r="I16" s="1" t="s">
        <v>1223</v>
      </c>
    </row>
    <row r="17" spans="2:9" ht="29" x14ac:dyDescent="0.35">
      <c r="B17" s="105">
        <v>15</v>
      </c>
      <c r="C17" s="105" t="str">
        <f t="shared" si="0"/>
        <v>aitos15c</v>
      </c>
      <c r="D17" s="1" t="s">
        <v>1202</v>
      </c>
      <c r="E17" s="1">
        <v>15</v>
      </c>
      <c r="F17" s="1" t="s">
        <v>1199</v>
      </c>
      <c r="G17" s="101" t="s">
        <v>1229</v>
      </c>
      <c r="H17" s="104" t="s">
        <v>1337</v>
      </c>
      <c r="I17" s="1" t="s">
        <v>1223</v>
      </c>
    </row>
    <row r="18" spans="2:9" ht="43.5" x14ac:dyDescent="0.35">
      <c r="B18" s="105">
        <v>16</v>
      </c>
      <c r="C18" s="105" t="str">
        <f t="shared" si="0"/>
        <v>aitos16c</v>
      </c>
      <c r="D18" s="1" t="s">
        <v>1202</v>
      </c>
      <c r="E18" s="1">
        <v>16</v>
      </c>
      <c r="F18" s="1" t="s">
        <v>1199</v>
      </c>
      <c r="G18" s="101" t="s">
        <v>1230</v>
      </c>
      <c r="H18" s="104" t="s">
        <v>1338</v>
      </c>
      <c r="I18" s="1" t="s">
        <v>1223</v>
      </c>
    </row>
    <row r="19" spans="2:9" ht="29" x14ac:dyDescent="0.35">
      <c r="B19" s="105">
        <v>17</v>
      </c>
      <c r="C19" s="105" t="str">
        <f t="shared" si="0"/>
        <v>aitos17c</v>
      </c>
      <c r="D19" s="1" t="s">
        <v>1202</v>
      </c>
      <c r="E19" s="1">
        <v>17</v>
      </c>
      <c r="F19" s="1" t="s">
        <v>1199</v>
      </c>
      <c r="G19" s="101" t="s">
        <v>1231</v>
      </c>
      <c r="H19" s="104" t="s">
        <v>1339</v>
      </c>
      <c r="I19" s="1" t="s">
        <v>1223</v>
      </c>
    </row>
    <row r="20" spans="2:9" ht="29" x14ac:dyDescent="0.35">
      <c r="B20" s="105">
        <v>18</v>
      </c>
      <c r="C20" s="105" t="str">
        <f t="shared" si="0"/>
        <v>aitos18c</v>
      </c>
      <c r="D20" s="1" t="s">
        <v>1202</v>
      </c>
      <c r="E20" s="1">
        <v>18</v>
      </c>
      <c r="F20" s="1" t="s">
        <v>1199</v>
      </c>
      <c r="G20" s="101" t="s">
        <v>1232</v>
      </c>
      <c r="H20" s="104" t="s">
        <v>1320</v>
      </c>
      <c r="I20" s="1" t="s">
        <v>1223</v>
      </c>
    </row>
    <row r="21" spans="2:9" ht="43.5" x14ac:dyDescent="0.35">
      <c r="B21" s="105">
        <v>19</v>
      </c>
      <c r="C21" s="105" t="str">
        <f t="shared" si="0"/>
        <v>aitos19c</v>
      </c>
      <c r="D21" s="1" t="s">
        <v>1202</v>
      </c>
      <c r="E21" s="1">
        <v>19</v>
      </c>
      <c r="F21" s="1" t="s">
        <v>1199</v>
      </c>
      <c r="G21" s="101" t="s">
        <v>1233</v>
      </c>
      <c r="H21" s="104" t="s">
        <v>1340</v>
      </c>
      <c r="I21" s="1" t="s">
        <v>1223</v>
      </c>
    </row>
    <row r="22" spans="2:9" ht="43.5" x14ac:dyDescent="0.35">
      <c r="B22" s="105">
        <v>20</v>
      </c>
      <c r="C22" s="105" t="str">
        <f t="shared" si="0"/>
        <v>aitos20c</v>
      </c>
      <c r="D22" s="1" t="s">
        <v>1202</v>
      </c>
      <c r="E22" s="1">
        <v>20</v>
      </c>
      <c r="F22" s="1" t="s">
        <v>1199</v>
      </c>
      <c r="G22" s="101" t="s">
        <v>1234</v>
      </c>
      <c r="H22" s="104" t="s">
        <v>1275</v>
      </c>
      <c r="I22" s="1" t="s">
        <v>1223</v>
      </c>
    </row>
    <row r="23" spans="2:9" ht="43.5" x14ac:dyDescent="0.35">
      <c r="B23" s="105">
        <v>21</v>
      </c>
      <c r="C23" s="105" t="str">
        <f t="shared" si="0"/>
        <v>aitos21c</v>
      </c>
      <c r="D23" s="1" t="s">
        <v>1202</v>
      </c>
      <c r="E23" s="1">
        <v>21</v>
      </c>
      <c r="F23" s="1" t="s">
        <v>1199</v>
      </c>
      <c r="G23" s="101" t="s">
        <v>1235</v>
      </c>
      <c r="H23" s="104" t="s">
        <v>1341</v>
      </c>
      <c r="I23" s="1" t="s">
        <v>1223</v>
      </c>
    </row>
    <row r="24" spans="2:9" ht="43.5" x14ac:dyDescent="0.35">
      <c r="B24" s="105">
        <v>22</v>
      </c>
      <c r="C24" s="105" t="str">
        <f t="shared" si="0"/>
        <v>aitos22c</v>
      </c>
      <c r="D24" s="1" t="s">
        <v>1202</v>
      </c>
      <c r="E24" s="1">
        <v>22</v>
      </c>
      <c r="F24" s="1" t="s">
        <v>1199</v>
      </c>
      <c r="G24" s="101" t="s">
        <v>1236</v>
      </c>
      <c r="H24" s="104" t="s">
        <v>1342</v>
      </c>
      <c r="I24" s="1" t="s">
        <v>1223</v>
      </c>
    </row>
    <row r="25" spans="2:9" ht="29" x14ac:dyDescent="0.35">
      <c r="B25" s="105">
        <v>23</v>
      </c>
      <c r="C25" s="105" t="str">
        <f t="shared" si="0"/>
        <v>aitos23c</v>
      </c>
      <c r="D25" s="1" t="s">
        <v>1202</v>
      </c>
      <c r="E25" s="1">
        <v>23</v>
      </c>
      <c r="F25" s="1" t="s">
        <v>1199</v>
      </c>
      <c r="G25" s="101" t="s">
        <v>1207</v>
      </c>
      <c r="H25" s="104" t="s">
        <v>1343</v>
      </c>
      <c r="I25" s="1" t="s">
        <v>1224</v>
      </c>
    </row>
    <row r="26" spans="2:9" ht="29" x14ac:dyDescent="0.35">
      <c r="B26" s="105">
        <v>24</v>
      </c>
      <c r="C26" s="105" t="str">
        <f t="shared" si="0"/>
        <v>aitos24c</v>
      </c>
      <c r="D26" s="1" t="s">
        <v>1202</v>
      </c>
      <c r="E26" s="1">
        <v>24</v>
      </c>
      <c r="F26" s="1" t="s">
        <v>1199</v>
      </c>
      <c r="G26" s="102" t="s">
        <v>1210</v>
      </c>
      <c r="H26" s="104" t="s">
        <v>1270</v>
      </c>
      <c r="I26" s="1" t="s">
        <v>1224</v>
      </c>
    </row>
    <row r="27" spans="2:9" ht="29" x14ac:dyDescent="0.35">
      <c r="B27" s="105">
        <v>25</v>
      </c>
      <c r="C27" s="105" t="str">
        <f t="shared" si="0"/>
        <v>aitos25c</v>
      </c>
      <c r="D27" s="1" t="s">
        <v>1202</v>
      </c>
      <c r="E27" s="1">
        <v>25</v>
      </c>
      <c r="F27" s="1" t="s">
        <v>1199</v>
      </c>
      <c r="G27" s="103" t="s">
        <v>1213</v>
      </c>
      <c r="H27" s="104" t="s">
        <v>1344</v>
      </c>
      <c r="I27" s="1" t="s">
        <v>1224</v>
      </c>
    </row>
    <row r="28" spans="2:9" ht="29" x14ac:dyDescent="0.35">
      <c r="B28" s="105">
        <v>26</v>
      </c>
      <c r="C28" s="105" t="str">
        <f t="shared" si="0"/>
        <v>aitos26c</v>
      </c>
      <c r="D28" s="1" t="s">
        <v>1202</v>
      </c>
      <c r="E28" s="1">
        <v>26</v>
      </c>
      <c r="F28" s="1" t="s">
        <v>1199</v>
      </c>
      <c r="G28" s="103" t="s">
        <v>1213</v>
      </c>
      <c r="H28" s="104" t="s">
        <v>1344</v>
      </c>
      <c r="I28" s="1" t="s">
        <v>1224</v>
      </c>
    </row>
    <row r="29" spans="2:9" ht="29" x14ac:dyDescent="0.35">
      <c r="B29" s="105">
        <v>27</v>
      </c>
      <c r="C29" s="105" t="str">
        <f t="shared" si="0"/>
        <v>aitos27c</v>
      </c>
      <c r="D29" s="1" t="s">
        <v>1202</v>
      </c>
      <c r="E29" s="1">
        <v>27</v>
      </c>
      <c r="F29" s="1" t="s">
        <v>1199</v>
      </c>
      <c r="G29" s="101" t="s">
        <v>1212</v>
      </c>
      <c r="H29" s="104" t="s">
        <v>1345</v>
      </c>
      <c r="I29" s="1" t="s">
        <v>1224</v>
      </c>
    </row>
    <row r="30" spans="2:9" ht="31.5" customHeight="1" x14ac:dyDescent="0.35">
      <c r="B30" s="105">
        <v>28</v>
      </c>
      <c r="C30" s="105" t="str">
        <f t="shared" si="0"/>
        <v>aitos28c</v>
      </c>
      <c r="D30" s="1" t="s">
        <v>1202</v>
      </c>
      <c r="E30" s="1">
        <v>28</v>
      </c>
      <c r="F30" s="1" t="s">
        <v>1199</v>
      </c>
      <c r="G30" s="101" t="s">
        <v>1211</v>
      </c>
      <c r="H30" s="104" t="s">
        <v>1346</v>
      </c>
      <c r="I30" s="1" t="s">
        <v>1224</v>
      </c>
    </row>
    <row r="31" spans="2:9" ht="29" x14ac:dyDescent="0.35">
      <c r="B31" s="105">
        <v>29</v>
      </c>
      <c r="C31" s="105" t="str">
        <f t="shared" si="0"/>
        <v>aitos29c</v>
      </c>
      <c r="D31" s="1" t="s">
        <v>1202</v>
      </c>
      <c r="E31" s="1">
        <v>29</v>
      </c>
      <c r="F31" s="1" t="s">
        <v>1199</v>
      </c>
      <c r="G31" s="101" t="s">
        <v>1248</v>
      </c>
      <c r="H31" s="104" t="s">
        <v>1347</v>
      </c>
      <c r="I31" s="1" t="s">
        <v>1224</v>
      </c>
    </row>
    <row r="32" spans="2:9" ht="31.5" customHeight="1" x14ac:dyDescent="0.35">
      <c r="B32" s="105">
        <v>30</v>
      </c>
      <c r="C32" s="105" t="str">
        <f t="shared" si="0"/>
        <v>aitos30c</v>
      </c>
      <c r="D32" s="1" t="s">
        <v>1202</v>
      </c>
      <c r="E32" s="1">
        <v>30</v>
      </c>
      <c r="F32" s="1" t="s">
        <v>1199</v>
      </c>
      <c r="G32" s="102" t="s">
        <v>1210</v>
      </c>
      <c r="H32" s="104" t="s">
        <v>1348</v>
      </c>
      <c r="I32" s="1" t="s">
        <v>1224</v>
      </c>
    </row>
    <row r="33" spans="2:9" ht="43.5" x14ac:dyDescent="0.35">
      <c r="B33" s="105">
        <v>31</v>
      </c>
      <c r="C33" s="105" t="str">
        <f t="shared" si="0"/>
        <v>aitos31c</v>
      </c>
      <c r="D33" s="1" t="s">
        <v>1202</v>
      </c>
      <c r="E33" s="1">
        <v>31</v>
      </c>
      <c r="F33" s="1" t="s">
        <v>1199</v>
      </c>
      <c r="G33" s="101" t="s">
        <v>1209</v>
      </c>
      <c r="H33" s="104" t="s">
        <v>1333</v>
      </c>
      <c r="I33" s="1" t="s">
        <v>1224</v>
      </c>
    </row>
    <row r="34" spans="2:9" ht="29" x14ac:dyDescent="0.35">
      <c r="B34" s="105">
        <v>32</v>
      </c>
      <c r="C34" s="105" t="str">
        <f t="shared" si="0"/>
        <v>aitos32c</v>
      </c>
      <c r="D34" s="1" t="s">
        <v>1202</v>
      </c>
      <c r="E34" s="1">
        <v>32</v>
      </c>
      <c r="F34" s="1" t="s">
        <v>1199</v>
      </c>
      <c r="G34" s="101" t="s">
        <v>1208</v>
      </c>
      <c r="H34" s="104" t="s">
        <v>1349</v>
      </c>
      <c r="I34" s="1" t="s">
        <v>1224</v>
      </c>
    </row>
    <row r="35" spans="2:9" ht="29" x14ac:dyDescent="0.35">
      <c r="B35" s="105">
        <v>33</v>
      </c>
      <c r="C35" s="105" t="str">
        <f t="shared" ref="C35:C66" si="1">LOWER(_xlfn.CONCAT("ait",LEFT(D35,1)&amp;"s"&amp;E35&amp;F35))</f>
        <v>aitos33c</v>
      </c>
      <c r="D35" s="1" t="s">
        <v>1202</v>
      </c>
      <c r="E35" s="1">
        <v>33</v>
      </c>
      <c r="F35" s="1" t="s">
        <v>1199</v>
      </c>
      <c r="G35" s="101" t="s">
        <v>1206</v>
      </c>
      <c r="H35" s="104" t="s">
        <v>1350</v>
      </c>
      <c r="I35" s="1" t="s">
        <v>1224</v>
      </c>
    </row>
    <row r="36" spans="2:9" ht="29" x14ac:dyDescent="0.35">
      <c r="B36" s="105">
        <v>34</v>
      </c>
      <c r="C36" s="105" t="str">
        <f t="shared" si="1"/>
        <v>aitos34c</v>
      </c>
      <c r="D36" s="1" t="s">
        <v>1202</v>
      </c>
      <c r="E36" s="1">
        <v>34</v>
      </c>
      <c r="F36" s="1" t="s">
        <v>1199</v>
      </c>
      <c r="G36" s="101" t="s">
        <v>1205</v>
      </c>
      <c r="H36" s="104" t="s">
        <v>1287</v>
      </c>
      <c r="I36" s="1" t="s">
        <v>1224</v>
      </c>
    </row>
    <row r="37" spans="2:9" ht="43.5" x14ac:dyDescent="0.35">
      <c r="B37" s="105">
        <v>35</v>
      </c>
      <c r="C37" s="105" t="str">
        <f t="shared" si="1"/>
        <v>aitos1a</v>
      </c>
      <c r="D37" s="1" t="s">
        <v>1202</v>
      </c>
      <c r="E37" s="1">
        <v>1</v>
      </c>
      <c r="F37" s="1" t="s">
        <v>1239</v>
      </c>
      <c r="G37" s="101" t="s">
        <v>1241</v>
      </c>
      <c r="H37" s="104" t="s">
        <v>1351</v>
      </c>
      <c r="I37" s="1" t="s">
        <v>1223</v>
      </c>
    </row>
    <row r="38" spans="2:9" ht="29" x14ac:dyDescent="0.35">
      <c r="B38" s="105">
        <v>36</v>
      </c>
      <c r="C38" s="105" t="str">
        <f t="shared" si="1"/>
        <v>aitos2a</v>
      </c>
      <c r="D38" s="1" t="s">
        <v>1202</v>
      </c>
      <c r="E38" s="1">
        <v>2</v>
      </c>
      <c r="F38" s="1" t="s">
        <v>1239</v>
      </c>
      <c r="G38" s="101" t="s">
        <v>1242</v>
      </c>
      <c r="H38" s="104" t="s">
        <v>1352</v>
      </c>
      <c r="I38" s="1" t="s">
        <v>1223</v>
      </c>
    </row>
    <row r="39" spans="2:9" ht="29" x14ac:dyDescent="0.35">
      <c r="B39" s="105">
        <v>37</v>
      </c>
      <c r="C39" s="105" t="str">
        <f t="shared" si="1"/>
        <v>aitos3a</v>
      </c>
      <c r="D39" s="1" t="s">
        <v>1202</v>
      </c>
      <c r="E39" s="1">
        <v>3</v>
      </c>
      <c r="F39" s="1" t="s">
        <v>1239</v>
      </c>
      <c r="G39" s="101" t="s">
        <v>1243</v>
      </c>
      <c r="H39" s="104" t="s">
        <v>1264</v>
      </c>
      <c r="I39" s="1" t="s">
        <v>1223</v>
      </c>
    </row>
    <row r="40" spans="2:9" ht="29" x14ac:dyDescent="0.35">
      <c r="B40" s="105">
        <v>38</v>
      </c>
      <c r="C40" s="105" t="str">
        <f t="shared" si="1"/>
        <v>aitos4a</v>
      </c>
      <c r="D40" s="1" t="s">
        <v>1202</v>
      </c>
      <c r="E40" s="1">
        <v>4</v>
      </c>
      <c r="F40" s="1" t="s">
        <v>1239</v>
      </c>
      <c r="G40" s="101" t="s">
        <v>1244</v>
      </c>
      <c r="H40" s="104" t="s">
        <v>1353</v>
      </c>
      <c r="I40" s="1" t="s">
        <v>1223</v>
      </c>
    </row>
    <row r="41" spans="2:9" ht="43.5" x14ac:dyDescent="0.35">
      <c r="B41" s="105">
        <v>39</v>
      </c>
      <c r="C41" s="105" t="str">
        <f t="shared" si="1"/>
        <v>aitos5a</v>
      </c>
      <c r="D41" s="1" t="s">
        <v>1202</v>
      </c>
      <c r="E41" s="1">
        <v>5</v>
      </c>
      <c r="F41" s="1" t="s">
        <v>1239</v>
      </c>
      <c r="G41" s="101" t="s">
        <v>1245</v>
      </c>
      <c r="H41" s="104" t="s">
        <v>1354</v>
      </c>
      <c r="I41" s="1" t="s">
        <v>1223</v>
      </c>
    </row>
    <row r="42" spans="2:9" ht="43.5" x14ac:dyDescent="0.35">
      <c r="B42" s="105">
        <v>40</v>
      </c>
      <c r="C42" s="105" t="str">
        <f t="shared" si="1"/>
        <v>aitos6a</v>
      </c>
      <c r="D42" s="1" t="s">
        <v>1202</v>
      </c>
      <c r="E42" s="1">
        <v>6</v>
      </c>
      <c r="F42" s="1" t="s">
        <v>1239</v>
      </c>
      <c r="G42" s="101" t="s">
        <v>1246</v>
      </c>
      <c r="H42" s="104" t="s">
        <v>1355</v>
      </c>
      <c r="I42" s="1" t="s">
        <v>1223</v>
      </c>
    </row>
    <row r="43" spans="2:9" ht="43.5" x14ac:dyDescent="0.35">
      <c r="B43" s="105">
        <v>41</v>
      </c>
      <c r="C43" s="105" t="str">
        <f t="shared" si="1"/>
        <v>aitos7a</v>
      </c>
      <c r="D43" s="1" t="s">
        <v>1202</v>
      </c>
      <c r="E43" s="1">
        <v>7</v>
      </c>
      <c r="F43" s="1" t="s">
        <v>1239</v>
      </c>
      <c r="G43" s="101" t="s">
        <v>1247</v>
      </c>
      <c r="H43" s="104" t="s">
        <v>1356</v>
      </c>
      <c r="I43" s="1" t="s">
        <v>1223</v>
      </c>
    </row>
    <row r="44" spans="2:9" ht="29" x14ac:dyDescent="0.35">
      <c r="B44" s="105">
        <v>42</v>
      </c>
      <c r="C44" s="105" t="str">
        <f t="shared" si="1"/>
        <v>aitos8a</v>
      </c>
      <c r="D44" s="1" t="s">
        <v>1202</v>
      </c>
      <c r="E44" s="1">
        <v>8</v>
      </c>
      <c r="F44" s="1" t="s">
        <v>1239</v>
      </c>
      <c r="G44" s="101" t="s">
        <v>1248</v>
      </c>
      <c r="H44" s="104" t="s">
        <v>1347</v>
      </c>
      <c r="I44" s="1" t="s">
        <v>1223</v>
      </c>
    </row>
    <row r="45" spans="2:9" ht="58" x14ac:dyDescent="0.35">
      <c r="B45" s="105">
        <v>43</v>
      </c>
      <c r="C45" s="105" t="str">
        <f t="shared" si="1"/>
        <v>aitos9a</v>
      </c>
      <c r="D45" s="1" t="s">
        <v>1202</v>
      </c>
      <c r="E45" s="1">
        <v>9</v>
      </c>
      <c r="F45" s="1" t="s">
        <v>1239</v>
      </c>
      <c r="G45" s="101" t="s">
        <v>1249</v>
      </c>
      <c r="H45" s="104" t="s">
        <v>1357</v>
      </c>
      <c r="I45" s="1" t="s">
        <v>1223</v>
      </c>
    </row>
    <row r="46" spans="2:9" ht="43.5" x14ac:dyDescent="0.35">
      <c r="B46" s="105">
        <v>44</v>
      </c>
      <c r="C46" s="105" t="str">
        <f t="shared" si="1"/>
        <v>aitos10a</v>
      </c>
      <c r="D46" s="1" t="s">
        <v>1202</v>
      </c>
      <c r="E46" s="1">
        <v>10</v>
      </c>
      <c r="F46" s="1" t="s">
        <v>1239</v>
      </c>
      <c r="G46" s="101" t="s">
        <v>1251</v>
      </c>
      <c r="H46" s="104" t="s">
        <v>1298</v>
      </c>
      <c r="I46" s="1" t="s">
        <v>1223</v>
      </c>
    </row>
    <row r="47" spans="2:9" ht="29" x14ac:dyDescent="0.35">
      <c r="B47" s="105">
        <v>45</v>
      </c>
      <c r="C47" s="105" t="str">
        <f t="shared" si="1"/>
        <v>aitos11a</v>
      </c>
      <c r="D47" s="1" t="s">
        <v>1202</v>
      </c>
      <c r="E47" s="1">
        <v>11</v>
      </c>
      <c r="F47" s="1" t="s">
        <v>1239</v>
      </c>
      <c r="G47" s="101" t="s">
        <v>1252</v>
      </c>
      <c r="H47" s="104" t="s">
        <v>1292</v>
      </c>
      <c r="I47" s="1" t="s">
        <v>1223</v>
      </c>
    </row>
    <row r="48" spans="2:9" ht="43.5" x14ac:dyDescent="0.35">
      <c r="B48" s="105">
        <v>46</v>
      </c>
      <c r="C48" s="105" t="str">
        <f t="shared" si="1"/>
        <v>aitos12a</v>
      </c>
      <c r="D48" s="1" t="s">
        <v>1202</v>
      </c>
      <c r="E48" s="1">
        <v>12</v>
      </c>
      <c r="F48" s="1" t="s">
        <v>1239</v>
      </c>
      <c r="G48" s="101" t="s">
        <v>1253</v>
      </c>
      <c r="H48" s="104" t="s">
        <v>1254</v>
      </c>
      <c r="I48" s="1" t="s">
        <v>1223</v>
      </c>
    </row>
    <row r="49" spans="2:9" ht="72.5" x14ac:dyDescent="0.35">
      <c r="B49" s="105">
        <v>47</v>
      </c>
      <c r="C49" s="105" t="str">
        <f t="shared" si="1"/>
        <v>aitos13a</v>
      </c>
      <c r="D49" s="1" t="s">
        <v>1202</v>
      </c>
      <c r="E49" s="1">
        <v>13</v>
      </c>
      <c r="F49" s="1" t="s">
        <v>1239</v>
      </c>
      <c r="G49" s="101" t="s">
        <v>1255</v>
      </c>
      <c r="H49" s="104" t="s">
        <v>1256</v>
      </c>
      <c r="I49" s="1" t="s">
        <v>1223</v>
      </c>
    </row>
    <row r="50" spans="2:9" ht="43.5" x14ac:dyDescent="0.35">
      <c r="B50" s="105">
        <v>48</v>
      </c>
      <c r="C50" s="105" t="str">
        <f t="shared" si="1"/>
        <v>aitos14a</v>
      </c>
      <c r="D50" s="1" t="s">
        <v>1202</v>
      </c>
      <c r="E50" s="1">
        <v>14</v>
      </c>
      <c r="F50" s="1" t="s">
        <v>1239</v>
      </c>
      <c r="G50" s="101" t="s">
        <v>1246</v>
      </c>
      <c r="H50" s="104" t="s">
        <v>1257</v>
      </c>
      <c r="I50" s="1" t="s">
        <v>1223</v>
      </c>
    </row>
    <row r="51" spans="2:9" ht="29" x14ac:dyDescent="0.35">
      <c r="B51" s="105">
        <v>49</v>
      </c>
      <c r="C51" s="105" t="str">
        <f t="shared" si="1"/>
        <v>aitos15a</v>
      </c>
      <c r="D51" s="1" t="s">
        <v>1202</v>
      </c>
      <c r="E51" s="1">
        <v>15</v>
      </c>
      <c r="F51" s="1" t="s">
        <v>1239</v>
      </c>
      <c r="G51" s="101" t="s">
        <v>1258</v>
      </c>
      <c r="H51" s="104"/>
      <c r="I51" s="1" t="s">
        <v>1223</v>
      </c>
    </row>
    <row r="52" spans="2:9" ht="43.5" x14ac:dyDescent="0.35">
      <c r="B52" s="105">
        <v>50</v>
      </c>
      <c r="C52" s="105" t="str">
        <f t="shared" si="1"/>
        <v>aitos16a</v>
      </c>
      <c r="D52" s="1" t="s">
        <v>1202</v>
      </c>
      <c r="E52" s="1">
        <v>16</v>
      </c>
      <c r="F52" s="1" t="s">
        <v>1239</v>
      </c>
      <c r="G52" s="101" t="s">
        <v>1246</v>
      </c>
      <c r="H52" s="104" t="s">
        <v>1257</v>
      </c>
      <c r="I52" s="1" t="s">
        <v>1223</v>
      </c>
    </row>
    <row r="53" spans="2:9" ht="43.5" x14ac:dyDescent="0.35">
      <c r="B53" s="105">
        <v>51</v>
      </c>
      <c r="C53" s="105" t="str">
        <f t="shared" si="1"/>
        <v>aitos17a</v>
      </c>
      <c r="D53" s="1" t="s">
        <v>1202</v>
      </c>
      <c r="E53" s="1">
        <v>17</v>
      </c>
      <c r="F53" s="1" t="s">
        <v>1239</v>
      </c>
      <c r="G53" s="101" t="s">
        <v>1259</v>
      </c>
      <c r="H53" s="104" t="s">
        <v>1257</v>
      </c>
      <c r="I53" s="1" t="s">
        <v>1223</v>
      </c>
    </row>
    <row r="54" spans="2:9" ht="29" x14ac:dyDescent="0.35">
      <c r="B54" s="105">
        <v>52</v>
      </c>
      <c r="C54" s="105" t="str">
        <f t="shared" si="1"/>
        <v>aitos18a</v>
      </c>
      <c r="D54" s="1" t="s">
        <v>1202</v>
      </c>
      <c r="E54" s="1">
        <v>18</v>
      </c>
      <c r="F54" s="1" t="s">
        <v>1239</v>
      </c>
      <c r="G54" s="101" t="s">
        <v>1260</v>
      </c>
      <c r="H54" s="104" t="s">
        <v>1261</v>
      </c>
      <c r="I54" s="1" t="s">
        <v>1223</v>
      </c>
    </row>
    <row r="55" spans="2:9" ht="29" x14ac:dyDescent="0.35">
      <c r="B55" s="105">
        <v>53</v>
      </c>
      <c r="C55" s="105" t="str">
        <f t="shared" si="1"/>
        <v>aitos19a</v>
      </c>
      <c r="D55" s="1" t="s">
        <v>1202</v>
      </c>
      <c r="E55" s="1">
        <v>19</v>
      </c>
      <c r="F55" s="1" t="s">
        <v>1239</v>
      </c>
      <c r="G55" s="101" t="s">
        <v>1262</v>
      </c>
      <c r="H55" s="104" t="s">
        <v>1263</v>
      </c>
      <c r="I55" s="1" t="s">
        <v>1223</v>
      </c>
    </row>
    <row r="56" spans="2:9" ht="29" x14ac:dyDescent="0.35">
      <c r="B56" s="105">
        <v>54</v>
      </c>
      <c r="C56" s="105" t="str">
        <f t="shared" si="1"/>
        <v>aitos20a</v>
      </c>
      <c r="D56" s="1" t="s">
        <v>1202</v>
      </c>
      <c r="E56" s="1">
        <v>20</v>
      </c>
      <c r="F56" s="1" t="s">
        <v>1239</v>
      </c>
      <c r="G56" s="101" t="s">
        <v>1243</v>
      </c>
      <c r="H56" s="104" t="s">
        <v>1264</v>
      </c>
      <c r="I56" s="1" t="s">
        <v>1223</v>
      </c>
    </row>
    <row r="57" spans="2:9" ht="43.5" x14ac:dyDescent="0.35">
      <c r="B57" s="105">
        <v>55</v>
      </c>
      <c r="C57" s="105" t="str">
        <f t="shared" si="1"/>
        <v>aitos21a</v>
      </c>
      <c r="D57" s="1" t="s">
        <v>1202</v>
      </c>
      <c r="E57" s="1">
        <v>21</v>
      </c>
      <c r="F57" s="1" t="s">
        <v>1239</v>
      </c>
      <c r="G57" s="101" t="s">
        <v>1265</v>
      </c>
      <c r="H57" s="104" t="s">
        <v>1266</v>
      </c>
      <c r="I57" s="1" t="s">
        <v>1223</v>
      </c>
    </row>
    <row r="58" spans="2:9" ht="58" x14ac:dyDescent="0.35">
      <c r="B58" s="105">
        <v>56</v>
      </c>
      <c r="C58" s="105" t="str">
        <f t="shared" si="1"/>
        <v>aitos22a</v>
      </c>
      <c r="D58" s="1" t="s">
        <v>1202</v>
      </c>
      <c r="E58" s="1">
        <v>22</v>
      </c>
      <c r="F58" s="1" t="s">
        <v>1239</v>
      </c>
      <c r="G58" s="101" t="s">
        <v>1267</v>
      </c>
      <c r="H58" s="104" t="s">
        <v>1268</v>
      </c>
      <c r="I58" s="1" t="s">
        <v>1223</v>
      </c>
    </row>
    <row r="59" spans="2:9" ht="43.5" x14ac:dyDescent="0.35">
      <c r="B59" s="105">
        <v>57</v>
      </c>
      <c r="C59" s="105" t="str">
        <f t="shared" si="1"/>
        <v>aitos23a</v>
      </c>
      <c r="D59" s="1" t="s">
        <v>1202</v>
      </c>
      <c r="E59" s="1">
        <v>23</v>
      </c>
      <c r="F59" s="1" t="s">
        <v>1239</v>
      </c>
      <c r="G59" s="101" t="s">
        <v>1269</v>
      </c>
      <c r="H59" s="104" t="s">
        <v>1270</v>
      </c>
      <c r="I59" s="1" t="s">
        <v>1223</v>
      </c>
    </row>
    <row r="60" spans="2:9" ht="58" x14ac:dyDescent="0.35">
      <c r="B60" s="105">
        <v>58</v>
      </c>
      <c r="C60" s="105" t="str">
        <f t="shared" si="1"/>
        <v>aitos24a</v>
      </c>
      <c r="D60" s="1" t="s">
        <v>1202</v>
      </c>
      <c r="E60" s="1">
        <v>24</v>
      </c>
      <c r="F60" s="1" t="s">
        <v>1239</v>
      </c>
      <c r="G60" s="101" t="s">
        <v>1219</v>
      </c>
      <c r="H60" s="104" t="s">
        <v>1271</v>
      </c>
      <c r="I60" s="1" t="s">
        <v>1223</v>
      </c>
    </row>
    <row r="61" spans="2:9" ht="29" x14ac:dyDescent="0.35">
      <c r="B61" s="105">
        <v>59</v>
      </c>
      <c r="C61" s="105" t="str">
        <f t="shared" si="1"/>
        <v>aitos25a</v>
      </c>
      <c r="D61" s="1" t="s">
        <v>1202</v>
      </c>
      <c r="E61" s="1">
        <v>25</v>
      </c>
      <c r="F61" s="1" t="s">
        <v>1239</v>
      </c>
      <c r="G61" s="101" t="s">
        <v>1272</v>
      </c>
      <c r="H61" s="104" t="s">
        <v>1273</v>
      </c>
      <c r="I61" s="1" t="s">
        <v>1223</v>
      </c>
    </row>
    <row r="62" spans="2:9" ht="43.5" x14ac:dyDescent="0.35">
      <c r="B62" s="105">
        <v>60</v>
      </c>
      <c r="C62" s="105" t="str">
        <f t="shared" si="1"/>
        <v>aitos26a</v>
      </c>
      <c r="D62" s="1" t="s">
        <v>1202</v>
      </c>
      <c r="E62" s="1">
        <v>26</v>
      </c>
      <c r="F62" s="1" t="s">
        <v>1239</v>
      </c>
      <c r="G62" s="101" t="s">
        <v>1274</v>
      </c>
      <c r="H62" s="104" t="s">
        <v>1275</v>
      </c>
      <c r="I62" s="1" t="s">
        <v>1223</v>
      </c>
    </row>
    <row r="63" spans="2:9" ht="43.5" x14ac:dyDescent="0.35">
      <c r="B63" s="105">
        <v>61</v>
      </c>
      <c r="C63" s="105" t="str">
        <f t="shared" si="1"/>
        <v>aitos27a</v>
      </c>
      <c r="D63" s="1" t="s">
        <v>1202</v>
      </c>
      <c r="E63" s="1">
        <v>27</v>
      </c>
      <c r="F63" s="1" t="s">
        <v>1239</v>
      </c>
      <c r="G63" s="101" t="s">
        <v>1276</v>
      </c>
      <c r="H63" s="104" t="s">
        <v>1277</v>
      </c>
      <c r="I63" s="1" t="s">
        <v>1223</v>
      </c>
    </row>
    <row r="64" spans="2:9" ht="58" x14ac:dyDescent="0.35">
      <c r="B64" s="105">
        <v>62</v>
      </c>
      <c r="C64" s="105" t="str">
        <f t="shared" si="1"/>
        <v>aitos28a</v>
      </c>
      <c r="D64" s="1" t="s">
        <v>1202</v>
      </c>
      <c r="E64" s="1">
        <v>28</v>
      </c>
      <c r="F64" s="1" t="s">
        <v>1239</v>
      </c>
      <c r="G64" s="101" t="s">
        <v>1267</v>
      </c>
      <c r="H64" s="104" t="s">
        <v>1268</v>
      </c>
      <c r="I64" s="1" t="s">
        <v>1223</v>
      </c>
    </row>
    <row r="65" spans="2:9" ht="29" x14ac:dyDescent="0.35">
      <c r="B65" s="105">
        <v>63</v>
      </c>
      <c r="C65" s="105" t="str">
        <f t="shared" si="1"/>
        <v>aitos29a</v>
      </c>
      <c r="D65" s="1" t="s">
        <v>1202</v>
      </c>
      <c r="E65" s="1">
        <v>29</v>
      </c>
      <c r="F65" s="1" t="s">
        <v>1239</v>
      </c>
      <c r="G65" s="101" t="s">
        <v>1220</v>
      </c>
      <c r="H65" s="104" t="s">
        <v>1278</v>
      </c>
      <c r="I65" s="1" t="s">
        <v>1223</v>
      </c>
    </row>
    <row r="66" spans="2:9" ht="43.5" x14ac:dyDescent="0.35">
      <c r="B66" s="105">
        <v>64</v>
      </c>
      <c r="C66" s="105" t="str">
        <f t="shared" si="1"/>
        <v>aitos30a</v>
      </c>
      <c r="D66" s="1" t="s">
        <v>1202</v>
      </c>
      <c r="E66" s="1">
        <v>30</v>
      </c>
      <c r="F66" s="1" t="s">
        <v>1239</v>
      </c>
      <c r="G66" s="101" t="s">
        <v>1279</v>
      </c>
      <c r="H66" s="104" t="s">
        <v>1280</v>
      </c>
      <c r="I66" s="1" t="s">
        <v>1223</v>
      </c>
    </row>
    <row r="67" spans="2:9" ht="29" x14ac:dyDescent="0.35">
      <c r="B67" s="105">
        <v>65</v>
      </c>
      <c r="C67" s="105" t="str">
        <f t="shared" ref="C67:C98" si="2">LOWER(_xlfn.CONCAT("ait",LEFT(D67,1)&amp;"s"&amp;E67&amp;F67))</f>
        <v>aitos31a</v>
      </c>
      <c r="D67" s="1" t="s">
        <v>1202</v>
      </c>
      <c r="E67" s="1">
        <v>31</v>
      </c>
      <c r="F67" s="1" t="s">
        <v>1239</v>
      </c>
      <c r="G67" s="101" t="s">
        <v>1281</v>
      </c>
      <c r="H67" s="104" t="s">
        <v>1282</v>
      </c>
      <c r="I67" s="1" t="s">
        <v>1223</v>
      </c>
    </row>
    <row r="68" spans="2:9" ht="43.5" x14ac:dyDescent="0.35">
      <c r="B68" s="105">
        <v>66</v>
      </c>
      <c r="C68" s="105" t="str">
        <f t="shared" si="2"/>
        <v>aitos32a</v>
      </c>
      <c r="D68" s="1" t="s">
        <v>1202</v>
      </c>
      <c r="E68" s="1">
        <v>32</v>
      </c>
      <c r="F68" s="1" t="s">
        <v>1239</v>
      </c>
      <c r="G68" s="101" t="s">
        <v>1233</v>
      </c>
      <c r="H68" s="104" t="s">
        <v>1283</v>
      </c>
      <c r="I68" s="1" t="s">
        <v>1223</v>
      </c>
    </row>
    <row r="69" spans="2:9" ht="43.5" x14ac:dyDescent="0.35">
      <c r="B69" s="105">
        <v>67</v>
      </c>
      <c r="C69" s="105" t="str">
        <f t="shared" si="2"/>
        <v>aitos33a</v>
      </c>
      <c r="D69" s="1" t="s">
        <v>1202</v>
      </c>
      <c r="E69" s="1">
        <v>33</v>
      </c>
      <c r="F69" s="1" t="s">
        <v>1239</v>
      </c>
      <c r="G69" s="101" t="s">
        <v>1284</v>
      </c>
      <c r="H69" s="104" t="s">
        <v>1285</v>
      </c>
      <c r="I69" s="1" t="s">
        <v>1223</v>
      </c>
    </row>
    <row r="70" spans="2:9" ht="29" x14ac:dyDescent="0.35">
      <c r="B70" s="105">
        <v>68</v>
      </c>
      <c r="C70" s="105" t="str">
        <f t="shared" si="2"/>
        <v>aitos34a</v>
      </c>
      <c r="D70" s="1" t="s">
        <v>1202</v>
      </c>
      <c r="E70" s="1">
        <v>34</v>
      </c>
      <c r="F70" s="1" t="s">
        <v>1239</v>
      </c>
      <c r="G70" s="101" t="s">
        <v>1286</v>
      </c>
      <c r="H70" s="104" t="s">
        <v>1287</v>
      </c>
      <c r="I70" s="1" t="s">
        <v>1223</v>
      </c>
    </row>
    <row r="71" spans="2:9" ht="43.5" x14ac:dyDescent="0.35">
      <c r="B71" s="105">
        <v>69</v>
      </c>
      <c r="C71" s="105" t="str">
        <f t="shared" si="2"/>
        <v>aitos1b</v>
      </c>
      <c r="D71" s="1" t="s">
        <v>1202</v>
      </c>
      <c r="E71" s="1">
        <v>1</v>
      </c>
      <c r="F71" s="1" t="s">
        <v>1240</v>
      </c>
      <c r="G71" s="101" t="s">
        <v>1238</v>
      </c>
      <c r="H71" s="104" t="s">
        <v>1288</v>
      </c>
      <c r="I71" s="1" t="s">
        <v>1223</v>
      </c>
    </row>
    <row r="72" spans="2:9" ht="29" x14ac:dyDescent="0.35">
      <c r="B72" s="105">
        <v>70</v>
      </c>
      <c r="C72" s="105" t="str">
        <f t="shared" si="2"/>
        <v>aitos2b</v>
      </c>
      <c r="D72" s="1" t="s">
        <v>1202</v>
      </c>
      <c r="E72" s="1">
        <v>2</v>
      </c>
      <c r="F72" s="1" t="s">
        <v>1240</v>
      </c>
      <c r="G72" s="101" t="s">
        <v>1289</v>
      </c>
      <c r="H72" s="104" t="s">
        <v>1290</v>
      </c>
      <c r="I72" s="1" t="s">
        <v>1223</v>
      </c>
    </row>
    <row r="73" spans="2:9" ht="29" x14ac:dyDescent="0.35">
      <c r="B73" s="105">
        <v>71</v>
      </c>
      <c r="C73" s="105" t="str">
        <f t="shared" si="2"/>
        <v>aitos3b</v>
      </c>
      <c r="D73" s="1" t="s">
        <v>1202</v>
      </c>
      <c r="E73" s="1">
        <v>3</v>
      </c>
      <c r="F73" s="1" t="s">
        <v>1240</v>
      </c>
      <c r="G73" s="101" t="s">
        <v>1291</v>
      </c>
      <c r="H73" s="104" t="s">
        <v>1292</v>
      </c>
      <c r="I73" s="1" t="s">
        <v>1223</v>
      </c>
    </row>
    <row r="74" spans="2:9" ht="43.5" x14ac:dyDescent="0.35">
      <c r="B74" s="105">
        <v>72</v>
      </c>
      <c r="C74" s="105" t="str">
        <f t="shared" si="2"/>
        <v>aitos4b</v>
      </c>
      <c r="D74" s="1" t="s">
        <v>1202</v>
      </c>
      <c r="E74" s="1">
        <v>4</v>
      </c>
      <c r="F74" s="1" t="s">
        <v>1240</v>
      </c>
      <c r="G74" s="101" t="s">
        <v>1293</v>
      </c>
      <c r="H74" s="104" t="s">
        <v>1294</v>
      </c>
      <c r="I74" s="1" t="s">
        <v>1223</v>
      </c>
    </row>
    <row r="75" spans="2:9" ht="29" x14ac:dyDescent="0.35">
      <c r="B75" s="105">
        <v>73</v>
      </c>
      <c r="C75" s="105" t="str">
        <f t="shared" si="2"/>
        <v>aitos5b</v>
      </c>
      <c r="D75" s="1" t="s">
        <v>1202</v>
      </c>
      <c r="E75" s="1">
        <v>5</v>
      </c>
      <c r="F75" s="1" t="s">
        <v>1240</v>
      </c>
      <c r="G75" s="101" t="s">
        <v>1295</v>
      </c>
      <c r="H75" s="104" t="s">
        <v>1296</v>
      </c>
      <c r="I75" s="1" t="s">
        <v>1223</v>
      </c>
    </row>
    <row r="76" spans="2:9" ht="29" x14ac:dyDescent="0.35">
      <c r="B76" s="105">
        <v>74</v>
      </c>
      <c r="C76" s="105" t="str">
        <f t="shared" si="2"/>
        <v>aitos6b</v>
      </c>
      <c r="D76" s="1" t="s">
        <v>1202</v>
      </c>
      <c r="E76" s="1">
        <v>6</v>
      </c>
      <c r="F76" s="1" t="s">
        <v>1240</v>
      </c>
      <c r="G76" s="101" t="s">
        <v>1222</v>
      </c>
      <c r="H76" s="104" t="s">
        <v>1297</v>
      </c>
      <c r="I76" s="1" t="s">
        <v>1223</v>
      </c>
    </row>
    <row r="77" spans="2:9" ht="29" x14ac:dyDescent="0.35">
      <c r="B77" s="105">
        <v>75</v>
      </c>
      <c r="C77" s="105" t="str">
        <f t="shared" si="2"/>
        <v>aitos7b</v>
      </c>
      <c r="D77" s="1" t="s">
        <v>1202</v>
      </c>
      <c r="E77" s="1">
        <v>7</v>
      </c>
      <c r="F77" s="1" t="s">
        <v>1240</v>
      </c>
      <c r="G77" s="101" t="s">
        <v>1215</v>
      </c>
      <c r="H77" s="104" t="s">
        <v>1298</v>
      </c>
      <c r="I77" s="1" t="s">
        <v>1223</v>
      </c>
    </row>
    <row r="78" spans="2:9" ht="29" x14ac:dyDescent="0.35">
      <c r="B78" s="105">
        <v>76</v>
      </c>
      <c r="C78" s="105" t="str">
        <f t="shared" si="2"/>
        <v>aitos8b</v>
      </c>
      <c r="D78" s="1" t="s">
        <v>1202</v>
      </c>
      <c r="E78" s="1">
        <v>8</v>
      </c>
      <c r="F78" s="1" t="s">
        <v>1240</v>
      </c>
      <c r="G78" s="101" t="s">
        <v>1299</v>
      </c>
      <c r="H78" s="104" t="s">
        <v>1300</v>
      </c>
      <c r="I78" s="1" t="s">
        <v>1223</v>
      </c>
    </row>
    <row r="79" spans="2:9" ht="29" x14ac:dyDescent="0.35">
      <c r="B79" s="105">
        <v>77</v>
      </c>
      <c r="C79" s="105" t="str">
        <f t="shared" si="2"/>
        <v>aitos9b</v>
      </c>
      <c r="D79" s="1" t="s">
        <v>1202</v>
      </c>
      <c r="E79" s="1">
        <v>9</v>
      </c>
      <c r="F79" s="1" t="s">
        <v>1240</v>
      </c>
      <c r="G79" s="101" t="s">
        <v>1301</v>
      </c>
      <c r="H79" s="104" t="s">
        <v>1302</v>
      </c>
      <c r="I79" s="1" t="s">
        <v>1223</v>
      </c>
    </row>
    <row r="80" spans="2:9" ht="58" x14ac:dyDescent="0.35">
      <c r="B80" s="105">
        <v>78</v>
      </c>
      <c r="C80" s="105" t="str">
        <f t="shared" si="2"/>
        <v>aitos10b</v>
      </c>
      <c r="D80" s="1" t="s">
        <v>1202</v>
      </c>
      <c r="E80" s="1">
        <v>10</v>
      </c>
      <c r="F80" s="1" t="s">
        <v>1240</v>
      </c>
      <c r="G80" s="101" t="s">
        <v>1303</v>
      </c>
      <c r="H80" s="104" t="s">
        <v>1304</v>
      </c>
      <c r="I80" s="1" t="s">
        <v>1223</v>
      </c>
    </row>
    <row r="81" spans="2:9" ht="29" x14ac:dyDescent="0.35">
      <c r="B81" s="105">
        <v>79</v>
      </c>
      <c r="C81" s="105" t="str">
        <f t="shared" si="2"/>
        <v>aitos11b</v>
      </c>
      <c r="D81" s="1" t="s">
        <v>1202</v>
      </c>
      <c r="E81" s="1">
        <v>11</v>
      </c>
      <c r="F81" s="1" t="s">
        <v>1240</v>
      </c>
      <c r="G81" s="101" t="s">
        <v>1258</v>
      </c>
      <c r="H81" s="104" t="s">
        <v>1200</v>
      </c>
      <c r="I81" s="1" t="s">
        <v>1223</v>
      </c>
    </row>
    <row r="82" spans="2:9" ht="29" x14ac:dyDescent="0.35">
      <c r="B82" s="105">
        <v>80</v>
      </c>
      <c r="C82" s="105" t="str">
        <f t="shared" si="2"/>
        <v>aitos12b</v>
      </c>
      <c r="D82" s="1" t="s">
        <v>1202</v>
      </c>
      <c r="E82" s="1">
        <v>12</v>
      </c>
      <c r="F82" s="1" t="s">
        <v>1240</v>
      </c>
      <c r="G82" s="101" t="s">
        <v>1222</v>
      </c>
      <c r="H82" s="104" t="s">
        <v>1297</v>
      </c>
      <c r="I82" s="1" t="s">
        <v>1223</v>
      </c>
    </row>
    <row r="83" spans="2:9" ht="29" x14ac:dyDescent="0.35">
      <c r="B83" s="105">
        <v>81</v>
      </c>
      <c r="C83" s="105" t="str">
        <f t="shared" si="2"/>
        <v>aitos13b</v>
      </c>
      <c r="D83" s="1" t="s">
        <v>1202</v>
      </c>
      <c r="E83" s="1">
        <v>13</v>
      </c>
      <c r="F83" s="1" t="s">
        <v>1240</v>
      </c>
      <c r="G83" s="101" t="s">
        <v>1305</v>
      </c>
      <c r="H83" s="104" t="s">
        <v>1306</v>
      </c>
      <c r="I83" s="1" t="s">
        <v>1223</v>
      </c>
    </row>
    <row r="84" spans="2:9" ht="29" x14ac:dyDescent="0.35">
      <c r="B84" s="105">
        <v>82</v>
      </c>
      <c r="C84" s="105" t="str">
        <f t="shared" si="2"/>
        <v>aitos14b</v>
      </c>
      <c r="D84" s="1" t="s">
        <v>1202</v>
      </c>
      <c r="E84" s="1">
        <v>14</v>
      </c>
      <c r="F84" s="1" t="s">
        <v>1240</v>
      </c>
      <c r="G84" s="101" t="s">
        <v>1307</v>
      </c>
      <c r="H84" s="104" t="s">
        <v>1298</v>
      </c>
      <c r="I84" s="1" t="s">
        <v>1223</v>
      </c>
    </row>
    <row r="85" spans="2:9" ht="58" x14ac:dyDescent="0.35">
      <c r="B85" s="105">
        <v>83</v>
      </c>
      <c r="C85" s="105" t="str">
        <f t="shared" si="2"/>
        <v>aitos15b</v>
      </c>
      <c r="D85" s="1" t="s">
        <v>1202</v>
      </c>
      <c r="E85" s="1">
        <v>15</v>
      </c>
      <c r="F85" s="1" t="s">
        <v>1240</v>
      </c>
      <c r="G85" s="101" t="s">
        <v>1267</v>
      </c>
      <c r="H85" s="104" t="s">
        <v>1268</v>
      </c>
      <c r="I85" s="1" t="s">
        <v>1223</v>
      </c>
    </row>
    <row r="86" spans="2:9" ht="43.5" x14ac:dyDescent="0.35">
      <c r="B86" s="105">
        <v>84</v>
      </c>
      <c r="C86" s="105" t="str">
        <f t="shared" si="2"/>
        <v>aitos16b</v>
      </c>
      <c r="D86" s="1" t="s">
        <v>1202</v>
      </c>
      <c r="E86" s="1">
        <v>16</v>
      </c>
      <c r="F86" s="1" t="s">
        <v>1240</v>
      </c>
      <c r="G86" s="101" t="s">
        <v>1226</v>
      </c>
      <c r="H86" s="104" t="s">
        <v>1275</v>
      </c>
      <c r="I86" s="1" t="s">
        <v>1223</v>
      </c>
    </row>
    <row r="87" spans="2:9" ht="29" x14ac:dyDescent="0.35">
      <c r="B87" s="105">
        <v>85</v>
      </c>
      <c r="C87" s="105" t="str">
        <f t="shared" si="2"/>
        <v>aitos17b</v>
      </c>
      <c r="D87" s="1" t="s">
        <v>1202</v>
      </c>
      <c r="E87" s="1">
        <v>17</v>
      </c>
      <c r="F87" s="1" t="s">
        <v>1240</v>
      </c>
      <c r="G87" s="101" t="s">
        <v>1222</v>
      </c>
      <c r="H87" s="104" t="s">
        <v>1297</v>
      </c>
      <c r="I87" s="1" t="s">
        <v>1223</v>
      </c>
    </row>
    <row r="88" spans="2:9" ht="29" x14ac:dyDescent="0.35">
      <c r="B88" s="105">
        <v>86</v>
      </c>
      <c r="C88" s="105" t="str">
        <f t="shared" si="2"/>
        <v>aitos18b</v>
      </c>
      <c r="D88" s="1" t="s">
        <v>1202</v>
      </c>
      <c r="E88" s="1">
        <v>18</v>
      </c>
      <c r="F88" s="1" t="s">
        <v>1240</v>
      </c>
      <c r="G88" s="101" t="s">
        <v>1260</v>
      </c>
      <c r="H88" s="104" t="s">
        <v>1261</v>
      </c>
      <c r="I88" s="1" t="s">
        <v>1223</v>
      </c>
    </row>
    <row r="89" spans="2:9" ht="43.5" x14ac:dyDescent="0.35">
      <c r="B89" s="105">
        <v>87</v>
      </c>
      <c r="C89" s="105" t="str">
        <f t="shared" si="2"/>
        <v>aitos19b</v>
      </c>
      <c r="D89" s="1" t="s">
        <v>1202</v>
      </c>
      <c r="E89" s="1">
        <v>19</v>
      </c>
      <c r="F89" s="1" t="s">
        <v>1240</v>
      </c>
      <c r="G89" s="101" t="s">
        <v>1308</v>
      </c>
      <c r="H89" s="104" t="s">
        <v>1309</v>
      </c>
      <c r="I89" s="1" t="s">
        <v>1223</v>
      </c>
    </row>
    <row r="90" spans="2:9" ht="43.5" x14ac:dyDescent="0.35">
      <c r="B90" s="105">
        <v>88</v>
      </c>
      <c r="C90" s="105" t="str">
        <f t="shared" si="2"/>
        <v>aitos20b</v>
      </c>
      <c r="D90" s="1" t="s">
        <v>1202</v>
      </c>
      <c r="E90" s="1">
        <v>20</v>
      </c>
      <c r="F90" s="1" t="s">
        <v>1240</v>
      </c>
      <c r="G90" s="101" t="s">
        <v>1310</v>
      </c>
      <c r="H90" s="104" t="s">
        <v>1311</v>
      </c>
      <c r="I90" s="1" t="s">
        <v>1223</v>
      </c>
    </row>
    <row r="91" spans="2:9" ht="29" x14ac:dyDescent="0.35">
      <c r="B91" s="105">
        <v>89</v>
      </c>
      <c r="C91" s="105" t="str">
        <f t="shared" si="2"/>
        <v>aitos21b</v>
      </c>
      <c r="D91" s="1" t="s">
        <v>1202</v>
      </c>
      <c r="E91" s="1">
        <v>21</v>
      </c>
      <c r="F91" s="1" t="s">
        <v>1240</v>
      </c>
      <c r="G91" s="101" t="s">
        <v>1229</v>
      </c>
      <c r="H91" s="104" t="s">
        <v>1312</v>
      </c>
      <c r="I91" s="1" t="s">
        <v>1223</v>
      </c>
    </row>
    <row r="92" spans="2:9" ht="29" x14ac:dyDescent="0.35">
      <c r="B92" s="105">
        <v>90</v>
      </c>
      <c r="C92" s="105" t="str">
        <f t="shared" si="2"/>
        <v>aitos22b</v>
      </c>
      <c r="D92" s="1" t="s">
        <v>1202</v>
      </c>
      <c r="E92" s="1">
        <v>22</v>
      </c>
      <c r="F92" s="1" t="s">
        <v>1240</v>
      </c>
      <c r="G92" s="101" t="s">
        <v>1299</v>
      </c>
      <c r="H92" s="104" t="s">
        <v>1300</v>
      </c>
      <c r="I92" s="1" t="s">
        <v>1223</v>
      </c>
    </row>
    <row r="93" spans="2:9" ht="29" x14ac:dyDescent="0.35">
      <c r="B93" s="105">
        <v>91</v>
      </c>
      <c r="C93" s="105" t="str">
        <f t="shared" si="2"/>
        <v>aitos23b</v>
      </c>
      <c r="D93" s="1" t="s">
        <v>1202</v>
      </c>
      <c r="E93" s="1">
        <v>23</v>
      </c>
      <c r="F93" s="1" t="s">
        <v>1240</v>
      </c>
      <c r="G93" s="101" t="s">
        <v>1243</v>
      </c>
      <c r="H93" s="104" t="s">
        <v>1264</v>
      </c>
      <c r="I93" s="1" t="s">
        <v>1223</v>
      </c>
    </row>
    <row r="94" spans="2:9" ht="43.5" x14ac:dyDescent="0.35">
      <c r="B94" s="105">
        <v>92</v>
      </c>
      <c r="C94" s="105" t="str">
        <f t="shared" si="2"/>
        <v>aitos24b</v>
      </c>
      <c r="D94" s="1" t="s">
        <v>1202</v>
      </c>
      <c r="E94" s="1">
        <v>24</v>
      </c>
      <c r="F94" s="1" t="s">
        <v>1240</v>
      </c>
      <c r="G94" s="101" t="s">
        <v>1313</v>
      </c>
      <c r="H94" s="104" t="s">
        <v>1314</v>
      </c>
      <c r="I94" s="1" t="s">
        <v>1223</v>
      </c>
    </row>
    <row r="95" spans="2:9" ht="29" x14ac:dyDescent="0.35">
      <c r="B95" s="105">
        <v>93</v>
      </c>
      <c r="C95" s="105" t="str">
        <f t="shared" si="2"/>
        <v>aitos25b</v>
      </c>
      <c r="D95" s="1" t="s">
        <v>1202</v>
      </c>
      <c r="E95" s="1">
        <v>25</v>
      </c>
      <c r="F95" s="1" t="s">
        <v>1240</v>
      </c>
      <c r="G95" s="101" t="s">
        <v>1315</v>
      </c>
      <c r="H95" s="104" t="s">
        <v>1316</v>
      </c>
      <c r="I95" s="1" t="s">
        <v>1223</v>
      </c>
    </row>
    <row r="96" spans="2:9" ht="29" x14ac:dyDescent="0.35">
      <c r="B96" s="105">
        <v>94</v>
      </c>
      <c r="C96" s="105" t="str">
        <f t="shared" si="2"/>
        <v>aitos26b</v>
      </c>
      <c r="D96" s="1" t="s">
        <v>1202</v>
      </c>
      <c r="E96" s="1">
        <v>26</v>
      </c>
      <c r="F96" s="1" t="s">
        <v>1240</v>
      </c>
      <c r="G96" s="101" t="s">
        <v>1301</v>
      </c>
      <c r="H96" s="104" t="s">
        <v>1317</v>
      </c>
      <c r="I96" s="1" t="s">
        <v>1223</v>
      </c>
    </row>
    <row r="97" spans="2:9" ht="29" x14ac:dyDescent="0.35">
      <c r="B97" s="105">
        <v>95</v>
      </c>
      <c r="C97" s="105" t="str">
        <f t="shared" si="2"/>
        <v>aitos27b</v>
      </c>
      <c r="D97" s="1" t="s">
        <v>1202</v>
      </c>
      <c r="E97" s="1">
        <v>27</v>
      </c>
      <c r="F97" s="1" t="s">
        <v>1240</v>
      </c>
      <c r="G97" s="101" t="s">
        <v>1318</v>
      </c>
      <c r="H97" s="104" t="s">
        <v>1319</v>
      </c>
      <c r="I97" s="1" t="s">
        <v>1223</v>
      </c>
    </row>
    <row r="98" spans="2:9" ht="29" x14ac:dyDescent="0.35">
      <c r="B98" s="105">
        <v>96</v>
      </c>
      <c r="C98" s="105" t="str">
        <f t="shared" si="2"/>
        <v>aitos28b</v>
      </c>
      <c r="D98" s="1" t="s">
        <v>1202</v>
      </c>
      <c r="E98" s="1">
        <v>28</v>
      </c>
      <c r="F98" s="1" t="s">
        <v>1240</v>
      </c>
      <c r="G98" s="101" t="s">
        <v>1232</v>
      </c>
      <c r="H98" s="104" t="s">
        <v>1320</v>
      </c>
      <c r="I98" s="1" t="s">
        <v>1223</v>
      </c>
    </row>
    <row r="99" spans="2:9" ht="29" x14ac:dyDescent="0.35">
      <c r="B99" s="105">
        <v>97</v>
      </c>
      <c r="C99" s="105" t="str">
        <f t="shared" ref="C99:C130" si="3">LOWER(_xlfn.CONCAT("ait",LEFT(D99,1)&amp;"s"&amp;E99&amp;F99))</f>
        <v>aitos29b</v>
      </c>
      <c r="D99" s="1" t="s">
        <v>1202</v>
      </c>
      <c r="E99" s="1">
        <v>29</v>
      </c>
      <c r="F99" s="1" t="s">
        <v>1240</v>
      </c>
      <c r="G99" s="101" t="s">
        <v>1321</v>
      </c>
      <c r="H99" s="104" t="s">
        <v>1322</v>
      </c>
      <c r="I99" s="1" t="s">
        <v>1223</v>
      </c>
    </row>
    <row r="100" spans="2:9" ht="29" x14ac:dyDescent="0.35">
      <c r="B100" s="105">
        <v>98</v>
      </c>
      <c r="C100" s="105" t="str">
        <f t="shared" si="3"/>
        <v>aitos30b</v>
      </c>
      <c r="D100" s="1" t="s">
        <v>1202</v>
      </c>
      <c r="E100" s="1">
        <v>30</v>
      </c>
      <c r="F100" s="1" t="s">
        <v>1240</v>
      </c>
      <c r="G100" s="101" t="s">
        <v>1305</v>
      </c>
      <c r="H100" s="104" t="s">
        <v>1323</v>
      </c>
      <c r="I100" s="1" t="s">
        <v>1223</v>
      </c>
    </row>
    <row r="101" spans="2:9" ht="43.5" x14ac:dyDescent="0.35">
      <c r="B101" s="105">
        <v>99</v>
      </c>
      <c r="C101" s="105" t="str">
        <f t="shared" si="3"/>
        <v>aitos31b</v>
      </c>
      <c r="D101" s="1" t="s">
        <v>1202</v>
      </c>
      <c r="E101" s="1">
        <v>31</v>
      </c>
      <c r="F101" s="1" t="s">
        <v>1240</v>
      </c>
      <c r="G101" s="101" t="s">
        <v>1279</v>
      </c>
      <c r="H101" s="104" t="s">
        <v>1280</v>
      </c>
      <c r="I101" s="1" t="s">
        <v>1223</v>
      </c>
    </row>
    <row r="102" spans="2:9" ht="29" x14ac:dyDescent="0.35">
      <c r="B102" s="105">
        <v>100</v>
      </c>
      <c r="C102" s="105" t="str">
        <f t="shared" si="3"/>
        <v>aitos32b</v>
      </c>
      <c r="D102" s="1" t="s">
        <v>1202</v>
      </c>
      <c r="E102" s="1">
        <v>32</v>
      </c>
      <c r="F102" s="1" t="s">
        <v>1240</v>
      </c>
      <c r="G102" s="101" t="s">
        <v>1232</v>
      </c>
      <c r="H102" s="104" t="s">
        <v>1320</v>
      </c>
      <c r="I102" s="1" t="s">
        <v>1223</v>
      </c>
    </row>
    <row r="103" spans="2:9" ht="43.5" x14ac:dyDescent="0.35">
      <c r="B103" s="105">
        <v>101</v>
      </c>
      <c r="C103" s="105" t="str">
        <f t="shared" si="3"/>
        <v>aitos33b</v>
      </c>
      <c r="D103" s="1" t="s">
        <v>1202</v>
      </c>
      <c r="E103" s="1">
        <v>33</v>
      </c>
      <c r="F103" s="1" t="s">
        <v>1240</v>
      </c>
      <c r="G103" s="101" t="s">
        <v>1326</v>
      </c>
      <c r="H103" s="104" t="s">
        <v>1327</v>
      </c>
      <c r="I103" s="1" t="s">
        <v>1223</v>
      </c>
    </row>
    <row r="104" spans="2:9" ht="29" x14ac:dyDescent="0.35">
      <c r="B104" s="105">
        <v>102</v>
      </c>
      <c r="C104" s="105" t="str">
        <f t="shared" si="3"/>
        <v>aitos34b</v>
      </c>
      <c r="D104" s="1" t="s">
        <v>1202</v>
      </c>
      <c r="E104" s="1">
        <v>34</v>
      </c>
      <c r="F104" s="1" t="s">
        <v>1240</v>
      </c>
      <c r="G104" s="101" t="s">
        <v>1286</v>
      </c>
      <c r="H104" s="104" t="s">
        <v>1325</v>
      </c>
      <c r="I104" s="1" t="s">
        <v>1324</v>
      </c>
    </row>
    <row r="105" spans="2:9" ht="29" x14ac:dyDescent="0.35">
      <c r="B105" s="105">
        <v>103</v>
      </c>
      <c r="C105" s="1" t="str">
        <f t="shared" si="3"/>
        <v>aitas1a</v>
      </c>
      <c r="D105" s="1" t="s">
        <v>29</v>
      </c>
      <c r="E105" s="1">
        <v>1</v>
      </c>
      <c r="F105" s="1" t="s">
        <v>1239</v>
      </c>
      <c r="G105" s="101" t="s">
        <v>1358</v>
      </c>
      <c r="H105" s="104" t="s">
        <v>1359</v>
      </c>
      <c r="I105" s="1" t="s">
        <v>1223</v>
      </c>
    </row>
    <row r="106" spans="2:9" ht="29" x14ac:dyDescent="0.35">
      <c r="B106" s="105">
        <v>104</v>
      </c>
      <c r="C106" s="1" t="str">
        <f t="shared" si="3"/>
        <v>aitas2a</v>
      </c>
      <c r="D106" s="1" t="s">
        <v>29</v>
      </c>
      <c r="E106" s="1">
        <v>2</v>
      </c>
      <c r="F106" s="1" t="s">
        <v>1239</v>
      </c>
      <c r="G106" s="101" t="s">
        <v>1360</v>
      </c>
      <c r="H106" s="104" t="s">
        <v>1361</v>
      </c>
      <c r="I106" s="1" t="s">
        <v>1223</v>
      </c>
    </row>
    <row r="107" spans="2:9" ht="29" x14ac:dyDescent="0.35">
      <c r="B107" s="105">
        <v>105</v>
      </c>
      <c r="C107" s="1" t="str">
        <f t="shared" si="3"/>
        <v>aitas3a</v>
      </c>
      <c r="D107" s="1" t="s">
        <v>29</v>
      </c>
      <c r="E107" s="1">
        <v>3</v>
      </c>
      <c r="F107" s="1" t="s">
        <v>1239</v>
      </c>
      <c r="G107" s="101" t="s">
        <v>1307</v>
      </c>
      <c r="H107" s="104" t="s">
        <v>1298</v>
      </c>
      <c r="I107" s="1" t="s">
        <v>1223</v>
      </c>
    </row>
    <row r="108" spans="2:9" ht="43.5" x14ac:dyDescent="0.35">
      <c r="B108" s="105">
        <v>106</v>
      </c>
      <c r="C108" s="1" t="str">
        <f t="shared" si="3"/>
        <v>aitas4a</v>
      </c>
      <c r="D108" s="1" t="s">
        <v>29</v>
      </c>
      <c r="E108" s="1">
        <v>4</v>
      </c>
      <c r="F108" s="1" t="s">
        <v>1239</v>
      </c>
      <c r="G108" s="101" t="s">
        <v>1362</v>
      </c>
      <c r="H108" s="104" t="s">
        <v>1363</v>
      </c>
      <c r="I108" s="1" t="s">
        <v>1223</v>
      </c>
    </row>
    <row r="109" spans="2:9" ht="29" x14ac:dyDescent="0.35">
      <c r="B109" s="105">
        <v>107</v>
      </c>
      <c r="C109" s="1" t="str">
        <f t="shared" si="3"/>
        <v>aitas1b</v>
      </c>
      <c r="D109" s="1" t="s">
        <v>29</v>
      </c>
      <c r="E109" s="1">
        <v>1</v>
      </c>
      <c r="F109" s="1" t="s">
        <v>1240</v>
      </c>
      <c r="G109" s="101" t="s">
        <v>1364</v>
      </c>
      <c r="H109" s="104" t="s">
        <v>1365</v>
      </c>
      <c r="I109" s="1" t="s">
        <v>1223</v>
      </c>
    </row>
    <row r="110" spans="2:9" ht="29" x14ac:dyDescent="0.35">
      <c r="B110" s="105">
        <v>108</v>
      </c>
      <c r="C110" s="1" t="str">
        <f t="shared" si="3"/>
        <v>aitas2b</v>
      </c>
      <c r="D110" s="1" t="s">
        <v>29</v>
      </c>
      <c r="E110" s="1">
        <v>2</v>
      </c>
      <c r="F110" s="1" t="s">
        <v>1240</v>
      </c>
      <c r="G110" s="101" t="s">
        <v>1366</v>
      </c>
      <c r="H110" s="104" t="s">
        <v>1367</v>
      </c>
      <c r="I110" s="1" t="s">
        <v>1223</v>
      </c>
    </row>
    <row r="111" spans="2:9" ht="29" x14ac:dyDescent="0.35">
      <c r="B111" s="105">
        <v>109</v>
      </c>
      <c r="C111" s="1" t="str">
        <f t="shared" si="3"/>
        <v>aitas3b</v>
      </c>
      <c r="D111" s="1" t="s">
        <v>29</v>
      </c>
      <c r="E111" s="1">
        <v>3</v>
      </c>
      <c r="F111" s="1" t="s">
        <v>1240</v>
      </c>
      <c r="G111" s="101" t="s">
        <v>1307</v>
      </c>
      <c r="H111" s="104" t="s">
        <v>1298</v>
      </c>
      <c r="I111" s="1" t="s">
        <v>1223</v>
      </c>
    </row>
    <row r="112" spans="2:9" ht="29" x14ac:dyDescent="0.35">
      <c r="B112" s="105">
        <v>110</v>
      </c>
      <c r="C112" s="1" t="str">
        <f t="shared" si="3"/>
        <v>aitas4b</v>
      </c>
      <c r="D112" s="1" t="s">
        <v>29</v>
      </c>
      <c r="E112" s="1">
        <v>4</v>
      </c>
      <c r="F112" s="1" t="s">
        <v>1240</v>
      </c>
      <c r="G112" s="101" t="s">
        <v>1368</v>
      </c>
      <c r="H112" s="104" t="s">
        <v>1369</v>
      </c>
      <c r="I112" s="1" t="s">
        <v>1223</v>
      </c>
    </row>
    <row r="113" spans="2:9" ht="29" x14ac:dyDescent="0.35">
      <c r="B113" s="105">
        <v>111</v>
      </c>
      <c r="C113" s="1" t="str">
        <f t="shared" si="3"/>
        <v>aitas1c</v>
      </c>
      <c r="D113" s="1" t="s">
        <v>29</v>
      </c>
      <c r="E113" s="1">
        <v>1</v>
      </c>
      <c r="F113" s="1" t="s">
        <v>1199</v>
      </c>
      <c r="G113" s="101" t="s">
        <v>1364</v>
      </c>
      <c r="H113" s="104" t="s">
        <v>1365</v>
      </c>
      <c r="I113" s="1" t="s">
        <v>1223</v>
      </c>
    </row>
    <row r="114" spans="2:9" ht="29" x14ac:dyDescent="0.35">
      <c r="B114" s="105">
        <v>112</v>
      </c>
      <c r="C114" s="1" t="str">
        <f t="shared" si="3"/>
        <v>aitas2c</v>
      </c>
      <c r="D114" s="1" t="s">
        <v>29</v>
      </c>
      <c r="E114" s="1">
        <v>2</v>
      </c>
      <c r="F114" s="1" t="s">
        <v>1199</v>
      </c>
      <c r="G114" s="101" t="s">
        <v>1366</v>
      </c>
      <c r="H114" s="104" t="s">
        <v>1367</v>
      </c>
      <c r="I114" s="1" t="s">
        <v>1223</v>
      </c>
    </row>
    <row r="115" spans="2:9" ht="29" x14ac:dyDescent="0.35">
      <c r="B115" s="105">
        <v>113</v>
      </c>
      <c r="C115" s="1" t="str">
        <f t="shared" si="3"/>
        <v>aitas3c</v>
      </c>
      <c r="D115" s="1" t="s">
        <v>29</v>
      </c>
      <c r="E115" s="1">
        <v>3</v>
      </c>
      <c r="F115" s="1" t="s">
        <v>1199</v>
      </c>
      <c r="G115" s="101" t="s">
        <v>1307</v>
      </c>
      <c r="H115" s="104" t="s">
        <v>1298</v>
      </c>
      <c r="I115" s="1" t="s">
        <v>1223</v>
      </c>
    </row>
    <row r="116" spans="2:9" ht="29" x14ac:dyDescent="0.35">
      <c r="B116" s="105">
        <v>114</v>
      </c>
      <c r="C116" s="1" t="str">
        <f t="shared" si="3"/>
        <v>aitas4c</v>
      </c>
      <c r="D116" s="1" t="s">
        <v>29</v>
      </c>
      <c r="E116" s="1">
        <v>4</v>
      </c>
      <c r="F116" s="1" t="s">
        <v>1199</v>
      </c>
      <c r="G116" s="101" t="s">
        <v>1368</v>
      </c>
      <c r="H116" s="104" t="s">
        <v>1369</v>
      </c>
      <c r="I116" s="1" t="s">
        <v>1223</v>
      </c>
    </row>
    <row r="117" spans="2:9" ht="29" x14ac:dyDescent="0.35">
      <c r="B117" s="105">
        <v>115</v>
      </c>
      <c r="C117" s="1" t="str">
        <f t="shared" si="3"/>
        <v>aitns25dicmva</v>
      </c>
      <c r="D117" s="1" t="s">
        <v>30</v>
      </c>
      <c r="E117" s="1" t="s">
        <v>1378</v>
      </c>
      <c r="F117" s="1" t="s">
        <v>1239</v>
      </c>
      <c r="G117" s="101" t="s">
        <v>1370</v>
      </c>
      <c r="H117" s="104" t="s">
        <v>1372</v>
      </c>
      <c r="I117" s="1" t="s">
        <v>1223</v>
      </c>
    </row>
    <row r="118" spans="2:9" ht="29" x14ac:dyDescent="0.35">
      <c r="B118" s="105">
        <v>116</v>
      </c>
      <c r="C118" s="1" t="str">
        <f t="shared" si="3"/>
        <v>aitns25dicmvb</v>
      </c>
      <c r="D118" s="1" t="s">
        <v>30</v>
      </c>
      <c r="E118" s="1" t="s">
        <v>1378</v>
      </c>
      <c r="F118" s="1" t="s">
        <v>1240</v>
      </c>
      <c r="G118" s="101" t="s">
        <v>1370</v>
      </c>
      <c r="H118" s="104" t="s">
        <v>1372</v>
      </c>
      <c r="I118" s="1" t="s">
        <v>1223</v>
      </c>
    </row>
    <row r="119" spans="2:9" ht="29" x14ac:dyDescent="0.35">
      <c r="B119" s="105">
        <v>117</v>
      </c>
      <c r="C119" s="1" t="str">
        <f t="shared" si="3"/>
        <v>aitns25dicmvc</v>
      </c>
      <c r="D119" s="1" t="s">
        <v>30</v>
      </c>
      <c r="E119" s="1" t="s">
        <v>1378</v>
      </c>
      <c r="F119" s="1" t="s">
        <v>1199</v>
      </c>
      <c r="G119" s="101" t="s">
        <v>1370</v>
      </c>
      <c r="H119" s="104" t="s">
        <v>1372</v>
      </c>
      <c r="I119" s="1" t="s">
        <v>1223</v>
      </c>
    </row>
    <row r="120" spans="2:9" ht="43.5" x14ac:dyDescent="0.35">
      <c r="B120" s="105">
        <v>118</v>
      </c>
      <c r="C120" s="1" t="str">
        <f t="shared" si="3"/>
        <v>aitns25dicmma</v>
      </c>
      <c r="D120" s="1" t="s">
        <v>30</v>
      </c>
      <c r="E120" s="1" t="s">
        <v>1377</v>
      </c>
      <c r="F120" s="1" t="s">
        <v>1239</v>
      </c>
      <c r="G120" s="101" t="s">
        <v>1371</v>
      </c>
      <c r="H120" s="104" t="s">
        <v>1373</v>
      </c>
      <c r="I120" s="1" t="s">
        <v>1223</v>
      </c>
    </row>
    <row r="121" spans="2:9" ht="43.5" x14ac:dyDescent="0.35">
      <c r="B121" s="105">
        <v>119</v>
      </c>
      <c r="C121" s="1" t="str">
        <f t="shared" si="3"/>
        <v>aitns25dicmmb</v>
      </c>
      <c r="D121" s="1" t="s">
        <v>30</v>
      </c>
      <c r="E121" s="1" t="s">
        <v>1377</v>
      </c>
      <c r="F121" s="1" t="s">
        <v>1240</v>
      </c>
      <c r="G121" s="101" t="s">
        <v>1371</v>
      </c>
      <c r="H121" s="104" t="s">
        <v>1373</v>
      </c>
      <c r="I121" s="1" t="s">
        <v>1223</v>
      </c>
    </row>
    <row r="122" spans="2:9" ht="43.5" x14ac:dyDescent="0.35">
      <c r="B122" s="105">
        <v>120</v>
      </c>
      <c r="C122" s="1" t="str">
        <f t="shared" si="3"/>
        <v>aitns25dicmmc</v>
      </c>
      <c r="D122" s="1" t="s">
        <v>30</v>
      </c>
      <c r="E122" s="1" t="s">
        <v>1377</v>
      </c>
      <c r="F122" s="1" t="s">
        <v>1199</v>
      </c>
      <c r="G122" s="101" t="s">
        <v>1371</v>
      </c>
      <c r="H122" s="104" t="s">
        <v>1373</v>
      </c>
      <c r="I122" s="1" t="s">
        <v>1223</v>
      </c>
    </row>
    <row r="123" spans="2:9" ht="29" x14ac:dyDescent="0.35">
      <c r="B123" s="105">
        <v>121</v>
      </c>
      <c r="C123" s="1" t="str">
        <f t="shared" si="3"/>
        <v>aitns25dicmaa</v>
      </c>
      <c r="D123" s="1" t="s">
        <v>30</v>
      </c>
      <c r="E123" s="1" t="s">
        <v>1376</v>
      </c>
      <c r="F123" s="1" t="s">
        <v>1239</v>
      </c>
      <c r="G123" s="101" t="s">
        <v>1374</v>
      </c>
      <c r="H123" s="104" t="s">
        <v>1375</v>
      </c>
      <c r="I123" s="1" t="s">
        <v>1223</v>
      </c>
    </row>
    <row r="124" spans="2:9" ht="29" x14ac:dyDescent="0.35">
      <c r="B124" s="105">
        <v>122</v>
      </c>
      <c r="C124" s="1" t="str">
        <f t="shared" si="3"/>
        <v>aitns25dicmab</v>
      </c>
      <c r="D124" s="1" t="s">
        <v>30</v>
      </c>
      <c r="E124" s="1" t="s">
        <v>1376</v>
      </c>
      <c r="F124" s="1" t="s">
        <v>1240</v>
      </c>
      <c r="G124" s="101" t="s">
        <v>1374</v>
      </c>
      <c r="H124" s="104" t="s">
        <v>1375</v>
      </c>
      <c r="I124" s="1" t="s">
        <v>1223</v>
      </c>
    </row>
    <row r="125" spans="2:9" ht="29" x14ac:dyDescent="0.35">
      <c r="B125" s="105">
        <v>123</v>
      </c>
      <c r="C125" s="1" t="str">
        <f t="shared" si="3"/>
        <v>aitns25dicmac</v>
      </c>
      <c r="D125" s="1" t="s">
        <v>30</v>
      </c>
      <c r="E125" s="1" t="s">
        <v>1376</v>
      </c>
      <c r="F125" s="1" t="s">
        <v>1199</v>
      </c>
      <c r="G125" s="101" t="s">
        <v>1374</v>
      </c>
      <c r="H125" s="104" t="s">
        <v>1375</v>
      </c>
      <c r="I125" s="1" t="s">
        <v>1223</v>
      </c>
    </row>
    <row r="126" spans="2:9" ht="43.5" x14ac:dyDescent="0.35">
      <c r="B126" s="105">
        <v>124</v>
      </c>
      <c r="C126" s="1" t="str">
        <f t="shared" si="3"/>
        <v>aitns25dicmda</v>
      </c>
      <c r="D126" s="1" t="s">
        <v>30</v>
      </c>
      <c r="E126" s="1" t="s">
        <v>1381</v>
      </c>
      <c r="F126" s="1" t="s">
        <v>1239</v>
      </c>
      <c r="G126" s="101" t="s">
        <v>1379</v>
      </c>
      <c r="H126" s="104" t="s">
        <v>1380</v>
      </c>
      <c r="I126" s="1" t="s">
        <v>1223</v>
      </c>
    </row>
    <row r="127" spans="2:9" ht="43.5" x14ac:dyDescent="0.35">
      <c r="B127" s="105">
        <v>125</v>
      </c>
      <c r="C127" s="1" t="str">
        <f t="shared" si="3"/>
        <v>aitns25dicmdb</v>
      </c>
      <c r="D127" s="1" t="s">
        <v>30</v>
      </c>
      <c r="E127" s="1" t="s">
        <v>1381</v>
      </c>
      <c r="F127" s="1" t="s">
        <v>1240</v>
      </c>
      <c r="G127" s="101" t="s">
        <v>1379</v>
      </c>
      <c r="H127" s="104" t="s">
        <v>1380</v>
      </c>
      <c r="I127" s="1" t="s">
        <v>1223</v>
      </c>
    </row>
    <row r="128" spans="2:9" ht="43.5" x14ac:dyDescent="0.35">
      <c r="B128" s="105">
        <v>126</v>
      </c>
      <c r="C128" s="1" t="str">
        <f t="shared" si="3"/>
        <v>aitns25dicmdc</v>
      </c>
      <c r="D128" s="1" t="s">
        <v>30</v>
      </c>
      <c r="E128" s="1" t="s">
        <v>1381</v>
      </c>
      <c r="F128" s="1" t="s">
        <v>1199</v>
      </c>
      <c r="G128" s="101" t="s">
        <v>1379</v>
      </c>
      <c r="H128" s="104" t="s">
        <v>1380</v>
      </c>
      <c r="I128" s="1" t="s">
        <v>1223</v>
      </c>
    </row>
    <row r="129" spans="2:9" ht="58" x14ac:dyDescent="0.35">
      <c r="B129" s="105">
        <v>127</v>
      </c>
      <c r="C129" s="1" t="str">
        <f t="shared" si="3"/>
        <v>aitnssfa</v>
      </c>
      <c r="D129" s="1" t="s">
        <v>30</v>
      </c>
      <c r="E129" s="1" t="s">
        <v>1382</v>
      </c>
      <c r="F129" s="1" t="s">
        <v>1239</v>
      </c>
      <c r="G129" s="101" t="s">
        <v>1228</v>
      </c>
      <c r="H129" s="104" t="s">
        <v>1429</v>
      </c>
      <c r="I129" s="1" t="s">
        <v>1223</v>
      </c>
    </row>
    <row r="130" spans="2:9" ht="58" x14ac:dyDescent="0.35">
      <c r="B130" s="105">
        <v>128</v>
      </c>
      <c r="C130" s="1" t="str">
        <f t="shared" si="3"/>
        <v>aitnssfb</v>
      </c>
      <c r="D130" s="1" t="s">
        <v>30</v>
      </c>
      <c r="E130" s="1" t="s">
        <v>1382</v>
      </c>
      <c r="F130" s="1" t="s">
        <v>1240</v>
      </c>
      <c r="G130" s="101" t="s">
        <v>1228</v>
      </c>
      <c r="H130" s="104" t="s">
        <v>1429</v>
      </c>
      <c r="I130" s="1" t="s">
        <v>1223</v>
      </c>
    </row>
    <row r="131" spans="2:9" ht="58" x14ac:dyDescent="0.3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3.5" x14ac:dyDescent="0.35">
      <c r="B132" s="105">
        <v>130</v>
      </c>
      <c r="C132" s="1" t="str">
        <f t="shared" si="4"/>
        <v>aitns1eneroa</v>
      </c>
      <c r="D132" s="1" t="s">
        <v>30</v>
      </c>
      <c r="E132" s="1" t="s">
        <v>1383</v>
      </c>
      <c r="F132" s="1" t="s">
        <v>1239</v>
      </c>
      <c r="G132" s="101" t="s">
        <v>1430</v>
      </c>
      <c r="H132" s="104" t="s">
        <v>1384</v>
      </c>
      <c r="I132" s="1" t="s">
        <v>1223</v>
      </c>
    </row>
    <row r="133" spans="2:9" ht="43.5" x14ac:dyDescent="0.35">
      <c r="B133" s="105">
        <v>131</v>
      </c>
      <c r="C133" s="1" t="str">
        <f t="shared" si="4"/>
        <v>aitns1enerob</v>
      </c>
      <c r="D133" s="1" t="s">
        <v>30</v>
      </c>
      <c r="E133" s="1" t="s">
        <v>1383</v>
      </c>
      <c r="F133" s="1" t="s">
        <v>1240</v>
      </c>
      <c r="G133" s="101" t="s">
        <v>1430</v>
      </c>
      <c r="H133" s="104" t="s">
        <v>1384</v>
      </c>
      <c r="I133" s="1" t="s">
        <v>1223</v>
      </c>
    </row>
    <row r="134" spans="2:9" ht="43.5" x14ac:dyDescent="0.35">
      <c r="B134" s="105">
        <v>132</v>
      </c>
      <c r="C134" s="1" t="str">
        <f t="shared" si="4"/>
        <v>aitns1eneroc</v>
      </c>
      <c r="D134" s="1" t="s">
        <v>30</v>
      </c>
      <c r="E134" s="1" t="s">
        <v>1383</v>
      </c>
      <c r="F134" s="1" t="s">
        <v>1199</v>
      </c>
      <c r="G134" s="101" t="s">
        <v>1430</v>
      </c>
      <c r="H134" s="104" t="s">
        <v>1384</v>
      </c>
      <c r="I134" s="1" t="s">
        <v>1223</v>
      </c>
    </row>
    <row r="135" spans="2:9" ht="29" x14ac:dyDescent="0.35">
      <c r="B135" s="105">
        <v>133</v>
      </c>
      <c r="C135" s="1" t="str">
        <f t="shared" si="4"/>
        <v>aitns2domingoa</v>
      </c>
      <c r="D135" s="1" t="s">
        <v>30</v>
      </c>
      <c r="E135" s="1" t="s">
        <v>1385</v>
      </c>
      <c r="F135" s="1" t="s">
        <v>1239</v>
      </c>
      <c r="G135" s="101" t="s">
        <v>1386</v>
      </c>
      <c r="H135" s="104" t="s">
        <v>1387</v>
      </c>
      <c r="I135" s="1" t="s">
        <v>1223</v>
      </c>
    </row>
    <row r="136" spans="2:9" ht="29" x14ac:dyDescent="0.35">
      <c r="B136" s="105">
        <v>134</v>
      </c>
      <c r="C136" s="1" t="str">
        <f t="shared" si="4"/>
        <v>aitns2domingob</v>
      </c>
      <c r="D136" s="1" t="s">
        <v>30</v>
      </c>
      <c r="E136" s="1" t="s">
        <v>1385</v>
      </c>
      <c r="F136" s="1" t="s">
        <v>1240</v>
      </c>
      <c r="G136" s="101" t="s">
        <v>1386</v>
      </c>
      <c r="H136" s="104" t="s">
        <v>1387</v>
      </c>
      <c r="I136" s="1" t="s">
        <v>1223</v>
      </c>
    </row>
    <row r="137" spans="2:9" ht="29" x14ac:dyDescent="0.35">
      <c r="B137" s="105">
        <v>135</v>
      </c>
      <c r="C137" s="1" t="str">
        <f t="shared" si="4"/>
        <v>aitns2domingoc</v>
      </c>
      <c r="D137" s="1" t="s">
        <v>30</v>
      </c>
      <c r="E137" s="1" t="s">
        <v>1385</v>
      </c>
      <c r="F137" s="1" t="s">
        <v>1199</v>
      </c>
      <c r="G137" s="101" t="s">
        <v>1386</v>
      </c>
      <c r="H137" s="104" t="s">
        <v>1387</v>
      </c>
      <c r="I137" s="1" t="s">
        <v>1223</v>
      </c>
    </row>
    <row r="138" spans="2:9" ht="29" x14ac:dyDescent="0.35">
      <c r="B138" s="105">
        <v>136</v>
      </c>
      <c r="C138" s="1" t="str">
        <f t="shared" si="4"/>
        <v>aitns6eneroa</v>
      </c>
      <c r="D138" s="1" t="s">
        <v>30</v>
      </c>
      <c r="E138" s="1" t="s">
        <v>1388</v>
      </c>
      <c r="F138" s="1" t="s">
        <v>1239</v>
      </c>
      <c r="G138" s="101" t="s">
        <v>1389</v>
      </c>
      <c r="H138" s="104" t="s">
        <v>1390</v>
      </c>
      <c r="I138" s="1" t="s">
        <v>1223</v>
      </c>
    </row>
    <row r="139" spans="2:9" ht="29" x14ac:dyDescent="0.35">
      <c r="B139" s="105">
        <v>137</v>
      </c>
      <c r="C139" s="1" t="str">
        <f t="shared" si="4"/>
        <v>aitns6enerob</v>
      </c>
      <c r="D139" s="1" t="s">
        <v>30</v>
      </c>
      <c r="E139" s="1" t="s">
        <v>1388</v>
      </c>
      <c r="F139" s="1" t="s">
        <v>1240</v>
      </c>
      <c r="G139" s="101" t="s">
        <v>1389</v>
      </c>
      <c r="H139" s="104" t="s">
        <v>1390</v>
      </c>
      <c r="I139" s="1" t="s">
        <v>1223</v>
      </c>
    </row>
    <row r="140" spans="2:9" ht="29" x14ac:dyDescent="0.35">
      <c r="B140" s="105">
        <v>138</v>
      </c>
      <c r="C140" s="1" t="str">
        <f t="shared" si="4"/>
        <v>aitns6eneroc</v>
      </c>
      <c r="D140" s="1" t="s">
        <v>30</v>
      </c>
      <c r="E140" s="1" t="s">
        <v>1388</v>
      </c>
      <c r="F140" s="1" t="s">
        <v>1199</v>
      </c>
      <c r="G140" s="101" t="s">
        <v>1389</v>
      </c>
      <c r="H140" s="104" t="s">
        <v>1390</v>
      </c>
      <c r="I140" s="1" t="s">
        <v>1223</v>
      </c>
    </row>
    <row r="141" spans="2:9" ht="29" x14ac:dyDescent="0.35">
      <c r="B141" s="105">
        <v>139</v>
      </c>
      <c r="C141" s="1" t="str">
        <f t="shared" si="4"/>
        <v>aitcs1a</v>
      </c>
      <c r="D141" s="1" t="s">
        <v>17</v>
      </c>
      <c r="E141" s="1">
        <v>1</v>
      </c>
      <c r="F141" s="1" t="s">
        <v>1239</v>
      </c>
      <c r="G141" s="101" t="s">
        <v>1260</v>
      </c>
      <c r="H141" s="104" t="s">
        <v>1261</v>
      </c>
      <c r="I141" s="1" t="s">
        <v>1223</v>
      </c>
    </row>
    <row r="142" spans="2:9" ht="29" x14ac:dyDescent="0.35">
      <c r="B142" s="105">
        <v>140</v>
      </c>
      <c r="C142" s="1" t="str">
        <f t="shared" si="4"/>
        <v>aitcs2a</v>
      </c>
      <c r="D142" s="1" t="s">
        <v>17</v>
      </c>
      <c r="E142" s="1">
        <v>2</v>
      </c>
      <c r="F142" s="1" t="s">
        <v>1239</v>
      </c>
      <c r="G142" s="101" t="s">
        <v>1392</v>
      </c>
      <c r="H142" s="104" t="s">
        <v>1200</v>
      </c>
      <c r="I142" s="1" t="s">
        <v>1223</v>
      </c>
    </row>
    <row r="143" spans="2:9" ht="29" x14ac:dyDescent="0.35">
      <c r="B143" s="105">
        <v>141</v>
      </c>
      <c r="C143" s="1" t="str">
        <f t="shared" si="4"/>
        <v>aitcs3a</v>
      </c>
      <c r="D143" s="1" t="s">
        <v>17</v>
      </c>
      <c r="E143" s="1">
        <v>3</v>
      </c>
      <c r="F143" s="1" t="s">
        <v>1239</v>
      </c>
      <c r="G143" s="101" t="s">
        <v>1393</v>
      </c>
      <c r="H143" s="104" t="s">
        <v>1394</v>
      </c>
      <c r="I143" s="1" t="s">
        <v>1223</v>
      </c>
    </row>
    <row r="144" spans="2:9" ht="43.5" x14ac:dyDescent="0.35">
      <c r="B144" s="105">
        <v>142</v>
      </c>
      <c r="C144" s="1" t="str">
        <f t="shared" si="4"/>
        <v>aitcs4a</v>
      </c>
      <c r="D144" s="1" t="s">
        <v>17</v>
      </c>
      <c r="E144" s="1">
        <v>4</v>
      </c>
      <c r="F144" s="1" t="s">
        <v>1239</v>
      </c>
      <c r="G144" s="101" t="s">
        <v>1395</v>
      </c>
      <c r="H144" s="104" t="s">
        <v>1396</v>
      </c>
      <c r="I144" s="1" t="s">
        <v>1223</v>
      </c>
    </row>
    <row r="145" spans="2:9" ht="43.5" x14ac:dyDescent="0.35">
      <c r="B145" s="105">
        <v>143</v>
      </c>
      <c r="C145" s="1" t="str">
        <f t="shared" si="4"/>
        <v>aitcs5a</v>
      </c>
      <c r="D145" s="1" t="s">
        <v>17</v>
      </c>
      <c r="E145" s="1">
        <v>5</v>
      </c>
      <c r="F145" s="1" t="s">
        <v>1239</v>
      </c>
      <c r="G145" s="101" t="s">
        <v>1397</v>
      </c>
      <c r="H145" s="104" t="s">
        <v>1398</v>
      </c>
      <c r="I145" s="1" t="s">
        <v>1223</v>
      </c>
    </row>
    <row r="146" spans="2:9" ht="58" x14ac:dyDescent="0.35">
      <c r="B146" s="105">
        <v>144</v>
      </c>
      <c r="C146" s="1" t="str">
        <f t="shared" si="4"/>
        <v>aitcs6a</v>
      </c>
      <c r="D146" s="1" t="s">
        <v>17</v>
      </c>
      <c r="E146" s="1">
        <v>6</v>
      </c>
      <c r="F146" s="1" t="s">
        <v>1239</v>
      </c>
      <c r="G146" s="101" t="s">
        <v>1399</v>
      </c>
      <c r="H146" s="104" t="s">
        <v>1400</v>
      </c>
      <c r="I146" s="1" t="s">
        <v>1223</v>
      </c>
    </row>
    <row r="147" spans="2:9" ht="58" x14ac:dyDescent="0.35">
      <c r="B147" s="105">
        <v>145</v>
      </c>
      <c r="C147" s="1" t="str">
        <f t="shared" si="4"/>
        <v>aitcsjsa</v>
      </c>
      <c r="D147" s="1" t="s">
        <v>17</v>
      </c>
      <c r="E147" s="1" t="s">
        <v>1401</v>
      </c>
      <c r="F147" s="1" t="s">
        <v>1239</v>
      </c>
      <c r="G147" s="101" t="s">
        <v>1402</v>
      </c>
      <c r="H147" s="104" t="s">
        <v>1403</v>
      </c>
      <c r="I147" s="1" t="s">
        <v>1223</v>
      </c>
    </row>
    <row r="148" spans="2:9" ht="58" x14ac:dyDescent="0.35">
      <c r="B148" s="105">
        <v>146</v>
      </c>
      <c r="C148" s="1" t="str">
        <f t="shared" si="4"/>
        <v>aitcsjsb</v>
      </c>
      <c r="D148" s="1" t="s">
        <v>17</v>
      </c>
      <c r="E148" s="1" t="s">
        <v>1401</v>
      </c>
      <c r="F148" s="1" t="s">
        <v>1240</v>
      </c>
      <c r="G148" s="101" t="s">
        <v>1402</v>
      </c>
      <c r="H148" s="104" t="s">
        <v>1403</v>
      </c>
      <c r="I148" s="1" t="s">
        <v>1223</v>
      </c>
    </row>
    <row r="149" spans="2:9" ht="58" x14ac:dyDescent="0.35">
      <c r="B149" s="105">
        <v>147</v>
      </c>
      <c r="C149" s="1" t="str">
        <f t="shared" si="4"/>
        <v>aitcsjsc</v>
      </c>
      <c r="D149" s="1" t="s">
        <v>17</v>
      </c>
      <c r="E149" s="1" t="s">
        <v>1401</v>
      </c>
      <c r="F149" s="1" t="s">
        <v>1199</v>
      </c>
      <c r="G149" s="101" t="s">
        <v>1402</v>
      </c>
      <c r="H149" s="104" t="s">
        <v>1403</v>
      </c>
      <c r="I149" s="1" t="s">
        <v>1223</v>
      </c>
    </row>
    <row r="150" spans="2:9" ht="58" x14ac:dyDescent="0.35">
      <c r="B150" s="105">
        <v>148</v>
      </c>
      <c r="C150" s="1" t="str">
        <f t="shared" si="4"/>
        <v>aitcsvsa</v>
      </c>
      <c r="D150" s="1" t="s">
        <v>17</v>
      </c>
      <c r="E150" s="1" t="s">
        <v>1404</v>
      </c>
      <c r="F150" s="1" t="s">
        <v>1239</v>
      </c>
      <c r="G150" s="101" t="s">
        <v>1406</v>
      </c>
      <c r="H150" s="104" t="s">
        <v>1405</v>
      </c>
      <c r="I150" s="1" t="s">
        <v>1223</v>
      </c>
    </row>
    <row r="151" spans="2:9" ht="58" x14ac:dyDescent="0.35">
      <c r="B151" s="105">
        <v>149</v>
      </c>
      <c r="C151" s="1" t="str">
        <f t="shared" si="4"/>
        <v>aitcsvsb</v>
      </c>
      <c r="D151" s="1" t="s">
        <v>17</v>
      </c>
      <c r="E151" s="1" t="s">
        <v>1404</v>
      </c>
      <c r="F151" s="1" t="s">
        <v>1240</v>
      </c>
      <c r="G151" s="101" t="s">
        <v>1406</v>
      </c>
      <c r="H151" s="104" t="s">
        <v>1405</v>
      </c>
      <c r="I151" s="1" t="s">
        <v>1223</v>
      </c>
    </row>
    <row r="152" spans="2:9" ht="58" x14ac:dyDescent="0.35">
      <c r="B152" s="105">
        <v>150</v>
      </c>
      <c r="C152" s="1" t="str">
        <f t="shared" si="4"/>
        <v>aitcsvsc</v>
      </c>
      <c r="D152" s="1" t="s">
        <v>17</v>
      </c>
      <c r="E152" s="1" t="s">
        <v>1404</v>
      </c>
      <c r="F152" s="1" t="s">
        <v>1199</v>
      </c>
      <c r="G152" s="101" t="s">
        <v>1406</v>
      </c>
      <c r="H152" s="104" t="s">
        <v>1405</v>
      </c>
      <c r="I152" s="1" t="s">
        <v>1223</v>
      </c>
    </row>
    <row r="153" spans="2:9" x14ac:dyDescent="0.35">
      <c r="B153" s="105">
        <v>151</v>
      </c>
      <c r="C153" s="1" t="str">
        <f t="shared" si="4"/>
        <v>aitpsssa</v>
      </c>
      <c r="D153" s="1" t="s">
        <v>12</v>
      </c>
      <c r="E153" s="1" t="s">
        <v>1407</v>
      </c>
      <c r="F153" s="1" t="s">
        <v>1239</v>
      </c>
      <c r="G153" s="101" t="s">
        <v>1410</v>
      </c>
      <c r="H153" s="104" t="s">
        <v>1444</v>
      </c>
      <c r="I153" s="1" t="s">
        <v>1223</v>
      </c>
    </row>
    <row r="154" spans="2:9" x14ac:dyDescent="0.35">
      <c r="B154" s="105">
        <v>152</v>
      </c>
      <c r="C154" s="1" t="str">
        <f t="shared" si="4"/>
        <v>aitpsssb</v>
      </c>
      <c r="D154" s="1" t="s">
        <v>12</v>
      </c>
      <c r="E154" s="1" t="s">
        <v>1407</v>
      </c>
      <c r="F154" s="1" t="s">
        <v>1240</v>
      </c>
      <c r="G154" s="101" t="s">
        <v>1410</v>
      </c>
      <c r="H154" s="104" t="s">
        <v>1444</v>
      </c>
      <c r="I154" s="1" t="s">
        <v>1223</v>
      </c>
    </row>
    <row r="155" spans="2:9" x14ac:dyDescent="0.35">
      <c r="B155" s="105">
        <v>153</v>
      </c>
      <c r="C155" s="1" t="str">
        <f t="shared" si="4"/>
        <v>aitpsssc</v>
      </c>
      <c r="D155" s="1" t="s">
        <v>12</v>
      </c>
      <c r="E155" s="1" t="s">
        <v>1407</v>
      </c>
      <c r="F155" s="1" t="s">
        <v>1199</v>
      </c>
      <c r="G155" s="101" t="s">
        <v>1410</v>
      </c>
      <c r="H155" s="104" t="s">
        <v>1444</v>
      </c>
      <c r="I155" s="1" t="s">
        <v>1223</v>
      </c>
    </row>
    <row r="156" spans="2:9" ht="43.5" x14ac:dyDescent="0.35">
      <c r="B156" s="105">
        <v>154</v>
      </c>
      <c r="C156" s="1" t="str">
        <f t="shared" si="4"/>
        <v>aitps1a</v>
      </c>
      <c r="D156" s="1" t="s">
        <v>12</v>
      </c>
      <c r="E156" s="1">
        <v>1</v>
      </c>
      <c r="F156" s="1" t="s">
        <v>1239</v>
      </c>
      <c r="G156" s="101" t="s">
        <v>1408</v>
      </c>
      <c r="H156" s="104" t="s">
        <v>1409</v>
      </c>
      <c r="I156" s="1" t="s">
        <v>1223</v>
      </c>
    </row>
    <row r="157" spans="2:9" ht="43.5" x14ac:dyDescent="0.35">
      <c r="B157" s="105">
        <v>155</v>
      </c>
      <c r="C157" s="1" t="str">
        <f t="shared" si="4"/>
        <v>aitps1b</v>
      </c>
      <c r="D157" s="1" t="s">
        <v>12</v>
      </c>
      <c r="E157" s="1">
        <v>1</v>
      </c>
      <c r="F157" s="1" t="s">
        <v>1240</v>
      </c>
      <c r="G157" s="101" t="s">
        <v>1408</v>
      </c>
      <c r="H157" s="104" t="s">
        <v>1409</v>
      </c>
      <c r="I157" s="1" t="s">
        <v>1223</v>
      </c>
    </row>
    <row r="158" spans="2:9" ht="43.5" x14ac:dyDescent="0.35">
      <c r="B158" s="105">
        <v>156</v>
      </c>
      <c r="C158" s="1" t="str">
        <f t="shared" si="4"/>
        <v>aitps1c</v>
      </c>
      <c r="D158" s="1" t="s">
        <v>12</v>
      </c>
      <c r="E158" s="1">
        <v>1</v>
      </c>
      <c r="F158" s="1" t="s">
        <v>1199</v>
      </c>
      <c r="G158" s="101" t="s">
        <v>1408</v>
      </c>
      <c r="H158" s="104" t="s">
        <v>1409</v>
      </c>
      <c r="I158" s="1" t="s">
        <v>1223</v>
      </c>
    </row>
    <row r="159" spans="2:9" ht="43.5" x14ac:dyDescent="0.35">
      <c r="B159" s="105">
        <v>157</v>
      </c>
      <c r="C159" s="1" t="str">
        <f t="shared" si="4"/>
        <v>aitps2a</v>
      </c>
      <c r="D159" s="1" t="s">
        <v>12</v>
      </c>
      <c r="E159" s="1">
        <v>2</v>
      </c>
      <c r="F159" s="1" t="s">
        <v>1239</v>
      </c>
      <c r="G159" s="101" t="s">
        <v>1411</v>
      </c>
      <c r="H159" s="104" t="s">
        <v>1412</v>
      </c>
      <c r="I159" s="1" t="s">
        <v>1223</v>
      </c>
    </row>
    <row r="160" spans="2:9" ht="29" x14ac:dyDescent="0.35">
      <c r="B160" s="105">
        <v>158</v>
      </c>
      <c r="C160" s="1" t="str">
        <f t="shared" si="4"/>
        <v>aitps3a</v>
      </c>
      <c r="D160" s="1" t="s">
        <v>12</v>
      </c>
      <c r="E160" s="1">
        <v>3</v>
      </c>
      <c r="F160" s="1" t="s">
        <v>1239</v>
      </c>
      <c r="G160" s="101" t="s">
        <v>1413</v>
      </c>
      <c r="H160" s="104" t="s">
        <v>1414</v>
      </c>
      <c r="I160" s="1" t="s">
        <v>1223</v>
      </c>
    </row>
    <row r="161" spans="2:9" ht="43.5" x14ac:dyDescent="0.35">
      <c r="B161" s="105">
        <v>159</v>
      </c>
      <c r="C161" s="1" t="str">
        <f t="shared" si="4"/>
        <v>aitps4a</v>
      </c>
      <c r="D161" s="1" t="s">
        <v>12</v>
      </c>
      <c r="E161" s="1">
        <v>4</v>
      </c>
      <c r="F161" s="1" t="s">
        <v>1239</v>
      </c>
      <c r="G161" s="101" t="s">
        <v>1415</v>
      </c>
      <c r="H161" s="104" t="s">
        <v>1416</v>
      </c>
      <c r="I161" s="1" t="s">
        <v>1223</v>
      </c>
    </row>
    <row r="162" spans="2:9" ht="43.5" x14ac:dyDescent="0.35">
      <c r="B162" s="105">
        <v>160</v>
      </c>
      <c r="C162" s="1" t="str">
        <f t="shared" si="4"/>
        <v>aitps5a</v>
      </c>
      <c r="D162" s="1" t="s">
        <v>12</v>
      </c>
      <c r="E162" s="1">
        <v>5</v>
      </c>
      <c r="F162" s="1" t="s">
        <v>1239</v>
      </c>
      <c r="G162" s="101" t="s">
        <v>1235</v>
      </c>
      <c r="H162" s="104" t="s">
        <v>1341</v>
      </c>
      <c r="I162" s="1" t="s">
        <v>1223</v>
      </c>
    </row>
    <row r="163" spans="2:9" ht="58" x14ac:dyDescent="0.3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58" x14ac:dyDescent="0.35">
      <c r="B164" s="105">
        <v>162</v>
      </c>
      <c r="C164" s="1" t="str">
        <f t="shared" si="5"/>
        <v>aitpsasa</v>
      </c>
      <c r="D164" s="1" t="s">
        <v>12</v>
      </c>
      <c r="E164" s="1" t="s">
        <v>1003</v>
      </c>
      <c r="F164" s="1" t="s">
        <v>1239</v>
      </c>
      <c r="G164" s="101" t="s">
        <v>1419</v>
      </c>
      <c r="H164" s="104" t="s">
        <v>1420</v>
      </c>
      <c r="I164" s="1" t="s">
        <v>1223</v>
      </c>
    </row>
    <row r="165" spans="2:9" ht="58" x14ac:dyDescent="0.35">
      <c r="B165" s="105">
        <v>163</v>
      </c>
      <c r="C165" s="1" t="str">
        <f t="shared" si="5"/>
        <v>aitpsasb</v>
      </c>
      <c r="D165" s="1" t="s">
        <v>12</v>
      </c>
      <c r="E165" s="1" t="s">
        <v>1003</v>
      </c>
      <c r="F165" s="1" t="s">
        <v>1240</v>
      </c>
      <c r="G165" s="101" t="s">
        <v>1419</v>
      </c>
      <c r="H165" s="104" t="s">
        <v>1420</v>
      </c>
      <c r="I165" s="1" t="s">
        <v>1223</v>
      </c>
    </row>
    <row r="166" spans="2:9" ht="58" x14ac:dyDescent="0.3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58" x14ac:dyDescent="0.35">
      <c r="B167" s="105">
        <v>164</v>
      </c>
      <c r="C167" s="1" t="str">
        <f t="shared" si="5"/>
        <v>aitps7a</v>
      </c>
      <c r="D167" s="1" t="s">
        <v>12</v>
      </c>
      <c r="E167" s="1">
        <v>7</v>
      </c>
      <c r="F167" s="1" t="s">
        <v>1239</v>
      </c>
      <c r="G167" s="101" t="s">
        <v>1417</v>
      </c>
      <c r="H167" s="104" t="s">
        <v>1418</v>
      </c>
      <c r="I167" s="1" t="s">
        <v>1223</v>
      </c>
    </row>
    <row r="168" spans="2:9" ht="43.5" x14ac:dyDescent="0.35">
      <c r="B168" s="105">
        <v>165</v>
      </c>
      <c r="C168" s="1" t="str">
        <f t="shared" si="5"/>
        <v>aitps8a</v>
      </c>
      <c r="D168" s="1" t="s">
        <v>12</v>
      </c>
      <c r="E168" s="1">
        <v>8</v>
      </c>
      <c r="F168" s="1" t="s">
        <v>1239</v>
      </c>
      <c r="G168" s="101" t="s">
        <v>1421</v>
      </c>
      <c r="H168" s="104" t="s">
        <v>1422</v>
      </c>
      <c r="I168" s="1" t="s">
        <v>1223</v>
      </c>
    </row>
    <row r="169" spans="2:9" ht="43.5" x14ac:dyDescent="0.35">
      <c r="B169" s="105">
        <v>166</v>
      </c>
      <c r="C169" s="1" t="str">
        <f t="shared" si="5"/>
        <v>aitps8b</v>
      </c>
      <c r="D169" s="1" t="s">
        <v>12</v>
      </c>
      <c r="E169" s="1">
        <v>8</v>
      </c>
      <c r="F169" s="1" t="s">
        <v>1240</v>
      </c>
      <c r="G169" s="101" t="s">
        <v>1421</v>
      </c>
      <c r="H169" s="104" t="s">
        <v>1422</v>
      </c>
      <c r="I169" s="1" t="s">
        <v>1223</v>
      </c>
    </row>
    <row r="170" spans="2:9" ht="43.5" x14ac:dyDescent="0.35">
      <c r="B170" s="105">
        <v>167</v>
      </c>
      <c r="C170" s="1" t="str">
        <f t="shared" si="5"/>
        <v>aitps8c</v>
      </c>
      <c r="D170" s="1" t="s">
        <v>12</v>
      </c>
      <c r="E170" s="1">
        <v>8</v>
      </c>
      <c r="F170" s="1" t="s">
        <v>1199</v>
      </c>
      <c r="G170" s="101" t="s">
        <v>1421</v>
      </c>
      <c r="H170" s="104" t="s">
        <v>1422</v>
      </c>
      <c r="I170" s="1" t="s">
        <v>1223</v>
      </c>
    </row>
    <row r="171" spans="2:9" ht="29" x14ac:dyDescent="0.35">
      <c r="B171" s="105">
        <v>168</v>
      </c>
      <c r="C171" s="1" t="str">
        <f t="shared" si="5"/>
        <v>aitps9a</v>
      </c>
      <c r="D171" s="1" t="s">
        <v>12</v>
      </c>
      <c r="E171" s="1">
        <v>9</v>
      </c>
      <c r="F171" s="1" t="s">
        <v>1239</v>
      </c>
      <c r="G171" s="101" t="s">
        <v>1423</v>
      </c>
      <c r="H171" s="104" t="s">
        <v>1424</v>
      </c>
      <c r="I171" s="1" t="s">
        <v>1223</v>
      </c>
    </row>
    <row r="172" spans="2:9" ht="29" x14ac:dyDescent="0.35">
      <c r="B172" s="105">
        <v>169</v>
      </c>
      <c r="C172" s="1" t="str">
        <f t="shared" si="5"/>
        <v>aitps9b</v>
      </c>
      <c r="D172" s="1" t="s">
        <v>12</v>
      </c>
      <c r="E172" s="1">
        <v>9</v>
      </c>
      <c r="F172" s="1" t="s">
        <v>1240</v>
      </c>
      <c r="G172" s="101" t="s">
        <v>1423</v>
      </c>
      <c r="H172" s="104" t="s">
        <v>1424</v>
      </c>
      <c r="I172" s="1" t="s">
        <v>1223</v>
      </c>
    </row>
    <row r="173" spans="2:9" ht="29" x14ac:dyDescent="0.35">
      <c r="B173" s="105">
        <v>170</v>
      </c>
      <c r="C173" s="1" t="str">
        <f t="shared" si="5"/>
        <v>aitps9c</v>
      </c>
      <c r="D173" s="1" t="s">
        <v>12</v>
      </c>
      <c r="E173" s="1">
        <v>9</v>
      </c>
      <c r="F173" s="1" t="s">
        <v>1199</v>
      </c>
      <c r="G173" s="101" t="s">
        <v>1423</v>
      </c>
      <c r="H173" s="104" t="s">
        <v>1424</v>
      </c>
      <c r="I173" s="1" t="s">
        <v>1223</v>
      </c>
    </row>
    <row r="174" spans="2:9" ht="58" x14ac:dyDescent="0.35">
      <c r="B174" s="105">
        <v>171</v>
      </c>
      <c r="C174" s="1" t="str">
        <f t="shared" si="5"/>
        <v>aitosscsca</v>
      </c>
      <c r="D174" s="1" t="s">
        <v>1202</v>
      </c>
      <c r="E174" s="1" t="s">
        <v>1427</v>
      </c>
      <c r="F174" s="1" t="s">
        <v>1239</v>
      </c>
      <c r="G174" s="101" t="s">
        <v>1425</v>
      </c>
      <c r="H174" s="104" t="s">
        <v>1426</v>
      </c>
      <c r="I174" s="1" t="s">
        <v>1223</v>
      </c>
    </row>
    <row r="175" spans="2:9" ht="58" x14ac:dyDescent="0.35">
      <c r="B175" s="105">
        <v>172</v>
      </c>
      <c r="C175" s="1" t="str">
        <f t="shared" si="5"/>
        <v>aitosscscb</v>
      </c>
      <c r="D175" s="1" t="s">
        <v>1202</v>
      </c>
      <c r="E175" s="1" t="s">
        <v>1427</v>
      </c>
      <c r="F175" s="1" t="s">
        <v>1240</v>
      </c>
      <c r="G175" s="101" t="s">
        <v>1425</v>
      </c>
      <c r="H175" s="104" t="s">
        <v>1426</v>
      </c>
      <c r="I175" s="1" t="s">
        <v>1223</v>
      </c>
    </row>
    <row r="176" spans="2:9" ht="58" x14ac:dyDescent="0.35">
      <c r="B176" s="105">
        <v>173</v>
      </c>
      <c r="C176" s="1" t="str">
        <f t="shared" si="5"/>
        <v>aitosscscc</v>
      </c>
      <c r="D176" s="1" t="s">
        <v>1202</v>
      </c>
      <c r="E176" s="1" t="s">
        <v>1427</v>
      </c>
      <c r="F176" s="1" t="s">
        <v>1199</v>
      </c>
      <c r="G176" s="101" t="s">
        <v>1425</v>
      </c>
      <c r="H176" s="104" t="s">
        <v>1426</v>
      </c>
      <c r="I176" s="1" t="s">
        <v>1223</v>
      </c>
    </row>
    <row r="177" spans="2:9" ht="130.5" x14ac:dyDescent="0.35">
      <c r="B177" s="105">
        <v>174</v>
      </c>
      <c r="C177" s="1" t="str">
        <f t="shared" si="5"/>
        <v>aitosviernesa</v>
      </c>
      <c r="D177" s="1" t="s">
        <v>1202</v>
      </c>
      <c r="E177" s="1" t="s">
        <v>1428</v>
      </c>
      <c r="F177" s="1" t="s">
        <v>1239</v>
      </c>
      <c r="G177" s="101" t="s">
        <v>1437</v>
      </c>
      <c r="H177" s="104" t="s">
        <v>1438</v>
      </c>
      <c r="I177" s="1" t="s">
        <v>1223</v>
      </c>
    </row>
    <row r="178" spans="2:9" ht="130.5" x14ac:dyDescent="0.35">
      <c r="B178" s="105">
        <v>175</v>
      </c>
      <c r="C178" s="1" t="str">
        <f t="shared" si="5"/>
        <v>aitosviernesb</v>
      </c>
      <c r="D178" s="1" t="s">
        <v>1202</v>
      </c>
      <c r="E178" s="1" t="s">
        <v>1428</v>
      </c>
      <c r="F178" s="1" t="s">
        <v>1240</v>
      </c>
      <c r="G178" s="101" t="s">
        <v>1437</v>
      </c>
      <c r="H178" s="104" t="s">
        <v>1438</v>
      </c>
      <c r="I178" s="1" t="s">
        <v>1223</v>
      </c>
    </row>
    <row r="179" spans="2:9" ht="130.5" x14ac:dyDescent="0.35">
      <c r="B179" s="105">
        <v>176</v>
      </c>
      <c r="C179" s="1" t="str">
        <f t="shared" si="5"/>
        <v>aitosviernesc</v>
      </c>
      <c r="D179" s="1" t="s">
        <v>1202</v>
      </c>
      <c r="E179" s="1" t="s">
        <v>1428</v>
      </c>
      <c r="F179" s="1" t="s">
        <v>1199</v>
      </c>
      <c r="G179" s="101" t="s">
        <v>1437</v>
      </c>
      <c r="H179" s="104" t="s">
        <v>1438</v>
      </c>
      <c r="I179" s="1" t="s">
        <v>1223</v>
      </c>
    </row>
    <row r="180" spans="2:9" ht="29" x14ac:dyDescent="0.35">
      <c r="B180" s="105">
        <v>177</v>
      </c>
      <c r="C180" s="1" t="str">
        <f t="shared" si="5"/>
        <v>aitcs1b</v>
      </c>
      <c r="D180" s="1" t="s">
        <v>17</v>
      </c>
      <c r="E180" s="1">
        <v>1</v>
      </c>
      <c r="F180" s="1" t="s">
        <v>1240</v>
      </c>
      <c r="G180" s="101" t="s">
        <v>1260</v>
      </c>
      <c r="H180" s="104" t="s">
        <v>1261</v>
      </c>
      <c r="I180" s="1" t="s">
        <v>1223</v>
      </c>
    </row>
    <row r="181" spans="2:9" ht="29" x14ac:dyDescent="0.35">
      <c r="B181" s="105">
        <v>178</v>
      </c>
      <c r="C181" s="1" t="str">
        <f t="shared" si="5"/>
        <v>aitcs2b</v>
      </c>
      <c r="D181" s="1" t="s">
        <v>17</v>
      </c>
      <c r="E181" s="1">
        <v>2</v>
      </c>
      <c r="F181" s="1" t="s">
        <v>1240</v>
      </c>
      <c r="G181" s="101" t="s">
        <v>1431</v>
      </c>
      <c r="H181" s="104" t="s">
        <v>1200</v>
      </c>
      <c r="I181" s="1" t="s">
        <v>1223</v>
      </c>
    </row>
    <row r="182" spans="2:9" ht="29" x14ac:dyDescent="0.35">
      <c r="B182" s="105">
        <v>179</v>
      </c>
      <c r="C182" s="1" t="str">
        <f t="shared" si="5"/>
        <v>aitcs3b</v>
      </c>
      <c r="D182" s="1" t="s">
        <v>17</v>
      </c>
      <c r="E182" s="1">
        <v>3</v>
      </c>
      <c r="F182" s="1" t="s">
        <v>1240</v>
      </c>
      <c r="G182" s="101" t="s">
        <v>1393</v>
      </c>
      <c r="H182" s="104" t="s">
        <v>1394</v>
      </c>
      <c r="I182" s="1" t="s">
        <v>1223</v>
      </c>
    </row>
    <row r="183" spans="2:9" ht="43.5" x14ac:dyDescent="0.35">
      <c r="B183" s="105">
        <v>180</v>
      </c>
      <c r="C183" s="1" t="str">
        <f t="shared" si="5"/>
        <v>aitcs4b</v>
      </c>
      <c r="D183" s="1" t="s">
        <v>17</v>
      </c>
      <c r="E183" s="1">
        <v>4</v>
      </c>
      <c r="F183" s="1" t="s">
        <v>1240</v>
      </c>
      <c r="G183" s="101" t="s">
        <v>1245</v>
      </c>
      <c r="H183" s="104" t="s">
        <v>1432</v>
      </c>
      <c r="I183" s="1" t="s">
        <v>1223</v>
      </c>
    </row>
    <row r="184" spans="2:9" ht="43.5" x14ac:dyDescent="0.35">
      <c r="B184" s="105">
        <v>181</v>
      </c>
      <c r="C184" s="1" t="str">
        <f t="shared" si="5"/>
        <v>aitcs5b</v>
      </c>
      <c r="D184" s="1" t="s">
        <v>17</v>
      </c>
      <c r="E184" s="1">
        <v>5</v>
      </c>
      <c r="F184" s="1" t="s">
        <v>1240</v>
      </c>
      <c r="G184" s="101" t="s">
        <v>1433</v>
      </c>
      <c r="H184" s="104" t="s">
        <v>1398</v>
      </c>
      <c r="I184" s="1" t="s">
        <v>1223</v>
      </c>
    </row>
    <row r="185" spans="2:9" ht="58" x14ac:dyDescent="0.35">
      <c r="B185" s="105">
        <v>182</v>
      </c>
      <c r="C185" s="1" t="str">
        <f t="shared" si="5"/>
        <v>aitcs6b</v>
      </c>
      <c r="D185" s="1" t="s">
        <v>17</v>
      </c>
      <c r="E185" s="1">
        <v>6</v>
      </c>
      <c r="F185" s="1" t="s">
        <v>1240</v>
      </c>
      <c r="G185" s="101" t="s">
        <v>1406</v>
      </c>
      <c r="H185" s="104" t="s">
        <v>1434</v>
      </c>
      <c r="I185" s="1" t="s">
        <v>1223</v>
      </c>
    </row>
    <row r="186" spans="2:9" ht="43.5" x14ac:dyDescent="0.35">
      <c r="B186" s="105">
        <v>183</v>
      </c>
      <c r="C186" s="1" t="str">
        <f t="shared" si="5"/>
        <v>aitps2b</v>
      </c>
      <c r="D186" s="1" t="s">
        <v>12</v>
      </c>
      <c r="E186" s="1">
        <v>2</v>
      </c>
      <c r="F186" s="1" t="s">
        <v>1240</v>
      </c>
      <c r="G186" s="101" t="s">
        <v>1435</v>
      </c>
      <c r="H186" s="104" t="s">
        <v>1412</v>
      </c>
      <c r="I186" s="1" t="s">
        <v>1223</v>
      </c>
    </row>
    <row r="187" spans="2:9" ht="29" x14ac:dyDescent="0.35">
      <c r="B187" s="105">
        <v>184</v>
      </c>
      <c r="C187" s="1" t="str">
        <f t="shared" si="5"/>
        <v>aitps3b</v>
      </c>
      <c r="D187" s="1" t="s">
        <v>12</v>
      </c>
      <c r="E187" s="1">
        <v>3</v>
      </c>
      <c r="F187" s="1" t="s">
        <v>1240</v>
      </c>
      <c r="G187" s="101" t="s">
        <v>1413</v>
      </c>
      <c r="H187" s="104" t="s">
        <v>1414</v>
      </c>
      <c r="I187" s="1" t="s">
        <v>1223</v>
      </c>
    </row>
    <row r="188" spans="2:9" ht="43.5" x14ac:dyDescent="0.35">
      <c r="B188" s="105">
        <v>185</v>
      </c>
      <c r="C188" s="1" t="str">
        <f t="shared" si="5"/>
        <v>aitps4b</v>
      </c>
      <c r="D188" s="1" t="s">
        <v>12</v>
      </c>
      <c r="E188" s="1">
        <v>4</v>
      </c>
      <c r="F188" s="1" t="s">
        <v>1240</v>
      </c>
      <c r="G188" s="101" t="s">
        <v>1415</v>
      </c>
      <c r="H188" s="104" t="s">
        <v>1416</v>
      </c>
      <c r="I188" s="1" t="s">
        <v>1223</v>
      </c>
    </row>
    <row r="189" spans="2:9" ht="43.5" x14ac:dyDescent="0.35">
      <c r="B189" s="105">
        <v>186</v>
      </c>
      <c r="C189" s="1" t="str">
        <f t="shared" si="5"/>
        <v>aitps5b</v>
      </c>
      <c r="D189" s="1" t="s">
        <v>12</v>
      </c>
      <c r="E189" s="1">
        <v>5</v>
      </c>
      <c r="F189" s="1" t="s">
        <v>1240</v>
      </c>
      <c r="G189" s="101" t="s">
        <v>1284</v>
      </c>
      <c r="H189" s="104" t="s">
        <v>1436</v>
      </c>
      <c r="I189" s="1" t="s">
        <v>1223</v>
      </c>
    </row>
    <row r="190" spans="2:9" ht="43.5" x14ac:dyDescent="0.35">
      <c r="B190" s="105">
        <v>187</v>
      </c>
      <c r="C190" s="1" t="str">
        <f t="shared" si="5"/>
        <v>aitps6b</v>
      </c>
      <c r="D190" s="1" t="s">
        <v>12</v>
      </c>
      <c r="E190" s="1">
        <v>6</v>
      </c>
      <c r="F190" s="1" t="s">
        <v>1240</v>
      </c>
      <c r="G190" s="101" t="s">
        <v>1279</v>
      </c>
      <c r="H190" s="104" t="s">
        <v>1280</v>
      </c>
      <c r="I190" s="1" t="s">
        <v>1223</v>
      </c>
    </row>
    <row r="191" spans="2:9" ht="58" x14ac:dyDescent="0.35">
      <c r="B191" s="105">
        <v>188</v>
      </c>
      <c r="C191" s="1" t="str">
        <f t="shared" si="5"/>
        <v>aitps7b</v>
      </c>
      <c r="D191" s="1" t="s">
        <v>12</v>
      </c>
      <c r="E191" s="1">
        <v>7</v>
      </c>
      <c r="F191" s="1" t="s">
        <v>1240</v>
      </c>
      <c r="G191" s="101" t="s">
        <v>1417</v>
      </c>
      <c r="H191" s="104" t="s">
        <v>1418</v>
      </c>
      <c r="I191" s="1" t="s">
        <v>1223</v>
      </c>
    </row>
    <row r="192" spans="2:9" ht="29" x14ac:dyDescent="0.35">
      <c r="B192" s="105">
        <v>189</v>
      </c>
      <c r="C192" s="1" t="str">
        <f t="shared" si="5"/>
        <v>aitcs1c</v>
      </c>
      <c r="D192" s="1" t="s">
        <v>17</v>
      </c>
      <c r="E192" s="1">
        <v>1</v>
      </c>
      <c r="F192" s="1" t="s">
        <v>1199</v>
      </c>
      <c r="G192" s="101" t="s">
        <v>1260</v>
      </c>
      <c r="H192" s="104" t="s">
        <v>1261</v>
      </c>
      <c r="I192" s="1"/>
    </row>
    <row r="193" spans="2:9" ht="29" x14ac:dyDescent="0.35">
      <c r="B193" s="105">
        <v>190</v>
      </c>
      <c r="C193" s="1" t="str">
        <f t="shared" si="5"/>
        <v>aitcs2c</v>
      </c>
      <c r="D193" s="1" t="s">
        <v>17</v>
      </c>
      <c r="E193" s="1">
        <v>2</v>
      </c>
      <c r="F193" s="1" t="s">
        <v>1199</v>
      </c>
      <c r="G193" s="101" t="s">
        <v>1392</v>
      </c>
      <c r="H193" s="104" t="s">
        <v>1200</v>
      </c>
      <c r="I193" s="1"/>
    </row>
    <row r="194" spans="2:9" ht="29" x14ac:dyDescent="0.35">
      <c r="B194" s="105">
        <v>191</v>
      </c>
      <c r="C194" s="1" t="str">
        <f t="shared" si="5"/>
        <v>aitcs3c</v>
      </c>
      <c r="D194" s="1" t="s">
        <v>17</v>
      </c>
      <c r="E194" s="1">
        <v>3</v>
      </c>
      <c r="F194" s="1" t="s">
        <v>1199</v>
      </c>
      <c r="G194" s="101" t="s">
        <v>1393</v>
      </c>
      <c r="H194" s="104" t="s">
        <v>1394</v>
      </c>
      <c r="I194" s="1"/>
    </row>
    <row r="195" spans="2:9" ht="29" x14ac:dyDescent="0.35">
      <c r="B195" s="1">
        <v>192</v>
      </c>
      <c r="C195" s="1" t="str">
        <f t="shared" si="5"/>
        <v>aitcs4c</v>
      </c>
      <c r="D195" s="1" t="s">
        <v>17</v>
      </c>
      <c r="E195" s="1">
        <v>4</v>
      </c>
      <c r="F195" s="1" t="s">
        <v>1199</v>
      </c>
      <c r="G195" s="101" t="s">
        <v>1440</v>
      </c>
      <c r="H195" s="104" t="s">
        <v>1441</v>
      </c>
      <c r="I195" s="1"/>
    </row>
    <row r="196" spans="2:9" ht="58" x14ac:dyDescent="0.35">
      <c r="B196" s="1">
        <v>193</v>
      </c>
      <c r="C196" s="1" t="str">
        <f t="shared" ref="C196:C197" si="7">LOWER(_xlfn.CONCAT("ait",LEFT(D196,1)&amp;"s"&amp;E196&amp;F196))</f>
        <v>aitcs5c</v>
      </c>
      <c r="D196" s="1" t="s">
        <v>17</v>
      </c>
      <c r="E196" s="1">
        <v>5</v>
      </c>
      <c r="F196" s="1" t="s">
        <v>1199</v>
      </c>
      <c r="G196" s="101" t="s">
        <v>1442</v>
      </c>
      <c r="H196" s="104" t="s">
        <v>1443</v>
      </c>
      <c r="I196" s="1"/>
    </row>
    <row r="197" spans="2:9" ht="58" x14ac:dyDescent="0.35">
      <c r="B197" s="1">
        <v>194</v>
      </c>
      <c r="C197" s="1" t="str">
        <f t="shared" si="7"/>
        <v>aitcs6c</v>
      </c>
      <c r="D197" s="1" t="s">
        <v>17</v>
      </c>
      <c r="E197" s="1">
        <v>6</v>
      </c>
      <c r="F197" s="1" t="s">
        <v>1199</v>
      </c>
      <c r="G197" s="101" t="s">
        <v>1406</v>
      </c>
      <c r="H197" s="104" t="s">
        <v>1400</v>
      </c>
      <c r="I197" s="1"/>
    </row>
    <row r="198" spans="2:9" ht="43.5" x14ac:dyDescent="0.35">
      <c r="B198" s="1">
        <v>195</v>
      </c>
      <c r="C198" s="1" t="str">
        <f>LOWER(_xlfn.CONCAT("ait",LEFT(D198,1)&amp;"s"&amp;E198&amp;F198))</f>
        <v>aitps2c</v>
      </c>
      <c r="D198" s="1" t="s">
        <v>12</v>
      </c>
      <c r="E198" s="1">
        <v>2</v>
      </c>
      <c r="F198" s="1" t="s">
        <v>1199</v>
      </c>
      <c r="G198" s="101" t="s">
        <v>1445</v>
      </c>
      <c r="H198" s="104" t="s">
        <v>1412</v>
      </c>
      <c r="I198" s="1"/>
    </row>
    <row r="199" spans="2:9" ht="29" x14ac:dyDescent="0.35">
      <c r="B199" s="1">
        <v>196</v>
      </c>
      <c r="C199" s="1" t="str">
        <f>LOWER(_xlfn.CONCAT("ait",LEFT(D199,1)&amp;"s"&amp;E199&amp;F199))</f>
        <v>aitps3c</v>
      </c>
      <c r="D199" s="1" t="s">
        <v>12</v>
      </c>
      <c r="E199" s="1">
        <v>3</v>
      </c>
      <c r="F199" s="1" t="s">
        <v>1199</v>
      </c>
      <c r="G199" s="101" t="s">
        <v>1446</v>
      </c>
      <c r="H199" s="104" t="s">
        <v>1200</v>
      </c>
      <c r="I199" s="1"/>
    </row>
    <row r="200" spans="2:9" ht="43.5" x14ac:dyDescent="0.35">
      <c r="B200" s="1">
        <v>197</v>
      </c>
      <c r="C200" s="1" t="str">
        <f>LOWER(_xlfn.CONCAT("ait",LEFT(D200,1)&amp;"s"&amp;E200&amp;F200))</f>
        <v>aitps4c</v>
      </c>
      <c r="D200" s="1" t="s">
        <v>12</v>
      </c>
      <c r="E200" s="1">
        <v>4</v>
      </c>
      <c r="F200" s="1" t="s">
        <v>1199</v>
      </c>
      <c r="G200" s="101" t="s">
        <v>1447</v>
      </c>
      <c r="H200" s="104" t="s">
        <v>1416</v>
      </c>
      <c r="I200" s="1"/>
    </row>
    <row r="201" spans="2:9" ht="58" x14ac:dyDescent="0.35">
      <c r="B201" s="1">
        <v>198</v>
      </c>
      <c r="C201" s="1" t="str">
        <f>LOWER(_xlfn.CONCAT("ait",LEFT(D201,1)&amp;"s"&amp;E201&amp;F201))</f>
        <v>aitps5c</v>
      </c>
      <c r="D201" s="1" t="s">
        <v>12</v>
      </c>
      <c r="E201" s="1">
        <v>5</v>
      </c>
      <c r="F201" s="1" t="s">
        <v>1199</v>
      </c>
      <c r="G201" s="101" t="s">
        <v>1219</v>
      </c>
      <c r="H201" s="104" t="s">
        <v>1271</v>
      </c>
      <c r="I201" s="1"/>
    </row>
    <row r="202" spans="2:9" ht="43.5" x14ac:dyDescent="0.35">
      <c r="B202" s="1">
        <v>199</v>
      </c>
      <c r="C202" s="1" t="str">
        <f>LOWER(_xlfn.CONCAT("ait",LEFT(D202,1)&amp;"s"&amp;E202&amp;F202))</f>
        <v>aitps6c</v>
      </c>
      <c r="D202" s="1" t="s">
        <v>12</v>
      </c>
      <c r="E202" s="1">
        <v>6</v>
      </c>
      <c r="F202" s="1" t="s">
        <v>1199</v>
      </c>
      <c r="G202" s="101" t="s">
        <v>1279</v>
      </c>
      <c r="H202" s="104" t="s">
        <v>1280</v>
      </c>
      <c r="I202" s="1"/>
    </row>
    <row r="203" spans="2:9" ht="58" x14ac:dyDescent="0.3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3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3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3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3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3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3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3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3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3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3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3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3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3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3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3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3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3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3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3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3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3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3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3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3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3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3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3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3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3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3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3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3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3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3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3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3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3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3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3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3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3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3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3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3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3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3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3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3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3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3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3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3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3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3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3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3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3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3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3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3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3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3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3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3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3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3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3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3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3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3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3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3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3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3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3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3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3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3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3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3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3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3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3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3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3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3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3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3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3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3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3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3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3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3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3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3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3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3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3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3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3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3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3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3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3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3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3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3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3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3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3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3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3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3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3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3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3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3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3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3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3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3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3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3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3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3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3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3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3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3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3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3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3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3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3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3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3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3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3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3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3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3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3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3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3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3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3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3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3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3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3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3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3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3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3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3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3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3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3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3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3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3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3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3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3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3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3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3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3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3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3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3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3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3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3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3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3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3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3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3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3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3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3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3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3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3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3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3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3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3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3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3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3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3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3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3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3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3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3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3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3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3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3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3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3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3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3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3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3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3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3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3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3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3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3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3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3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3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3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3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3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3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3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3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3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3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3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3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3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3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3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3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I3" activePane="bottomRight" state="frozen"/>
      <selection pane="topRight" activeCell="C1" sqref="C1"/>
      <selection pane="bottomLeft" activeCell="A3" sqref="A3"/>
      <selection pane="bottomRight" activeCell="N3" sqref="N3"/>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256</v>
      </c>
      <c r="F1" s="33"/>
    </row>
    <row r="2" spans="2:86" ht="17" x14ac:dyDescent="0.3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3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3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3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3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3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256</v>
      </c>
      <c r="D1" s="148" t="s">
        <v>973</v>
      </c>
      <c r="E1" s="148"/>
      <c r="F1" s="148"/>
      <c r="G1" s="148"/>
      <c r="H1" s="148"/>
    </row>
    <row r="2" spans="2:77" x14ac:dyDescent="0.35">
      <c r="B2" t="s">
        <v>0</v>
      </c>
      <c r="C2" t="s">
        <v>258</v>
      </c>
      <c r="D2" t="s">
        <v>483</v>
      </c>
      <c r="E2" t="s">
        <v>974</v>
      </c>
      <c r="F2" t="s">
        <v>976</v>
      </c>
      <c r="G2" t="s">
        <v>977</v>
      </c>
      <c r="H2" t="s">
        <v>954</v>
      </c>
      <c r="I2" t="s">
        <v>978</v>
      </c>
      <c r="BY2" t="s">
        <v>946</v>
      </c>
    </row>
    <row r="3" spans="2:77" x14ac:dyDescent="0.3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3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3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ACLAMACIONES 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 x14ac:dyDescent="0.35">
      <c r="C8" t="str">
        <f>PROPER(L1)</f>
        <v>Aclamaciones A La Oración De Los Fieles</v>
      </c>
      <c r="L8" s="47" t="str">
        <f>_xlfn.CONCAT("        tt: ","""",C8,"""",",")</f>
        <v xml:space="preserve">        tt: "Aclamaciones A La Oración De Los Fieles",</v>
      </c>
    </row>
    <row r="9" spans="2:32" ht="23" x14ac:dyDescent="0.35">
      <c r="C9" t="str">
        <f>PROPER(L1)</f>
        <v>Aclamaciones A La Oración De Los Fieles</v>
      </c>
      <c r="L9" s="47" t="str">
        <f>_xlfn.CONCAT("        title: ","""",C9,"""",",")</f>
        <v xml:space="preserve">        title: "Aclamaciones A La Oración De Los Fieles",</v>
      </c>
    </row>
    <row r="10" spans="2:32" ht="23" x14ac:dyDescent="0.35">
      <c r="C10" t="str">
        <f>VLOOKUP(C1,'[1]Codigo Canto'!A3:AQ236,12,FALSE)</f>
        <v>Respuestas a las oraciones de los fieles, Modelo I, II, III, IV</v>
      </c>
      <c r="L10" s="47" t="str">
        <f>_xlfn.CONCAT("        ","subtitle: ","""",C10,"""",",")</f>
        <v xml:space="preserve">        subtitle: "Respuestas a las oraciones de los fieles, Modelo I, II, III, IV",</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179</v>
      </c>
      <c r="L16" s="47" t="str">
        <f>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aclamacionesalaoraciondelosfieles</v>
      </c>
      <c r="L19" s="47" t="str">
        <f>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178</v>
      </c>
      <c r="C26" t="str">
        <f>VLOOKUP(B26,[1]Buscador!A3:AP240,31,FALSE)</f>
        <v>/resucito/src/index.html?canto=zaqueo</v>
      </c>
      <c r="L26" s="47" t="str">
        <f>_xlfn.CONCAT("        ant: ","""",C26,"""",",")</f>
        <v xml:space="preserve">        ant: "/resucito/src/index.html?canto=zaqueo",</v>
      </c>
    </row>
    <row r="27" spans="2:40" ht="23" x14ac:dyDescent="0.35">
      <c r="B27">
        <f>+C1+1</f>
        <v>180</v>
      </c>
      <c r="C27" t="str">
        <f>VLOOKUP(B27,[1]Buscador!A3:AP240,31,FALSE)</f>
        <v>/resucito/src/index.html?canto=aleluyainterleccional</v>
      </c>
      <c r="L27" s="47" t="str">
        <f>_xlfn.CONCAT("        sig: ","""",C27,"""",",")</f>
        <v xml:space="preserve">        sig: "/resucito/src/index.html?canto=aleluyainterleccional",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INTERLECCIONAL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 x14ac:dyDescent="0.35">
      <c r="C8" t="str">
        <f ca="1">PROPER(L1)</f>
        <v>Aleluya Interleccional</v>
      </c>
      <c r="L8" s="47" t="str">
        <f ca="1">_xlfn.CONCAT("        tt: ","""",C8,"""",",")</f>
        <v xml:space="preserve">        tt: "Aleluya Interleccional",</v>
      </c>
    </row>
    <row r="9" spans="2:32" ht="23" x14ac:dyDescent="0.35">
      <c r="C9" t="str">
        <f ca="1">PROPER(L1)</f>
        <v>Aleluya Interleccional</v>
      </c>
      <c r="L9" s="47" t="str">
        <f ca="1">_xlfn.CONCAT("        title: ","""",C9,"""",",")</f>
        <v xml:space="preserve">        title: "Aleluya Interleccional",</v>
      </c>
    </row>
    <row r="10" spans="2:32" ht="23" x14ac:dyDescent="0.35">
      <c r="C10" t="str">
        <f ca="1">VLOOKUP(C1,Table223[],4,FALSE)</f>
        <v>Modelo I, II, III</v>
      </c>
      <c r="L10" s="47" t="str">
        <f ca="1">_xlfn.CONCAT("        ","subtitle: ","""",C10,"""",",")</f>
        <v xml:space="preserve">        subtitle: "Modelo I, II, III",</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180</v>
      </c>
      <c r="L16" s="47" t="str">
        <f ca="1">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aleluyainterleccional</v>
      </c>
      <c r="L19" s="47" t="str">
        <f ca="1">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181</v>
      </c>
      <c r="C27" t="str">
        <f ca="1">VLOOKUP(B27,Table4[],13,FALSE)</f>
        <v>"/src/index.html?canto=aleluyapascual"</v>
      </c>
      <c r="L27" s="47" t="str">
        <f ca="1">_xlfn.CONCAT("        sig: ",C27,",")</f>
        <v xml:space="preserve">        sig: "/src/index.html?canto=aleluyapascual",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4.5" thickTop="1" thickBot="1" x14ac:dyDescent="0.550000000000000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4.5" thickTop="1" thickBot="1" x14ac:dyDescent="0.550000000000000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5" thickTop="1" thickBot="1" x14ac:dyDescent="0.550000000000000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6">
      <c r="B41" s="94"/>
      <c r="C41" s="94"/>
      <c r="D41" s="94"/>
      <c r="E41" s="94"/>
      <c r="F41" s="94"/>
      <c r="G41" s="94"/>
      <c r="H41" s="94"/>
      <c r="I41" s="94"/>
      <c r="J41" s="94"/>
      <c r="K41" s="94"/>
      <c r="L41" s="98" t="str">
        <f ca="1">_xlfn.CONCAT("]}, // ULTIMA LINEA DEL CANTO: ",L1)</f>
        <v>]}, // ULTIMA LINEA DEL CANTO: ALELUYA INTERLECCIONAL</v>
      </c>
      <c r="M41" s="94"/>
    </row>
    <row r="42" spans="1:40" ht="20.5" x14ac:dyDescent="0.35">
      <c r="L42" s="99" t="s">
        <v>1012</v>
      </c>
      <c r="M42" s="100"/>
    </row>
    <row r="43" spans="1:40" x14ac:dyDescent="0.3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 x14ac:dyDescent="0.35">
      <c r="C8" t="str">
        <f ca="1">PROPER(L1)</f>
        <v>Aleluya Pascual</v>
      </c>
      <c r="L8" s="47" t="str">
        <f ca="1">_xlfn.CONCAT("        tt: ","""",C8,"""",",")</f>
        <v xml:space="preserve">        tt: "Aleluya Pascual",</v>
      </c>
    </row>
    <row r="9" spans="2:32" ht="23" x14ac:dyDescent="0.35">
      <c r="C9" t="str">
        <f ca="1">PROPER(L1)</f>
        <v>Aleluya Pascual</v>
      </c>
      <c r="L9" s="47" t="str">
        <f ca="1">_xlfn.CONCAT("        title: ","""",C9,"""",",")</f>
        <v xml:space="preserve">        title: "Aleluya Pascual",</v>
      </c>
    </row>
    <row r="10" spans="2:32" ht="23" x14ac:dyDescent="0.35">
      <c r="C10" t="str">
        <f ca="1">VLOOKUP(C1,Table223[],4,FALSE)</f>
        <v>Apropiado para el tiempo Pascual</v>
      </c>
      <c r="L10" s="47" t="str">
        <f ca="1">_xlfn.CONCAT("        ","subtitle: ","""",C10,"""",",")</f>
        <v xml:space="preserve">        subtitle: "Apropiado para el tiempo Pascual",</v>
      </c>
    </row>
    <row r="11" spans="2:32" ht="23" x14ac:dyDescent="0.35">
      <c r="C11" t="str">
        <f ca="1">_xlfn.CONCAT("category: [",VLOOKUP(C1,Table223[],16,FALSE),"],")</f>
        <v>category: ["Liturgia","Pascua"],</v>
      </c>
      <c r="L11" s="47" t="str">
        <f ca="1">_xlfn.CONCAT("        ",C11)</f>
        <v xml:space="preserve">        category: ["Liturgia","Pascua"],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181</v>
      </c>
      <c r="L16" s="47" t="str">
        <f ca="1">_xlfn.CONCAT("        dbno: ","""",C16,"""",",")</f>
        <v xml:space="preserve">        dbno: "181",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aleluyapascual</v>
      </c>
      <c r="L19" s="47" t="str">
        <f ca="1">_xlfn.CONCAT("        audioSrc: ","""/audio/",C19,".mp3""",",")</f>
        <v xml:space="preserve">        audioSrc: "/audio/aleluyapascual.mp3",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+C1-1-1</f>
        <v>179</v>
      </c>
      <c r="C26" t="str">
        <f ca="1">VLOOKUP(B26,Table4[],13,FALSE)</f>
        <v>"/src/index.html?canto=aclamacionesalaoraciondelosfieles"</v>
      </c>
      <c r="L26" s="47" t="str">
        <f ca="1">_xlfn.CONCAT("        ant: ",C26,",")</f>
        <v xml:space="preserve">        ant: "/src/index.html?canto=aclamacionesalaoraciondelosfieles",</v>
      </c>
    </row>
    <row r="27" spans="2:40" ht="23" x14ac:dyDescent="0.35">
      <c r="B27">
        <f ca="1">+C1+1</f>
        <v>182</v>
      </c>
      <c r="C27" t="str">
        <f ca="1">VLOOKUP(B27,Table4[],13,FALSE)</f>
        <v>"/src/index.html?canto=antifonaparaelevangelio"</v>
      </c>
      <c r="L27" s="47" t="str">
        <f ca="1">_xlfn.CONCAT("        sig: ",C27,",")</f>
        <v xml:space="preserve">        sig: "/src/index.html?canto=antifonaparaelevangelio",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4.5" thickTop="1" thickBot="1" x14ac:dyDescent="0.550000000000000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4.5" thickTop="1" thickBot="1" x14ac:dyDescent="0.550000000000000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4.5" thickTop="1" thickBot="1" x14ac:dyDescent="0.550000000000000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4.5" thickTop="1" thickBot="1" x14ac:dyDescent="0.550000000000000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5" thickTop="1" thickBot="1" x14ac:dyDescent="0.550000000000000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4.5" thickTop="1" thickBot="1" x14ac:dyDescent="0.550000000000000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6">
      <c r="B61" s="94"/>
      <c r="C61" s="94"/>
      <c r="D61" s="94"/>
      <c r="E61" s="94"/>
      <c r="F61" s="94"/>
      <c r="G61" s="94"/>
      <c r="H61" s="94"/>
      <c r="I61" s="94"/>
      <c r="J61" s="94"/>
      <c r="K61" s="94"/>
      <c r="L61" s="98" t="str">
        <f ca="1">_xlfn.CONCAT("]}, // ULTIMA LINEA DEL CANTO: ",L1)</f>
        <v>]}, // ULTIMA LINEA DEL CANTO: ALELUYA PASCUAL</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 x14ac:dyDescent="0.35">
      <c r="C8" t="str">
        <f ca="1">PROPER(L1)</f>
        <v>Antífona Para El Evangelio</v>
      </c>
      <c r="L8" s="47" t="str">
        <f ca="1">_xlfn.CONCAT("        tt: ","""",C8,"""",",")</f>
        <v xml:space="preserve">        tt: "Antífona Para El Evangelio",</v>
      </c>
    </row>
    <row r="9" spans="2:32" ht="23" x14ac:dyDescent="0.35">
      <c r="C9" t="str">
        <f ca="1">PROPER(L1)</f>
        <v>Antífona Para El Evangelio</v>
      </c>
      <c r="L9" s="47" t="str">
        <f ca="1">_xlfn.CONCAT("        title: ","""",C9,"""",",")</f>
        <v xml:space="preserve">        title: "Antífona Para El Evangelio",</v>
      </c>
    </row>
    <row r="10" spans="2:32" ht="23" x14ac:dyDescent="0.35">
      <c r="C10" t="str">
        <f ca="1">VLOOKUP(C1,Table223[],4,FALSE)</f>
        <v>Tiempo de Cuaresma</v>
      </c>
      <c r="L10" s="47" t="str">
        <f ca="1">_xlfn.CONCAT("        ","subtitle: ","""",C10,"""",",")</f>
        <v xml:space="preserve">        subtitle: "Tiempo de Cuaresma",</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182</v>
      </c>
      <c r="L16" s="47" t="str">
        <f ca="1">_xlfn.CONCAT("        dbno: ","""",C16,"""",",")</f>
        <v xml:space="preserve">        dbno: "182",</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antifonaparaelevangelio</v>
      </c>
      <c r="L19" s="47" t="str">
        <f ca="1">_xlfn.CONCAT("        audioSrc: ","""/audio/",C19,".mp3""",",")</f>
        <v xml:space="preserve">        audioSrc: "/audio/antifonaparaelevangelio.mp3",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181</v>
      </c>
      <c r="C26" t="str">
        <f ca="1">VLOOKUP(B26,Table4[],13,FALSE)</f>
        <v>"/src/index.html?canto=aleluyapascual"</v>
      </c>
      <c r="L26" s="47" t="str">
        <f ca="1">_xlfn.CONCAT("        ant: ",C26,",")</f>
        <v xml:space="preserve">        ant: "/src/index.html?canto=aleluyapascual",</v>
      </c>
    </row>
    <row r="27" spans="2:40" ht="23" x14ac:dyDescent="0.35">
      <c r="B27">
        <f ca="1">+C1+1</f>
        <v>183</v>
      </c>
      <c r="C27" t="str">
        <f ca="1">VLOOKUP(B27,Table4[],13,FALSE)</f>
        <v>"/src/index.html?canto=bendiciondelagua"</v>
      </c>
      <c r="L27" s="47" t="str">
        <f ca="1">_xlfn.CONCAT("        sig: ",C27,",")</f>
        <v xml:space="preserve">        sig: "/src/index.html?canto=bendiciondelagua",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4.5" thickTop="1" thickBot="1" x14ac:dyDescent="0.550000000000000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4.5" thickTop="1" thickBot="1" x14ac:dyDescent="0.550000000000000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4.5" thickTop="1" thickBot="1" x14ac:dyDescent="0.550000000000000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4.5" thickTop="1" thickBot="1" x14ac:dyDescent="0.550000000000000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6">
      <c r="B65" s="94"/>
      <c r="C65" s="94"/>
      <c r="D65" s="94"/>
      <c r="E65" s="94"/>
      <c r="F65" s="94"/>
      <c r="G65" s="94"/>
      <c r="H65" s="94"/>
      <c r="I65" s="94"/>
      <c r="J65" s="94"/>
      <c r="K65" s="94"/>
      <c r="L65" s="98" t="str">
        <f ca="1">_xlfn.CONCAT("]}, // ULTIMA LINEA DEL CANTO: ",L1)</f>
        <v>]}, // ULTIMA LINEA DEL CANTO: ANTÍFONA PARA EL EVANGELIO</v>
      </c>
      <c r="M65" s="94"/>
    </row>
    <row r="66" spans="2:13" ht="20.5" x14ac:dyDescent="0.35">
      <c r="L66" s="99" t="s">
        <v>1012</v>
      </c>
      <c r="M66" s="100"/>
    </row>
    <row r="67" spans="2:13" x14ac:dyDescent="0.3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 x14ac:dyDescent="0.35">
      <c r="C8" t="str">
        <f ca="1">PROPER(L1)</f>
        <v>Bendición Del Agua</v>
      </c>
      <c r="L8" s="47" t="str">
        <f ca="1">_xlfn.CONCAT("        tt: ","""",C8,"""",",")</f>
        <v xml:space="preserve">        tt: "Bendición Del Agua",</v>
      </c>
    </row>
    <row r="9" spans="2:32" ht="23" x14ac:dyDescent="0.35">
      <c r="C9" t="str">
        <f ca="1">PROPER(L1)</f>
        <v>Bendición Del Agua</v>
      </c>
      <c r="L9" s="47" t="str">
        <f ca="1">_xlfn.CONCAT("        title: ","""",C9,"""",",")</f>
        <v xml:space="preserve">        title: "Bendición Del Agua",</v>
      </c>
    </row>
    <row r="10" spans="2:32" ht="23" x14ac:dyDescent="0.35">
      <c r="C10" t="str">
        <f ca="1">VLOOKUP(C1,Table223[],4,FALSE)</f>
        <v>De la liturgia bautismal de la Vigilia Pascual</v>
      </c>
      <c r="L10" s="47" t="str">
        <f ca="1">_xlfn.CONCAT("        ","subtitle: ","""",C10,"""",",")</f>
        <v xml:space="preserve">        subtitle: "De la liturgia bautismal de la Vigilia Pascual",</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183</v>
      </c>
      <c r="L16" s="47" t="str">
        <f ca="1">_xlfn.CONCAT("        dbno: ","""",C16,"""",",")</f>
        <v xml:space="preserve">        dbno: "183",</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bendiciondelagua</v>
      </c>
      <c r="L19" s="47" t="str">
        <f ca="1">_xlfn.CONCAT("        audioSrc: ","""/audio/",C19,".mp3""",",")</f>
        <v xml:space="preserve">        audioSrc: "/audio/bendiciondelagua.mp3",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182</v>
      </c>
      <c r="C26" t="str">
        <f ca="1">VLOOKUP(B26,Table4[],13,FALSE)</f>
        <v>"/src/index.html?canto=antifonaparaelevangelio"</v>
      </c>
      <c r="L26" s="47" t="str">
        <f ca="1">_xlfn.CONCAT("        ant: ",C26,",")</f>
        <v xml:space="preserve">        ant: "/src/index.html?canto=antifonaparaelevangelio",</v>
      </c>
    </row>
    <row r="27" spans="2:40" ht="23" x14ac:dyDescent="0.35">
      <c r="B27">
        <f ca="1">+C1+1</f>
        <v>184</v>
      </c>
      <c r="C27" t="e">
        <f ca="1">VLOOKUP(B27,Table4[],13,FALSE)</f>
        <v>#N/A</v>
      </c>
      <c r="L27" s="47" t="e">
        <f ca="1">_xlfn.CONCAT("        sig: ",C27,",")</f>
        <v>#N/A</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4.5" thickTop="1" thickBot="1" x14ac:dyDescent="0.550000000000000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4.5" thickTop="1" thickBot="1" x14ac:dyDescent="0.550000000000000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4.5" thickTop="1" thickBot="1" x14ac:dyDescent="0.550000000000000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4.5" thickTop="1" thickBot="1" x14ac:dyDescent="0.550000000000000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5" thickTop="1" thickBot="1" x14ac:dyDescent="0.550000000000000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4.5" thickTop="1" thickBot="1" x14ac:dyDescent="0.550000000000000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4.5" thickTop="1" thickBot="1" x14ac:dyDescent="0.550000000000000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4.5" thickTop="1" thickBot="1" x14ac:dyDescent="0.550000000000000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4.5" thickTop="1" thickBot="1" x14ac:dyDescent="0.550000000000000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6.5" thickTop="1" thickBot="1" x14ac:dyDescent="0.550000000000000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4.5" thickTop="1" thickBot="1" x14ac:dyDescent="0.550000000000000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4.5" thickTop="1" thickBot="1" x14ac:dyDescent="0.550000000000000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4.5" thickTop="1" thickBot="1" x14ac:dyDescent="0.550000000000000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4.5" thickTop="1" thickBot="1" x14ac:dyDescent="0.550000000000000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4.5" thickTop="1" thickBot="1" x14ac:dyDescent="0.550000000000000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4.5" thickTop="1" thickBot="1" x14ac:dyDescent="0.550000000000000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4.5" thickTop="1" thickBot="1" x14ac:dyDescent="0.550000000000000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6">
      <c r="B61" s="94"/>
      <c r="C61" s="94"/>
      <c r="D61" s="94"/>
      <c r="E61" s="94"/>
      <c r="F61" s="94"/>
      <c r="G61" s="94"/>
      <c r="H61" s="94"/>
      <c r="I61" s="94"/>
      <c r="J61" s="94"/>
      <c r="K61" s="94"/>
      <c r="L61" s="98" t="str">
        <f ca="1">_xlfn.CONCAT("]}, // ULTIMA LINEA DEL CANTO: ",L1)</f>
        <v>]}, // ULTIMA LINEA DEL CANTO: BENDICIÓN DEL AGUA</v>
      </c>
      <c r="M61" s="94"/>
    </row>
    <row r="62" spans="2:40" ht="20.5" x14ac:dyDescent="0.35">
      <c r="L62" s="99" t="s">
        <v>1012</v>
      </c>
      <c r="M62" s="100"/>
    </row>
    <row r="63" spans="2:40" x14ac:dyDescent="0.3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46"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 x14ac:dyDescent="0.35">
      <c r="C8" t="e">
        <f ca="1">PROPER(L1)</f>
        <v>#N/A</v>
      </c>
      <c r="L8" s="47" t="e">
        <f ca="1">_xlfn.CONCAT("        tt: ","""",C8,"""",",")</f>
        <v>#N/A</v>
      </c>
    </row>
    <row r="9" spans="2:32" ht="23" x14ac:dyDescent="0.35">
      <c r="C9" t="e">
        <f ca="1">PROPER(L1)</f>
        <v>#N/A</v>
      </c>
      <c r="L9" s="47" t="e">
        <f ca="1">_xlfn.CONCAT("        title: ","""",C9,"""",",")</f>
        <v>#N/A</v>
      </c>
    </row>
    <row r="10" spans="2:32" ht="23" x14ac:dyDescent="0.35">
      <c r="C10" t="e">
        <f ca="1">VLOOKUP(C1,Table223[],4,FALSE)</f>
        <v>#N/A</v>
      </c>
      <c r="L10" s="47" t="e">
        <f ca="1">_xlfn.CONCAT("        ","subtitle: ","""",C10,"""",",")</f>
        <v>#N/A</v>
      </c>
    </row>
    <row r="11" spans="2:32" ht="23" x14ac:dyDescent="0.35">
      <c r="C11" t="e">
        <f ca="1">_xlfn.CONCAT("category: [",VLOOKUP(C1,Table223[],16,FALSE),"],")</f>
        <v>#N/A</v>
      </c>
      <c r="L11" s="47" t="e">
        <f ca="1">_xlfn.CONCAT("        ",C11)</f>
        <v>#N/A</v>
      </c>
    </row>
    <row r="12" spans="2:32" ht="23" x14ac:dyDescent="0.35">
      <c r="C12" t="e">
        <f ca="1">VLOOKUP(C1,Table223[],5,FALSE)</f>
        <v>#N/A</v>
      </c>
      <c r="L12" s="47" t="e">
        <f ca="1">_xlfn.CONCAT("        catCanto: ","""",C12,"""",",   // Precatecumenado | Catecumenado | Liturgia | Eleccion")</f>
        <v>#N/A</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 ca="1">VLOOKUP(C1,Table223[],1,FALSE)</f>
        <v>#N/A</v>
      </c>
      <c r="L16" s="47" t="e">
        <f ca="1">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 ca="1">C7</f>
        <v>#N/A</v>
      </c>
      <c r="L19" s="47" t="e">
        <f ca="1">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183</v>
      </c>
      <c r="C26" t="str">
        <f ca="1">VLOOKUP(B26,Table4[],13,FALSE)</f>
        <v>"/src/index.html?canto=bendiciondelagua"</v>
      </c>
      <c r="L26" s="47" t="str">
        <f ca="1">_xlfn.CONCAT("        ant: ",C26,",")</f>
        <v xml:space="preserve">        ant: "/src/index.html?canto=bendiciondelagua",</v>
      </c>
    </row>
    <row r="27" spans="2:40" ht="23" x14ac:dyDescent="0.3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4.5" thickTop="1" thickBot="1" x14ac:dyDescent="0.550000000000000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4.5" thickTop="1" thickBot="1" x14ac:dyDescent="0.550000000000000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5" thickTop="1" thickBot="1" x14ac:dyDescent="0.550000000000000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4.5" thickTop="1" thickBot="1" x14ac:dyDescent="0.550000000000000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4.5" thickTop="1" thickBot="1" x14ac:dyDescent="0.550000000000000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4.5" thickTop="1" thickBot="1" x14ac:dyDescent="0.550000000000000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4.5" thickTop="1" thickBot="1" x14ac:dyDescent="0.550000000000000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4.5" thickTop="1" thickBot="1" x14ac:dyDescent="0.550000000000000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4.5" thickTop="1" thickBot="1" x14ac:dyDescent="0.550000000000000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4.5" thickTop="1" thickBot="1" x14ac:dyDescent="0.550000000000000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4.5" thickTop="1" thickBot="1" x14ac:dyDescent="0.550000000000000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6">
      <c r="B63" s="94"/>
      <c r="C63" s="94"/>
      <c r="D63" s="94"/>
      <c r="E63" s="94"/>
      <c r="F63" s="94"/>
      <c r="G63" s="94"/>
      <c r="H63" s="94"/>
      <c r="I63" s="94"/>
      <c r="J63" s="94"/>
      <c r="K63" s="94"/>
      <c r="L63" s="98" t="e">
        <f ca="1">_xlfn.CONCAT("]}, // ULTIMA LINEA DEL CANTO: ",L1)</f>
        <v>#N/A</v>
      </c>
      <c r="M63" s="94"/>
    </row>
    <row r="64" spans="2:40" ht="20.5" x14ac:dyDescent="0.35">
      <c r="L64" s="99" t="s">
        <v>1012</v>
      </c>
      <c r="M64" s="100"/>
    </row>
    <row r="65" spans="13:13" x14ac:dyDescent="0.3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 x14ac:dyDescent="0.35">
      <c r="C8" t="str">
        <f ca="1">PROPER(L1)</f>
        <v>Celebración Penitencial (Bendición Penitencial )</v>
      </c>
      <c r="L8" s="47" t="str">
        <f ca="1">_xlfn.CONCAT("        tt: ","""",C8,"""",",")</f>
        <v xml:space="preserve">        tt: "Celebración Penitencial (Bendición Penitencial )",</v>
      </c>
    </row>
    <row r="9" spans="2:32" ht="23" x14ac:dyDescent="0.35">
      <c r="C9" t="str">
        <f ca="1">PROPER(L1)</f>
        <v>Celebración Penitencial (Bendición Penitencial )</v>
      </c>
      <c r="L9" s="47" t="str">
        <f ca="1">_xlfn.CONCAT("        title: ","""",C9,"""",",")</f>
        <v xml:space="preserve">        title: "Celebración Penitencial (Bendición Penitencial )",</v>
      </c>
    </row>
    <row r="10" spans="2:32" ht="23" x14ac:dyDescent="0.35">
      <c r="C10" t="str">
        <f ca="1">VLOOKUP(C1,Table223[],4,FALSE)</f>
        <v>Acción de gracias</v>
      </c>
      <c r="L10" s="47" t="str">
        <f ca="1">_xlfn.CONCAT("        ","subtitle: ","""",C10,"""",",")</f>
        <v xml:space="preserve">        subtitle: "Acción de gracias",</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185</v>
      </c>
      <c r="L16" s="47" t="str">
        <f ca="1">_xlfn.CONCAT("        dbno: ","""",C16,"""",",")</f>
        <v xml:space="preserve">        dbno: "185",</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celebracionpenitencial(bendicionpenitencial)</v>
      </c>
      <c r="L19" s="47" t="str">
        <f ca="1">_xlfn.CONCAT("        audioSrc: ","""/audio/",C19,".mp3""",",")</f>
        <v xml:space="preserve">        audioSrc: "/audio/celebracionpenitencial(bendicionpenitencial).mp3",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184</v>
      </c>
      <c r="C26" t="e">
        <f ca="1">VLOOKUP(B26,Table4[],13,FALSE)</f>
        <v>#N/A</v>
      </c>
      <c r="L26" s="47" t="e">
        <f ca="1">_xlfn.CONCAT("        ant: ",C26,",")</f>
        <v>#N/A</v>
      </c>
    </row>
    <row r="27" spans="2:40" ht="23" x14ac:dyDescent="0.35">
      <c r="B27">
        <f ca="1">+C1+1</f>
        <v>186</v>
      </c>
      <c r="C27" t="str">
        <f ca="1">VLOOKUP(B27,Table4[],13,FALSE)</f>
        <v>"/src/index.html?canto=corderodedios"</v>
      </c>
      <c r="L27" s="47" t="str">
        <f ca="1">_xlfn.CONCAT("        sig: ",C27,",")</f>
        <v xml:space="preserve">        sig: "/src/index.html?canto=corderodedios",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6.5" thickTop="1" thickBot="1" x14ac:dyDescent="0.550000000000000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4.5" thickTop="1" thickBot="1" x14ac:dyDescent="0.550000000000000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4.5" thickTop="1" thickBot="1" x14ac:dyDescent="0.550000000000000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5" thickTop="1" thickBot="1" x14ac:dyDescent="0.550000000000000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4.5" thickTop="1" thickBot="1" x14ac:dyDescent="0.550000000000000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4.5" thickTop="1" thickBot="1" x14ac:dyDescent="0.550000000000000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6.5" thickTop="1" thickBot="1" x14ac:dyDescent="0.550000000000000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4.5" thickTop="1" thickBot="1" x14ac:dyDescent="0.550000000000000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4.5" thickTop="1" thickBot="1" x14ac:dyDescent="0.550000000000000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4.5" thickTop="1" thickBot="1" x14ac:dyDescent="0.550000000000000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4.5" thickTop="1" thickBot="1" x14ac:dyDescent="0.550000000000000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4.5" thickTop="1" thickBot="1" x14ac:dyDescent="0.550000000000000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4.5" thickTop="1" thickBot="1" x14ac:dyDescent="0.550000000000000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6">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5" x14ac:dyDescent="0.35">
      <c r="L60" s="99" t="s">
        <v>1012</v>
      </c>
      <c r="M60" s="100"/>
    </row>
    <row r="61" spans="2:40" x14ac:dyDescent="0.3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CORDERO DE DIOS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 x14ac:dyDescent="0.35">
      <c r="C8" t="str">
        <f ca="1">PROPER(L1)</f>
        <v>Cordero De Dios</v>
      </c>
      <c r="L8" s="47" t="str">
        <f ca="1">_xlfn.CONCAT("        tt: ","""",C8,"""",",")</f>
        <v xml:space="preserve">        tt: "Cordero De Dios",</v>
      </c>
    </row>
    <row r="9" spans="2:32" ht="23" x14ac:dyDescent="0.35">
      <c r="C9" t="str">
        <f ca="1">PROPER(L1)</f>
        <v>Cordero De Dios</v>
      </c>
      <c r="L9" s="47" t="str">
        <f ca="1">_xlfn.CONCAT("        title: ","""",C9,"""",",")</f>
        <v xml:space="preserve">        title: "Cordero De Dios",</v>
      </c>
    </row>
    <row r="10" spans="2:32" ht="23" x14ac:dyDescent="0.35">
      <c r="C10" t="str">
        <f ca="1">VLOOKUP(C1,Table223[],4,FALSE)</f>
        <v>Después de la consagración</v>
      </c>
      <c r="L10" s="47" t="str">
        <f ca="1">_xlfn.CONCAT("        ","subtitle: ","""",C10,"""",",")</f>
        <v xml:space="preserve">        subtitle: "Después de la consagración",</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186</v>
      </c>
      <c r="L16" s="47" t="str">
        <f ca="1">_xlfn.CONCAT("        dbno: ","""",C16,"""",",")</f>
        <v xml:space="preserve">        dbno: "186",</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corderodedios</v>
      </c>
      <c r="L19" s="47" t="str">
        <f ca="1">_xlfn.CONCAT("        audioSrc: ","""/audio/",C19,".mp3""",",")</f>
        <v xml:space="preserve">        audioSrc: "/audio/corderodedios.mp3",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 x14ac:dyDescent="0.35">
      <c r="B27">
        <f ca="1">+C1+1</f>
        <v>187</v>
      </c>
      <c r="C27" t="str">
        <f ca="1">VLOOKUP(B27,Table4[],13,FALSE)</f>
        <v>"/src/index.html?canto=credo"</v>
      </c>
      <c r="L27" s="47" t="str">
        <f ca="1">_xlfn.CONCAT("        sig: ",C27,",")</f>
        <v xml:space="preserve">        sig: "/src/index.html?canto=credo",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6.5" thickTop="1" thickBot="1" x14ac:dyDescent="0.550000000000000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5" thickTop="1" thickBot="1" x14ac:dyDescent="0.550000000000000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4.5" thickTop="1" thickBot="1" x14ac:dyDescent="0.550000000000000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4.5" thickTop="1" thickBot="1" x14ac:dyDescent="0.550000000000000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4.5" thickTop="1" thickBot="1" x14ac:dyDescent="0.550000000000000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4.5" thickTop="1" thickBot="1" x14ac:dyDescent="0.550000000000000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6.5" thickTop="1" thickBot="1" x14ac:dyDescent="0.550000000000000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4.5" thickTop="1" thickBot="1" x14ac:dyDescent="0.550000000000000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4.5" thickTop="1" thickBot="1" x14ac:dyDescent="0.550000000000000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4.5" thickTop="1" thickBot="1" x14ac:dyDescent="0.550000000000000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6.5" thickTop="1" thickBot="1" x14ac:dyDescent="0.550000000000000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4.5" thickTop="1" thickBot="1" x14ac:dyDescent="0.550000000000000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4.5" thickTop="1" thickBot="1" x14ac:dyDescent="0.550000000000000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6">
      <c r="B57" s="94"/>
      <c r="C57" s="94"/>
      <c r="D57" s="94"/>
      <c r="E57" s="94"/>
      <c r="F57" s="94"/>
      <c r="G57" s="94"/>
      <c r="H57" s="94"/>
      <c r="I57" s="94"/>
      <c r="J57" s="94"/>
      <c r="K57" s="94"/>
      <c r="L57" s="98" t="str">
        <f ca="1">_xlfn.CONCAT("]}, // ULTIMA LINEA DEL CANTO: ",L1)</f>
        <v>]}, // ULTIMA LINEA DEL CANTO: CORDERO DE DIOS</v>
      </c>
      <c r="M57" s="94"/>
    </row>
    <row r="58" spans="2:40" ht="20.5" x14ac:dyDescent="0.35">
      <c r="L58" s="99" t="s">
        <v>1012</v>
      </c>
      <c r="M58" s="100"/>
    </row>
    <row r="59" spans="2:40" x14ac:dyDescent="0.3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 x14ac:dyDescent="0.35">
      <c r="C8" t="str">
        <f ca="1">PROPER(L1)</f>
        <v>Credo</v>
      </c>
      <c r="L8" s="47" t="str">
        <f ca="1">_xlfn.CONCAT("        tt: ","""",C8,"""",",")</f>
        <v xml:space="preserve">        tt: "Credo",</v>
      </c>
    </row>
    <row r="9" spans="2:32" ht="23" x14ac:dyDescent="0.35">
      <c r="C9" t="str">
        <f ca="1">PROPER(L1)</f>
        <v>Credo</v>
      </c>
      <c r="L9" s="47" t="str">
        <f ca="1">_xlfn.CONCAT("        title: ","""",C9,"""",",")</f>
        <v xml:space="preserve">        title: "Credo",</v>
      </c>
    </row>
    <row r="10" spans="2:32" ht="23" x14ac:dyDescent="0.35">
      <c r="C10" t="str">
        <f ca="1">VLOOKUP(C1,Table223[],4,FALSE)</f>
        <v>Símbolo Apostólico</v>
      </c>
      <c r="L10" s="47" t="str">
        <f ca="1">_xlfn.CONCAT("        ","subtitle: ","""",C10,"""",",")</f>
        <v xml:space="preserve">        subtitle: "Símbolo Apostólico",</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187</v>
      </c>
      <c r="L16" s="47" t="str">
        <f ca="1">_xlfn.CONCAT("        dbno: ","""",C16,"""",",")</f>
        <v xml:space="preserve">        dbno: "187",</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credo</v>
      </c>
      <c r="L19" s="47" t="str">
        <f ca="1">_xlfn.CONCAT("        audioSrc: ","""/audio/",C19,".mp3""",",")</f>
        <v xml:space="preserve">        audioSrc: "/audio/credo.mp3",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186</v>
      </c>
      <c r="C26" t="str">
        <f ca="1">VLOOKUP(B26,Table4[],13,FALSE)</f>
        <v>"/src/index.html?canto=corderodedios"</v>
      </c>
      <c r="L26" s="47" t="str">
        <f ca="1">_xlfn.CONCAT("        ant: ",C26,",")</f>
        <v xml:space="preserve">        ant: "/src/index.html?canto=corderodedios",</v>
      </c>
    </row>
    <row r="27" spans="2:40" ht="23" x14ac:dyDescent="0.35">
      <c r="B27">
        <f ca="1">+C1+1</f>
        <v>188</v>
      </c>
      <c r="C27" t="str">
        <f ca="1">VLOOKUP(B27,Table4[],13,FALSE)</f>
        <v>"/src/index.html?canto=gloriaadiosenloaltodelcielo"</v>
      </c>
      <c r="L27" s="47" t="str">
        <f ca="1">_xlfn.CONCAT("        sig: ",C27,",")</f>
        <v xml:space="preserve">        sig: "/src/index.html?canto=gloriaadiosenloaltodelcielo",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4.5" thickTop="1" thickBot="1" x14ac:dyDescent="0.550000000000000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6.5" thickTop="1" thickBot="1" x14ac:dyDescent="0.550000000000000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4.5" thickTop="1" thickBot="1" x14ac:dyDescent="0.550000000000000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4.5" thickTop="1" thickBot="1" x14ac:dyDescent="0.550000000000000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4.5" thickTop="1" thickBot="1" x14ac:dyDescent="0.550000000000000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4.5" thickTop="1" thickBot="1" x14ac:dyDescent="0.550000000000000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6.5" thickTop="1" thickBot="1" x14ac:dyDescent="0.550000000000000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4.5" thickTop="1" thickBot="1" x14ac:dyDescent="0.550000000000000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4.5" thickTop="1" thickBot="1" x14ac:dyDescent="0.550000000000000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4.5" thickTop="1" thickBot="1" x14ac:dyDescent="0.550000000000000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4.5" thickTop="1" thickBot="1" x14ac:dyDescent="0.550000000000000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4.5" thickTop="1" thickBot="1" x14ac:dyDescent="0.550000000000000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4.5" thickTop="1" thickBot="1" x14ac:dyDescent="0.550000000000000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4.5" thickTop="1" thickBot="1" x14ac:dyDescent="0.550000000000000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5" thickTop="1" thickBot="1" x14ac:dyDescent="0.550000000000000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4.5" thickTop="1" thickBot="1" x14ac:dyDescent="0.550000000000000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4.5" thickTop="1" thickBot="1" x14ac:dyDescent="0.550000000000000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4.5" thickTop="1" thickBot="1" x14ac:dyDescent="0.550000000000000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4.5" thickTop="1" thickBot="1" x14ac:dyDescent="0.550000000000000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6.5" thickTop="1" thickBot="1" x14ac:dyDescent="0.550000000000000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thickTop="1" thickBot="1" x14ac:dyDescent="0.550000000000000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4.5" thickTop="1" thickBot="1" x14ac:dyDescent="0.550000000000000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4.5" thickTop="1" thickBot="1" x14ac:dyDescent="0.550000000000000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4.5" thickTop="1" thickBot="1" x14ac:dyDescent="0.550000000000000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6.5" thickTop="1" thickBot="1" x14ac:dyDescent="0.550000000000000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4.5" thickTop="1" thickBot="1" x14ac:dyDescent="0.550000000000000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4.5" thickTop="1" thickBot="1" x14ac:dyDescent="0.550000000000000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4.5" thickTop="1" thickBot="1" x14ac:dyDescent="0.550000000000000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4.5" thickTop="1" thickBot="1" x14ac:dyDescent="0.550000000000000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6.5" thickTop="1" thickBot="1" x14ac:dyDescent="0.550000000000000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4.5" thickTop="1" thickBot="1" x14ac:dyDescent="0.550000000000000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4.5" thickTop="1" thickBot="1" x14ac:dyDescent="0.550000000000000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4.5" thickTop="1" thickBot="1" x14ac:dyDescent="0.550000000000000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4.5" thickTop="1" thickBot="1" x14ac:dyDescent="0.550000000000000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4.5" thickTop="1" thickBot="1" x14ac:dyDescent="0.550000000000000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4.5" thickTop="1" thickBot="1" x14ac:dyDescent="0.550000000000000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4.5" thickTop="1" thickBot="1" x14ac:dyDescent="0.550000000000000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6">
      <c r="B77" s="94"/>
      <c r="C77" s="94"/>
      <c r="D77" s="94"/>
      <c r="E77" s="94"/>
      <c r="F77" s="94"/>
      <c r="G77" s="94"/>
      <c r="H77" s="94"/>
      <c r="I77" s="94"/>
      <c r="J77" s="94"/>
      <c r="K77" s="94"/>
      <c r="L77" s="98" t="str">
        <f ca="1">_xlfn.CONCAT("]}, // ULTIMA LINEA DEL CANTO: ",L1)</f>
        <v>]}, // ULTIMA LINEA DEL CANTO: CREDO</v>
      </c>
      <c r="M77" s="94"/>
    </row>
    <row r="78" spans="2:40" ht="20.5" x14ac:dyDescent="0.35">
      <c r="L78" s="99" t="s">
        <v>1012</v>
      </c>
      <c r="M78" s="100"/>
    </row>
    <row r="79" spans="2:40" x14ac:dyDescent="0.3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88900</xdr:rowOff>
                  </from>
                  <to>
                    <xdr:col>9</xdr:col>
                    <xdr:colOff>298450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4.5" x14ac:dyDescent="0.35"/>
  <cols>
    <col min="2" max="2" width="13.1796875" customWidth="1"/>
    <col min="3" max="3" width="66.7265625" bestFit="1" customWidth="1"/>
    <col min="4" max="11" width="6.81640625" customWidth="1"/>
    <col min="12" max="12" width="180.1796875"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GLORIA A DIOS EN LO ALTO DEL CIELO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 x14ac:dyDescent="0.35">
      <c r="C8" t="str">
        <f ca="1">PROPER(L1)</f>
        <v>Gloria A Dios En Lo Alto Del Cielo</v>
      </c>
      <c r="L8" s="47" t="str">
        <f ca="1">_xlfn.CONCAT("        tt: ","""",C8,"""",",")</f>
        <v xml:space="preserve">        tt: "Gloria A Dios En Lo Alto Del Cielo",</v>
      </c>
    </row>
    <row r="9" spans="2:32" ht="23" x14ac:dyDescent="0.35">
      <c r="C9" t="str">
        <f ca="1">PROPER(L1)</f>
        <v>Gloria A Dios En Lo Alto Del Cielo</v>
      </c>
      <c r="L9" s="47" t="str">
        <f ca="1">_xlfn.CONCAT("        title: ","""",C9,"""",",")</f>
        <v xml:space="preserve">        title: "Gloria A Dios En Lo Alto Del Cielo",</v>
      </c>
    </row>
    <row r="10" spans="2:32" ht="23" x14ac:dyDescent="0.35">
      <c r="C10" t="str">
        <f ca="1">VLOOKUP(C1,Table223[],4,FALSE)</f>
        <v>Himno Litúrgico</v>
      </c>
      <c r="L10" s="47" t="str">
        <f ca="1">_xlfn.CONCAT("        ","subtitle: ","""",C10,"""",",")</f>
        <v xml:space="preserve">        subtitle: "Himno Litúrgico",</v>
      </c>
    </row>
    <row r="11" spans="2:32" ht="23" x14ac:dyDescent="0.35">
      <c r="C11" t="str">
        <f ca="1">_xlfn.CONCAT("category: [",VLOOKUP(C1,Table223[],16,FALSE),"],")</f>
        <v>category: ["Liturgia","Navidad","Orinario","Pascua"],</v>
      </c>
      <c r="L11" s="47" t="str">
        <f ca="1">_xlfn.CONCAT("        ",C11)</f>
        <v xml:space="preserve">        category: ["Liturgia","Navidad","Orinario","Pascua"],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188</v>
      </c>
      <c r="L16" s="47" t="str">
        <f ca="1">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gloriaadiosenloaltodelcielo</v>
      </c>
      <c r="L19" s="47" t="str">
        <f ca="1">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187</v>
      </c>
      <c r="C26" t="str">
        <f ca="1">VLOOKUP(B26,Table4[],13,FALSE)</f>
        <v>"/src/index.html?canto=credo"</v>
      </c>
      <c r="L26" s="47" t="str">
        <f ca="1">_xlfn.CONCAT("        ant: ",C26,",")</f>
        <v xml:space="preserve">        ant: "/src/index.html?canto=credo",</v>
      </c>
    </row>
    <row r="27" spans="2:40" ht="23" x14ac:dyDescent="0.35">
      <c r="B27">
        <f ca="1">+C1+1</f>
        <v>189</v>
      </c>
      <c r="C27" t="str">
        <f ca="1">VLOOKUP(B27,Table4[],13,FALSE)</f>
        <v>"/src/index.html?canto=letaniasdelossantos"</v>
      </c>
      <c r="L27" s="47" t="str">
        <f ca="1">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4.5" thickTop="1" thickBot="1" x14ac:dyDescent="0.550000000000000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4.5" thickTop="1" thickBot="1" x14ac:dyDescent="0.550000000000000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4.5" thickTop="1" thickBot="1" x14ac:dyDescent="0.550000000000000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6.5" thickTop="1" thickBot="1" x14ac:dyDescent="0.550000000000000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4.5" thickTop="1" thickBot="1" x14ac:dyDescent="0.550000000000000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4.5" thickTop="1" thickBot="1" x14ac:dyDescent="0.550000000000000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4.5" thickTop="1" thickBot="1" x14ac:dyDescent="0.550000000000000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6.5" thickTop="1" thickBot="1" x14ac:dyDescent="0.550000000000000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4.5" thickTop="1" thickBot="1" x14ac:dyDescent="0.550000000000000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4.5" thickTop="1" thickBot="1" x14ac:dyDescent="0.550000000000000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4.5" thickTop="1" thickBot="1" x14ac:dyDescent="0.550000000000000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4.5" thickTop="1" thickBot="1" x14ac:dyDescent="0.550000000000000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4.5" thickTop="1" thickBot="1" x14ac:dyDescent="0.550000000000000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4.5" thickTop="1" thickBot="1" x14ac:dyDescent="0.550000000000000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4.5" thickTop="1" thickBot="1" x14ac:dyDescent="0.550000000000000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6.5" thickTop="1" thickBot="1" x14ac:dyDescent="0.550000000000000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4.5" thickTop="1" thickBot="1" x14ac:dyDescent="0.550000000000000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4.5" thickTop="1" thickBot="1" x14ac:dyDescent="0.550000000000000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4.5" thickTop="1" thickBot="1" x14ac:dyDescent="0.550000000000000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4.5" thickTop="1" thickBot="1" x14ac:dyDescent="0.550000000000000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4.5" thickTop="1" thickBot="1" x14ac:dyDescent="0.550000000000000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6">
      <c r="B69" s="94"/>
      <c r="C69" s="94"/>
      <c r="D69" s="94"/>
      <c r="E69" s="94"/>
      <c r="F69" s="94"/>
      <c r="G69" s="94"/>
      <c r="H69" s="94"/>
      <c r="I69" s="94"/>
      <c r="J69" s="94"/>
      <c r="K69" s="94"/>
      <c r="L69" s="98" t="str">
        <f ca="1">_xlfn.CONCAT("]}, // ULTIMA LINEA DEL CANTO: ",L1)</f>
        <v>]}, // ULTIMA LINEA DEL CANTO: GLORIA A DIOS EN LO ALTO DEL CIELO</v>
      </c>
      <c r="M69" s="94"/>
    </row>
    <row r="70" spans="2:40" ht="20.5" x14ac:dyDescent="0.35">
      <c r="L70" s="99" t="s">
        <v>1012</v>
      </c>
      <c r="M70" s="100"/>
    </row>
    <row r="71" spans="2:40" x14ac:dyDescent="0.3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203200</xdr:colOff>
                    <xdr:row>0</xdr:row>
                    <xdr:rowOff>69850</xdr:rowOff>
                  </from>
                  <to>
                    <xdr:col>9</xdr:col>
                    <xdr:colOff>285750</xdr:colOff>
                    <xdr:row>0</xdr:row>
                    <xdr:rowOff>793750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1196</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OH LUZ GOZOSA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 x14ac:dyDescent="0.35">
      <c r="C8" t="str">
        <f>PROPER(L1)</f>
        <v>Oh Luz Gozosa</v>
      </c>
      <c r="L8" s="47" t="str">
        <f>_xlfn.CONCAT("        tt: ","""",C8,"""",",")</f>
        <v xml:space="preserve">        tt: "Oh Luz Gozosa",</v>
      </c>
    </row>
    <row r="9" spans="2:32" ht="23" x14ac:dyDescent="0.35">
      <c r="C9" t="str">
        <f>PROPER(L1)</f>
        <v>Oh Luz Gozosa</v>
      </c>
      <c r="L9" s="47" t="str">
        <f>_xlfn.CONCAT("        title: ","""",C9,"""",",")</f>
        <v xml:space="preserve">        title: "Oh Luz Gozosa",</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ohluzgozosa</v>
      </c>
      <c r="L19" s="47" t="str">
        <f>_xlfn.CONCAT("        audioSrc: ","""/audio/",C19,".mp3""",",")</f>
        <v xml:space="preserve">        audioSrc: "/audio/ohluzgozosa.mp3",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4.5" thickTop="1" thickBot="1" x14ac:dyDescent="0.550000000000000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5" thickTop="1" thickBot="1" x14ac:dyDescent="0.550000000000000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6">
      <c r="B36" s="94"/>
      <c r="C36" s="94"/>
      <c r="D36" s="94"/>
      <c r="E36" s="94"/>
      <c r="F36" s="94"/>
      <c r="G36" s="94"/>
      <c r="H36" s="94"/>
      <c r="I36" s="94"/>
      <c r="J36" s="94"/>
      <c r="K36" s="94"/>
      <c r="L36" s="98" t="str">
        <f>_xlfn.CONCAT("]}, // ULTIMA LINEA DEL CANTO: ",L1)</f>
        <v>]}, // ULTIMA LINEA DEL CANTO: OH LUZ GOZOSA</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10</v>
      </c>
      <c r="E1" s="39"/>
      <c r="F1" s="39"/>
      <c r="G1" s="39"/>
      <c r="H1" s="39"/>
      <c r="I1" s="39"/>
      <c r="J1" s="39"/>
      <c r="K1" s="39"/>
      <c r="L1" s="40" t="s">
        <v>1188</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INVOCACIÓN AL ESPIRITU SANTO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 x14ac:dyDescent="0.35">
      <c r="C8" t="str">
        <f>PROPER(L1)</f>
        <v>Invocación Al Espiritu Santo</v>
      </c>
      <c r="L8" s="47" t="str">
        <f>_xlfn.CONCAT("        tt: ","""",C8,"""",",")</f>
        <v xml:space="preserve">        tt: "Invocación Al Espiritu Santo",</v>
      </c>
    </row>
    <row r="9" spans="2:32" ht="23" x14ac:dyDescent="0.35">
      <c r="C9" t="str">
        <f>PROPER(L1)</f>
        <v>Invocación Al Espiritu Santo</v>
      </c>
      <c r="L9" s="47" t="str">
        <f>_xlfn.CONCAT("        title: ","""",C9,"""",",")</f>
        <v xml:space="preserve">        title: "Invocación Al Espiritu Santo",</v>
      </c>
    </row>
    <row r="10" spans="2:32" ht="23" x14ac:dyDescent="0.35">
      <c r="C10" t="str">
        <f>VLOOKUP(C1,Table223[],4,FALSE)</f>
        <v xml:space="preserve">Salmo 17 (16) </v>
      </c>
      <c r="L10" s="47" t="str">
        <f>_xlfn.CONCAT("        ","subtitle: ","""",C10,"""",",")</f>
        <v xml:space="preserve">        subtitle: "Salmo 17 (16) ",</v>
      </c>
    </row>
    <row r="11" spans="2:32" ht="23" x14ac:dyDescent="0.35">
      <c r="C11" t="str">
        <f>_xlfn.CONCAT("category: [",VLOOKUP(C1,Table223[],16,FALSE),"],")</f>
        <v>category: ["Precatecumenado","Cuaresma","Antiguo Testamento"],</v>
      </c>
      <c r="L11" s="47" t="str">
        <f>_xlfn.CONCAT("        ",C11)</f>
        <v xml:space="preserve">        category: ["Precatecumenado","Cuaresma","Antiguo Testamento"],</v>
      </c>
    </row>
    <row r="12" spans="2:32" ht="23" x14ac:dyDescent="0.35">
      <c r="C12" t="str">
        <f>VLOOKUP(C1,Table223[],5,FALSE)</f>
        <v>Precatecumenado</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10</v>
      </c>
      <c r="L16" s="47" t="str">
        <f>_xlfn.CONCAT("        dbno: ","""",C16,"""",",")</f>
        <v xml:space="preserve">        dbno: "10",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invocacionalespiritusanto</v>
      </c>
      <c r="L19" s="47" t="str">
        <f>_xlfn.CONCAT("        audioSrc: ","""/audio/",C19,".mp3""",",")</f>
        <v xml:space="preserve">        audioSrc: "/audio/invocacionalespiritusanto.mp3",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9</v>
      </c>
      <c r="C26" t="str">
        <f>VLOOKUP(B26,Table4[],13,FALSE)</f>
        <v>"/src/index.html?canto=aclamadalsenor"</v>
      </c>
      <c r="L26" s="47" t="str">
        <f>_xlfn.CONCAT("        ant: ",C26,",")</f>
        <v xml:space="preserve">        ant: "/src/index.html?canto=aclamadalsenor",</v>
      </c>
    </row>
    <row r="27" spans="2:40" ht="23" x14ac:dyDescent="0.35">
      <c r="B27">
        <f>+C1+1</f>
        <v>11</v>
      </c>
      <c r="C27" t="str">
        <f>VLOOKUP(B27,Table4[],13,FALSE)</f>
        <v>"/src/index.html?canto=alabadalsenorenelcielo"</v>
      </c>
      <c r="L27" s="47" t="str">
        <f>_xlfn.CONCAT("        sig: ",C27,",")</f>
        <v xml:space="preserve">        sig: "/src/index.html?canto=alabadalsenorenelcielo",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4.5" thickTop="1" thickBot="1" x14ac:dyDescent="0.550000000000000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6.5" thickTop="1" thickBot="1" x14ac:dyDescent="0.550000000000000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5" thickTop="1" thickBot="1" x14ac:dyDescent="0.550000000000000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6">
      <c r="B36" s="94"/>
      <c r="C36" s="94"/>
      <c r="D36" s="94"/>
      <c r="E36" s="94"/>
      <c r="F36" s="94"/>
      <c r="G36" s="94"/>
      <c r="H36" s="94"/>
      <c r="I36" s="94"/>
      <c r="J36" s="94"/>
      <c r="K36" s="94"/>
      <c r="L36" s="98" t="str">
        <f>_xlfn.CONCAT("]}, // ULTIMA LINEA DEL CANTO: ",L1)</f>
        <v>]}, // ULTIMA LINEA DEL CANTO: INVOCACIÓN AL ESPIRITU SANTO</v>
      </c>
      <c r="M36" s="94"/>
    </row>
    <row r="37" spans="1:40" ht="20.5" x14ac:dyDescent="0.35">
      <c r="L37" s="99" t="s">
        <v>1012</v>
      </c>
      <c r="M37" s="100"/>
    </row>
    <row r="38" spans="1:40" x14ac:dyDescent="0.3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91.4531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1467</v>
      </c>
      <c r="L2" s="45" t="s">
        <v>2366</v>
      </c>
    </row>
    <row r="3" spans="1:32" ht="23" x14ac:dyDescent="0.35">
      <c r="C3" t="str">
        <f>ROMAN(VLOOKUP(C2,Table378[],5,FALSE))</f>
        <v>II</v>
      </c>
      <c r="L3" s="45" t="str">
        <f>_xlfn.CONCAT("    ║   ",C5,"      ║")</f>
        <v xml:space="preserve">    ║   ALELUYA INTERLECCIONAL TIEMPO ORDINARIO SEMANA II      ║</v>
      </c>
    </row>
    <row r="4" spans="1:32" ht="23" x14ac:dyDescent="0.35">
      <c r="C4">
        <f>VLOOKUP(C2,Table378[],5,FALSE)</f>
        <v>2</v>
      </c>
      <c r="L4" s="45" t="s">
        <v>2365</v>
      </c>
    </row>
    <row r="5" spans="1:32" ht="23" x14ac:dyDescent="0.35">
      <c r="C5" t="str">
        <f>_xlfn.CONCAT("ALELUYA INTERLECCIONAL TIEMPO"," ", UPPER(VLOOKUP(C2,Table378[],4,FALSE)), " SEMANA ",C3)</f>
        <v>ALELUYA INTERLECCIONAL TIEMPO ORDINARIO SEMANA II</v>
      </c>
      <c r="L5" s="46" t="s">
        <v>987</v>
      </c>
    </row>
    <row r="6" spans="1:32" ht="23" x14ac:dyDescent="0.35">
      <c r="C6" t="str">
        <f>VLOOKUP(C2,Table378[],1,FALSE)</f>
        <v>aitos2a</v>
      </c>
      <c r="L6" s="47" t="str">
        <f>_xlfn.CONCAT("        id: ","""",C6,"""",",")</f>
        <v xml:space="preserve">        id: "aitos2a",</v>
      </c>
    </row>
    <row r="7" spans="1:32" ht="23" x14ac:dyDescent="0.35">
      <c r="C7" t="str">
        <f>VLOOKUP(C2,Table378[],14,FALSE)</f>
        <v>aitos2</v>
      </c>
      <c r="L7" s="47" t="str">
        <f>_xlfn.CONCAT("        tt: ",C7,",")</f>
        <v xml:space="preserve">        tt: aitos2,</v>
      </c>
    </row>
    <row r="8" spans="1:32" ht="23" x14ac:dyDescent="0.35">
      <c r="C8" s="34" t="str">
        <f>VLOOKUP(C2,Table378[],14,FALSE)</f>
        <v>aitos2</v>
      </c>
      <c r="L8" s="47" t="str">
        <f>_xlfn.CONCAT("     title: ",C8,",")</f>
        <v xml:space="preserve">     title: aitos2,</v>
      </c>
    </row>
    <row r="9" spans="1:32" ht="23" x14ac:dyDescent="0.35">
      <c r="C9" t="str">
        <f>_xlfn.CONCAT("año",VLOOKUP(C2,Table378[],6,FALSE))</f>
        <v>añoa</v>
      </c>
      <c r="L9" s="47" t="str">
        <f>_xlfn.CONCAT("  ","subtitle: ",C9,"+""",", ","""","+",C6,",")</f>
        <v xml:space="preserve">  subtitle: añoa+", "+aitos2a,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aitos2a</v>
      </c>
      <c r="L18" s="47" t="s">
        <v>2344</v>
      </c>
      <c r="N18" t="str">
        <f>_xlfn.CONCAT("        audioSrc: ","""/audio/",C18,".mp3""",",")</f>
        <v xml:space="preserve">        audioSrc: "/audio/aitos2a.mp3",</v>
      </c>
    </row>
    <row r="19" spans="1:40" ht="23" x14ac:dyDescent="0.35">
      <c r="C19" t="str">
        <f>VLOOKUP(C2,Table378[],6,FALSE)</f>
        <v>a</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"/resucito/src/ainterleccional.html?canto=aitos1a",</v>
      </c>
      <c r="L25" s="47" t="str">
        <f>C25</f>
        <v>ant: "/resucito/src/ainterleccional.html?canto=aitos1a",</v>
      </c>
    </row>
    <row r="26" spans="1:40" ht="26" x14ac:dyDescent="0.6">
      <c r="B26">
        <f>C4+1</f>
        <v>3</v>
      </c>
      <c r="C26" s="111" t="str">
        <f>_xlfn.CONCAT("sig: ","""/resucito/src/ainterleccional.html?canto=",C20,B26,C19,"""",",")</f>
        <v>sig: "/resucito/src/ainterleccional.html?canto=aitos3a",</v>
      </c>
      <c r="L26" s="47" t="str">
        <f>C26</f>
        <v>sig: "/resucito/src/ainterleccional.html?canto=aitos3a",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1:32" ht="26" x14ac:dyDescent="0.6">
      <c r="A2" s="43" t="s">
        <v>983</v>
      </c>
      <c r="B2" s="110" t="s">
        <v>2337</v>
      </c>
      <c r="C2" s="111" t="s">
        <v>1455</v>
      </c>
      <c r="L2" s="45" t="s">
        <v>2364</v>
      </c>
    </row>
    <row r="3" spans="1:32" ht="23" x14ac:dyDescent="0.35">
      <c r="C3" t="str">
        <f>ROMAN(VLOOKUP(C2,Table378[],5,FALSE))</f>
        <v>II</v>
      </c>
      <c r="L3" s="45" t="str">
        <f>_xlfn.CONCAT("    ║   ALELUYA INTERLECCIONAL TIEMPO ORDINARIO SEMANA ",C3,"     ║")</f>
        <v xml:space="preserve">    ║   ALELUYA INTERLECCIONAL TIEMPO ORDINARIO SEMANA II     ║</v>
      </c>
    </row>
    <row r="4" spans="1:32" ht="23" x14ac:dyDescent="0.35">
      <c r="L4" s="45" t="s">
        <v>2365</v>
      </c>
    </row>
    <row r="5" spans="1:32" ht="23" x14ac:dyDescent="0.35">
      <c r="L5" s="46" t="s">
        <v>987</v>
      </c>
    </row>
    <row r="6" spans="1:32" ht="23" x14ac:dyDescent="0.35">
      <c r="C6" t="str">
        <f>VLOOKUP(C2,Table378[],1,FALSE)</f>
        <v>aitas2a</v>
      </c>
      <c r="L6" s="47" t="str">
        <f>_xlfn.CONCAT("        id: ","""",C6,"""",",")</f>
        <v xml:space="preserve">        id: "aitas2a",</v>
      </c>
    </row>
    <row r="7" spans="1:32" ht="23" x14ac:dyDescent="0.35">
      <c r="C7" t="str">
        <f>VLOOKUP(C2,Table378[],14,FALSE)</f>
        <v>aitas2</v>
      </c>
      <c r="L7" s="47" t="str">
        <f>_xlfn.CONCAT("        tt: ",C7,",")</f>
        <v xml:space="preserve">        tt: aitas2,</v>
      </c>
    </row>
    <row r="8" spans="1:32" ht="23" x14ac:dyDescent="0.35">
      <c r="C8" s="34" t="str">
        <f>VLOOKUP(C2,Table378[],14,FALSE)</f>
        <v>aitas2</v>
      </c>
      <c r="L8" s="47" t="str">
        <f>_xlfn.CONCAT("     title: ",C8,",")</f>
        <v xml:space="preserve">     title: aitas2,</v>
      </c>
    </row>
    <row r="9" spans="1:32" ht="23" x14ac:dyDescent="0.35">
      <c r="C9" t="str">
        <f>_xlfn.CONCAT("año",VLOOKUP(C2,Table378[],6,FALSE))</f>
        <v>añoa</v>
      </c>
      <c r="L9" s="47" t="str">
        <f>_xlfn.CONCAT("  ","subtitle: ",C9,"+""",", ","""","+",C6,",")</f>
        <v xml:space="preserve">  subtitle: añoa+", "+aitas2a,</v>
      </c>
    </row>
    <row r="10" spans="1:32" ht="23" x14ac:dyDescent="0.35">
      <c r="C10" t="str">
        <f>_xlfn.CONCAT("category: [",VLOOKUP(C1,Table223[],16,FALSE),"],")</f>
        <v>category: ["Liturgia"],</v>
      </c>
      <c r="L10" s="47" t="s">
        <v>2343</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aitas2a</v>
      </c>
      <c r="L18" s="47" t="s">
        <v>2344</v>
      </c>
      <c r="N18" t="str">
        <f>_xlfn.CONCAT("        audioSrc: ","""/audio/",C18,".mp3""",",")</f>
        <v xml:space="preserve">        audioSrc: "/audio/aitas2a.mp3",</v>
      </c>
    </row>
    <row r="19" spans="1:40" ht="23" x14ac:dyDescent="0.35">
      <c r="C19" t="str">
        <f>VLOOKUP(C2,Table378[],6,FALSE)</f>
        <v>a</v>
      </c>
      <c r="L19" s="45" t="s">
        <v>989</v>
      </c>
    </row>
    <row r="20" spans="1:40" ht="23" x14ac:dyDescent="0.35">
      <c r="C20" t="str">
        <f>VLOOKUP(C2,Table378[],15,FALSE)</f>
        <v>aitas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0</f>
        <v>0</v>
      </c>
      <c r="C25" s="111" t="str">
        <f>_xlfn.CONCAT("ant: ","""/resucito/src/ainterleccional.html?canto=",C20,B25,C19,"""",",")</f>
        <v>ant: "/resucito/src/ainterleccional.html?canto=aitas0a",</v>
      </c>
      <c r="L25" s="47" t="str">
        <f>C25</f>
        <v>ant: "/resucito/src/ainterleccional.html?canto=aitas0a",</v>
      </c>
    </row>
    <row r="26" spans="1:40" ht="26" x14ac:dyDescent="0.6">
      <c r="B26">
        <f>1+1</f>
        <v>2</v>
      </c>
      <c r="C26" s="111" t="str">
        <f>_xlfn.CONCAT("sig: ","""/resucito/src/ainterleccional.html?canto=",C20,B26,C19,"""",",")</f>
        <v>sig: "/resucito/src/ainterleccional.html?canto=aitas2a",</v>
      </c>
      <c r="L26" s="47" t="str">
        <f>C26</f>
        <v>sig: "/resucito/src/ainterleccional.html?canto=aitas2a",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4.5" thickTop="1" thickBot="1" x14ac:dyDescent="0.550000000000000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4.5" thickTop="1" thickBot="1" x14ac:dyDescent="0.550000000000000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4.5" thickTop="1" thickBot="1" x14ac:dyDescent="0.550000000000000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4.5" thickTop="1" thickBot="1" x14ac:dyDescent="0.550000000000000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4.5" thickTop="1" thickBot="1" x14ac:dyDescent="0.550000000000000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4.5" thickTop="1" thickBot="1" x14ac:dyDescent="0.550000000000000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4.5" thickTop="1" thickBot="1" x14ac:dyDescent="0.550000000000000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6">
      <c r="B56" s="94"/>
      <c r="C56" s="94"/>
      <c r="D56" s="94"/>
      <c r="E56" s="94"/>
      <c r="F56" s="94"/>
      <c r="G56" s="94"/>
      <c r="H56" s="94"/>
      <c r="I56" s="94"/>
      <c r="J56" s="94"/>
      <c r="K56" s="94"/>
      <c r="L56" s="98" t="str">
        <f>_xlfn.CONCAT("]}, // ULTIMA LINEA DEL CANTO: ",L1)</f>
        <v>]}, // ULTIMA LINEA DEL CANTO: ALELUYA INTERLECCIONAL</v>
      </c>
      <c r="M56" s="94"/>
    </row>
    <row r="57" spans="1:40" ht="20.5" x14ac:dyDescent="0.35">
      <c r="L57" s="99" t="s">
        <v>1012</v>
      </c>
      <c r="M57" s="100"/>
    </row>
    <row r="58" spans="1:40" x14ac:dyDescent="0.3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9" t="str">
        <f>VLOOKUP(C2,Table378[],7,FALSE)</f>
        <v>En el esplendor de la nube se oyó la voz del Padre:
«Éste es mi Hijo, el amado; escuchadlo».</v>
      </c>
      <c r="E1" s="149"/>
      <c r="F1" s="149"/>
      <c r="G1" s="149"/>
      <c r="H1" s="117"/>
      <c r="I1" s="39"/>
      <c r="J1" s="39"/>
      <c r="K1" s="39"/>
      <c r="L1" s="40" t="str">
        <f>UPPER(VLOOKUP(C1,Table223[],3,FALSE))</f>
        <v>ALELUYA INTERLECCIONAL</v>
      </c>
      <c r="O1" s="41"/>
      <c r="P1" s="41"/>
      <c r="Q1" s="42"/>
      <c r="AE1" s="42"/>
      <c r="AF1" s="42"/>
    </row>
    <row r="2" spans="1:32" ht="39.65" customHeight="1" x14ac:dyDescent="0.6">
      <c r="A2" s="43" t="s">
        <v>983</v>
      </c>
      <c r="B2" s="110" t="s">
        <v>2337</v>
      </c>
      <c r="C2" s="111" t="s">
        <v>1503</v>
      </c>
      <c r="D2" s="149"/>
      <c r="E2" s="149"/>
      <c r="F2" s="149"/>
      <c r="G2" s="149"/>
      <c r="H2" s="117"/>
      <c r="I2" s="117"/>
      <c r="J2" s="117"/>
      <c r="K2" s="117"/>
      <c r="L2" s="45" t="s">
        <v>2366</v>
      </c>
    </row>
    <row r="3" spans="1:32" ht="23" x14ac:dyDescent="0.35">
      <c r="C3" t="str">
        <f>ROMAN(VLOOKUP(C2,Table378[],5,FALSE))</f>
        <v>II</v>
      </c>
      <c r="D3" s="117"/>
      <c r="E3" s="117"/>
      <c r="F3" s="117"/>
      <c r="G3" s="117"/>
      <c r="H3" s="117"/>
      <c r="I3" s="117"/>
      <c r="J3" s="117"/>
      <c r="K3" s="117"/>
      <c r="L3" s="45" t="str">
        <f>_xlfn.CONCAT("    ║   ",C5,"      ║")</f>
        <v xml:space="preserve">    ║   ALELUYA INTERLECCIONAL TIEMPO CUARESMA SEMANA II      ║</v>
      </c>
    </row>
    <row r="4" spans="1:32" ht="23" x14ac:dyDescent="0.35">
      <c r="C4">
        <f>VLOOKUP(C2,Table378[],5,FALSE)</f>
        <v>2</v>
      </c>
      <c r="D4" s="117"/>
      <c r="E4" s="117"/>
      <c r="F4" s="117"/>
      <c r="G4" s="117"/>
      <c r="H4" s="117"/>
      <c r="I4" s="117"/>
      <c r="J4" s="117"/>
      <c r="K4" s="117"/>
      <c r="L4" s="45" t="s">
        <v>2365</v>
      </c>
    </row>
    <row r="5" spans="1:32" ht="23" x14ac:dyDescent="0.3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 x14ac:dyDescent="0.35">
      <c r="C6" t="str">
        <f>VLOOKUP(C2,Table378[],1,FALSE)</f>
        <v>aitcs2a</v>
      </c>
      <c r="D6" s="117"/>
      <c r="E6" s="117"/>
      <c r="F6" s="117"/>
      <c r="G6" s="117"/>
      <c r="H6" s="117"/>
      <c r="I6" s="117"/>
      <c r="J6" s="117"/>
      <c r="K6" s="117"/>
      <c r="L6" s="47" t="str">
        <f>_xlfn.CONCAT("        id: ","""",C6,"""",",")</f>
        <v xml:space="preserve">        id: "aitcs2a",</v>
      </c>
    </row>
    <row r="7" spans="1:32" ht="23" x14ac:dyDescent="0.35">
      <c r="C7" t="str">
        <f>VLOOKUP(C2,Table378[],14,FALSE)</f>
        <v>aitcs2</v>
      </c>
      <c r="D7" s="117"/>
      <c r="E7" s="117"/>
      <c r="F7" s="117"/>
      <c r="G7" s="117"/>
      <c r="H7" s="117"/>
      <c r="I7" s="117"/>
      <c r="J7" s="117"/>
      <c r="K7" s="117"/>
      <c r="L7" s="47" t="str">
        <f>_xlfn.CONCAT("        tt: ",C7,",")</f>
        <v xml:space="preserve">        tt: aitcs2,</v>
      </c>
    </row>
    <row r="8" spans="1:32" ht="23" x14ac:dyDescent="0.35">
      <c r="C8" s="34" t="str">
        <f>VLOOKUP(C2,Table378[],14,FALSE)</f>
        <v>aitcs2</v>
      </c>
      <c r="D8" s="117"/>
      <c r="E8" s="117"/>
      <c r="F8" s="117"/>
      <c r="G8" s="117"/>
      <c r="H8" s="117"/>
      <c r="I8" s="117"/>
      <c r="J8" s="117"/>
      <c r="K8" s="117"/>
      <c r="L8" s="47" t="str">
        <f>_xlfn.CONCAT("     title: ",C8,",")</f>
        <v xml:space="preserve">     title: aitcs2,</v>
      </c>
    </row>
    <row r="9" spans="1:32" ht="23" x14ac:dyDescent="0.35">
      <c r="C9" t="str">
        <f>_xlfn.CONCAT("año",VLOOKUP(C2,Table378[],6,FALSE))</f>
        <v>añoa</v>
      </c>
      <c r="L9" s="47" t="str">
        <f>_xlfn.CONCAT("  ","subtitle: ",C9,"+""",", ","""","+",C6,",")</f>
        <v xml:space="preserve">  subtitle: añoa+", "+aitcs2a,</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aitcs2a</v>
      </c>
      <c r="L18" s="47" t="s">
        <v>2344</v>
      </c>
      <c r="N18" t="str">
        <f>_xlfn.CONCAT("        audioSrc: ","""/audio/",C18,".mp3""",",")</f>
        <v xml:space="preserve">        audioSrc: "/audio/aitcs2a.mp3",</v>
      </c>
    </row>
    <row r="19" spans="1:40" ht="23" x14ac:dyDescent="0.35">
      <c r="C19" t="str">
        <f>VLOOKUP(C2,Table378[],6,FALSE)</f>
        <v>a</v>
      </c>
      <c r="L19" s="45" t="s">
        <v>989</v>
      </c>
    </row>
    <row r="20" spans="1:40" ht="23" x14ac:dyDescent="0.35">
      <c r="C20" t="str">
        <f>VLOOKUP(C2,Table378[],15,FALSE)</f>
        <v>aitcs</v>
      </c>
      <c r="L20" s="47" t="s">
        <v>2345</v>
      </c>
    </row>
    <row r="21" spans="1:40" ht="23" x14ac:dyDescent="0.35">
      <c r="L21" s="47" t="s">
        <v>991</v>
      </c>
    </row>
    <row r="22" spans="1:40" ht="23" x14ac:dyDescent="0.35">
      <c r="L22" s="47" t="s">
        <v>992</v>
      </c>
    </row>
    <row r="23" spans="1:40" ht="23" x14ac:dyDescent="0.35">
      <c r="C23" t="s">
        <v>1014</v>
      </c>
      <c r="L23" s="47" t="s">
        <v>993</v>
      </c>
    </row>
    <row r="24" spans="1:40" ht="23" x14ac:dyDescent="0.35">
      <c r="L24" s="47" t="s">
        <v>994</v>
      </c>
    </row>
    <row r="25" spans="1:40" ht="26" x14ac:dyDescent="0.6">
      <c r="B25">
        <f>C4-1</f>
        <v>1</v>
      </c>
      <c r="C25" s="111" t="str">
        <f>_xlfn.CONCAT("ant: ","""/resucito/src/ainterleccional.html?canto=",C20,B25,C19,"""",",")</f>
        <v>ant: "/resucito/src/ainterleccional.html?canto=aitcs1a",</v>
      </c>
      <c r="L25" s="47" t="str">
        <f>C25</f>
        <v>ant: "/resucito/src/ainterleccional.html?canto=aitcs1a",</v>
      </c>
    </row>
    <row r="26" spans="1:40" ht="26" x14ac:dyDescent="0.6">
      <c r="B26">
        <f>C4+1</f>
        <v>3</v>
      </c>
      <c r="C26" s="111" t="str">
        <f>_xlfn.CONCAT("sig: ","""/resucito/src/ainterleccional.html?canto=",C20,B26,C19,"""",",")</f>
        <v>sig: "/resucito/src/ainterleccional.html?canto=aitcs3a",</v>
      </c>
      <c r="L26" s="47" t="str">
        <f>C26</f>
        <v>sig: "/resucito/src/ainterleccional.html?canto=aitcs3a",</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hidden="1" thickTop="1" thickBot="1" x14ac:dyDescent="0.550000000000000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hidden="1" thickTop="1" thickBot="1" x14ac:dyDescent="0.550000000000000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hidden="1" thickTop="1" thickBot="1" x14ac:dyDescent="0.550000000000000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6.5" thickTop="1" thickBot="1" x14ac:dyDescent="0.550000000000000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5" thickTop="1" thickBot="1" x14ac:dyDescent="0.550000000000000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6">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5" x14ac:dyDescent="0.35">
      <c r="L57" s="99" t="s">
        <v>1012</v>
      </c>
      <c r="M57" s="100"/>
    </row>
    <row r="58" spans="1:40" x14ac:dyDescent="0.35">
      <c r="M58" s="100"/>
    </row>
    <row r="59" spans="1:40" ht="35.5" x14ac:dyDescent="0.3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69850</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527050</xdr:rowOff>
                  </from>
                  <to>
                    <xdr:col>7</xdr:col>
                    <xdr:colOff>641350</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4.5" x14ac:dyDescent="0.35"/>
  <cols>
    <col min="1" max="1" width="0.7265625" customWidth="1"/>
    <col min="2" max="2" width="15.54296875" style="1" bestFit="1" customWidth="1"/>
    <col min="3" max="3" width="6.54296875" style="1" bestFit="1" customWidth="1"/>
    <col min="4" max="4" width="15.54296875" style="1" bestFit="1" customWidth="1"/>
    <col min="5" max="6" width="12.54296875" style="1" bestFit="1" customWidth="1"/>
    <col min="7" max="7" width="8.81640625" bestFit="1" customWidth="1"/>
    <col min="8" max="8" width="68.7265625" style="1" customWidth="1"/>
    <col min="9" max="9" width="30.81640625" customWidth="1"/>
    <col min="10" max="10" width="16" style="107" customWidth="1"/>
    <col min="11" max="11" width="0" hidden="1" customWidth="1"/>
    <col min="12" max="12" width="15.54296875" bestFit="1" customWidth="1"/>
    <col min="17" max="17" width="34.81640625" bestFit="1" customWidth="1"/>
    <col min="19" max="19" width="151.81640625" bestFit="1" customWidth="1"/>
  </cols>
  <sheetData>
    <row r="1" spans="2:19" ht="65.25" customHeight="1" x14ac:dyDescent="0.35">
      <c r="S1" t="s">
        <v>2388</v>
      </c>
    </row>
    <row r="2" spans="2:19" x14ac:dyDescent="0.3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29" x14ac:dyDescent="0.3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29" x14ac:dyDescent="0.3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29" x14ac:dyDescent="0.3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3.5" x14ac:dyDescent="0.3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29" x14ac:dyDescent="0.3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3.5" x14ac:dyDescent="0.3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29" x14ac:dyDescent="0.3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3.5" x14ac:dyDescent="0.3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58" x14ac:dyDescent="0.3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3.5" x14ac:dyDescent="0.3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0.5" x14ac:dyDescent="0.3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29" x14ac:dyDescent="0.3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3.5" x14ac:dyDescent="0.3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29" x14ac:dyDescent="0.3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29" x14ac:dyDescent="0.3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29" x14ac:dyDescent="0.3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3.5" x14ac:dyDescent="0.3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3.5" x14ac:dyDescent="0.3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29" x14ac:dyDescent="0.3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29" x14ac:dyDescent="0.3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58" x14ac:dyDescent="0.3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3.5" x14ac:dyDescent="0.3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29" x14ac:dyDescent="0.3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3.5" x14ac:dyDescent="0.3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2.5" x14ac:dyDescent="0.3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3.5" x14ac:dyDescent="0.3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29" x14ac:dyDescent="0.3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3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3.5" x14ac:dyDescent="0.3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3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29" x14ac:dyDescent="0.3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29" x14ac:dyDescent="0.3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3.5" x14ac:dyDescent="0.3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58" x14ac:dyDescent="0.3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3.5" x14ac:dyDescent="0.3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58" x14ac:dyDescent="0.3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29" x14ac:dyDescent="0.3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3.5" x14ac:dyDescent="0.3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3.5" x14ac:dyDescent="0.3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58" x14ac:dyDescent="0.3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29" x14ac:dyDescent="0.3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3.5" x14ac:dyDescent="0.3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29" x14ac:dyDescent="0.3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3.5" x14ac:dyDescent="0.3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3.5" x14ac:dyDescent="0.3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29" x14ac:dyDescent="0.3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58" x14ac:dyDescent="0.3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35" x14ac:dyDescent="0.3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29" x14ac:dyDescent="0.3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29" x14ac:dyDescent="0.3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29" x14ac:dyDescent="0.3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3.5" x14ac:dyDescent="0.3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3.5" x14ac:dyDescent="0.3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58" x14ac:dyDescent="0.3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58" x14ac:dyDescent="0.3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58" x14ac:dyDescent="0.3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3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3.5" x14ac:dyDescent="0.3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3.5" x14ac:dyDescent="0.3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29" x14ac:dyDescent="0.3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3.5" x14ac:dyDescent="0.3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3.5" x14ac:dyDescent="0.3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58" x14ac:dyDescent="0.3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58" x14ac:dyDescent="0.3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58" x14ac:dyDescent="0.3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3.5" x14ac:dyDescent="0.3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29" x14ac:dyDescent="0.3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29" x14ac:dyDescent="0.3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29" x14ac:dyDescent="0.3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29" x14ac:dyDescent="0.3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29" x14ac:dyDescent="0.3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29" x14ac:dyDescent="0.3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3.5" x14ac:dyDescent="0.3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29" x14ac:dyDescent="0.3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3.5" x14ac:dyDescent="0.3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58" x14ac:dyDescent="0.3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3.5" x14ac:dyDescent="0.3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0.5" x14ac:dyDescent="0.3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29" x14ac:dyDescent="0.3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3.5" x14ac:dyDescent="0.3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29" x14ac:dyDescent="0.3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29" x14ac:dyDescent="0.3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3.5" x14ac:dyDescent="0.3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29" x14ac:dyDescent="0.3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29" x14ac:dyDescent="0.3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29" x14ac:dyDescent="0.3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29" x14ac:dyDescent="0.3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29" x14ac:dyDescent="0.3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58" x14ac:dyDescent="0.3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29" x14ac:dyDescent="0.3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29" x14ac:dyDescent="0.3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29" x14ac:dyDescent="0.3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29" x14ac:dyDescent="0.3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58" x14ac:dyDescent="0.3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3.5" x14ac:dyDescent="0.3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29" x14ac:dyDescent="0.3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29" x14ac:dyDescent="0.3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3.5" x14ac:dyDescent="0.3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3.5" x14ac:dyDescent="0.3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29" x14ac:dyDescent="0.3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29" x14ac:dyDescent="0.3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29" x14ac:dyDescent="0.3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3.5" x14ac:dyDescent="0.3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29" x14ac:dyDescent="0.3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29" x14ac:dyDescent="0.3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29" x14ac:dyDescent="0.3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29" x14ac:dyDescent="0.3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29" x14ac:dyDescent="0.3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29" x14ac:dyDescent="0.3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3.5" x14ac:dyDescent="0.3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29" x14ac:dyDescent="0.3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3.5" x14ac:dyDescent="0.3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29" x14ac:dyDescent="0.3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58" x14ac:dyDescent="0.3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35" x14ac:dyDescent="0.3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29" x14ac:dyDescent="0.3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29" x14ac:dyDescent="0.3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29" x14ac:dyDescent="0.3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3.5" x14ac:dyDescent="0.3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3.5" x14ac:dyDescent="0.3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58" x14ac:dyDescent="0.3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58" x14ac:dyDescent="0.3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58" x14ac:dyDescent="0.3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3.5" x14ac:dyDescent="0.3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3.5" x14ac:dyDescent="0.3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29" x14ac:dyDescent="0.3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3.5" x14ac:dyDescent="0.3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3.5" x14ac:dyDescent="0.3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3.5" x14ac:dyDescent="0.3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58" x14ac:dyDescent="0.3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3.5" x14ac:dyDescent="0.3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29" x14ac:dyDescent="0.3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3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58" x14ac:dyDescent="0.3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29" x14ac:dyDescent="0.3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29" x14ac:dyDescent="0.3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29" x14ac:dyDescent="0.3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29" x14ac:dyDescent="0.3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29" x14ac:dyDescent="0.3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3.5" x14ac:dyDescent="0.3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29" x14ac:dyDescent="0.3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3.5" x14ac:dyDescent="0.3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58" x14ac:dyDescent="0.3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3.5" x14ac:dyDescent="0.3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0.5" x14ac:dyDescent="0.3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29" x14ac:dyDescent="0.3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3.5" x14ac:dyDescent="0.3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29" x14ac:dyDescent="0.3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29" x14ac:dyDescent="0.3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29" x14ac:dyDescent="0.3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3.5" x14ac:dyDescent="0.3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3.5" x14ac:dyDescent="0.3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58" x14ac:dyDescent="0.3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29" x14ac:dyDescent="0.3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58" x14ac:dyDescent="0.3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29" x14ac:dyDescent="0.3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29" x14ac:dyDescent="0.3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3.5" x14ac:dyDescent="0.3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29" x14ac:dyDescent="0.3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58" x14ac:dyDescent="0.3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29" x14ac:dyDescent="0.3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3.5" x14ac:dyDescent="0.3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29" x14ac:dyDescent="0.3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29" x14ac:dyDescent="0.3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3.5" x14ac:dyDescent="0.3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3.5" x14ac:dyDescent="0.3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3.5" x14ac:dyDescent="0.3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3.5" x14ac:dyDescent="0.3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29" x14ac:dyDescent="0.3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29" x14ac:dyDescent="0.3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29" x14ac:dyDescent="0.3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29" x14ac:dyDescent="0.3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29" x14ac:dyDescent="0.3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29" x14ac:dyDescent="0.3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29" x14ac:dyDescent="0.3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29" x14ac:dyDescent="0.3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3.5" x14ac:dyDescent="0.3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29" x14ac:dyDescent="0.3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29" x14ac:dyDescent="0.3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29" x14ac:dyDescent="0.3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58" x14ac:dyDescent="0.3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35" x14ac:dyDescent="0.3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29" x14ac:dyDescent="0.3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29" x14ac:dyDescent="0.3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29" x14ac:dyDescent="0.3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29" x14ac:dyDescent="0.3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58" x14ac:dyDescent="0.3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58" x14ac:dyDescent="0.3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58" x14ac:dyDescent="0.3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58" x14ac:dyDescent="0.3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3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3.5" x14ac:dyDescent="0.3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3.5" x14ac:dyDescent="0.3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29" x14ac:dyDescent="0.3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3.5" x14ac:dyDescent="0.3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58" x14ac:dyDescent="0.3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3.5" x14ac:dyDescent="0.3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58" x14ac:dyDescent="0.3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58" x14ac:dyDescent="0.3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3.5" x14ac:dyDescent="0.3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29" x14ac:dyDescent="0.3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29" x14ac:dyDescent="0.3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4.5" x14ac:dyDescent="0.35"/>
  <cols>
    <col min="2" max="2" width="13.1796875" customWidth="1"/>
    <col min="3" max="3" width="38.7265625" customWidth="1"/>
    <col min="4" max="7" width="14.81640625" customWidth="1"/>
    <col min="8" max="11" width="10.81640625" customWidth="1"/>
    <col min="12" max="12" width="197.7265625" customWidth="1"/>
    <col min="13" max="13" width="2.453125" bestFit="1" customWidth="1"/>
    <col min="14" max="14" width="7.453125"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1:32" ht="71.5" customHeight="1" x14ac:dyDescent="0.55000000000000004">
      <c r="B1" s="38"/>
      <c r="C1" s="39">
        <v>180</v>
      </c>
      <c r="D1" s="149" t="str">
        <f>VLOOKUP(C2,Table378[],7,FALSE)</f>
        <v>Yo soy el pan vivo que ha bajado del cielo
—dice el Señor—;
el que coma de este pan
vivirá para siempre.</v>
      </c>
      <c r="E1" s="149"/>
      <c r="F1" s="149"/>
      <c r="G1" s="149"/>
      <c r="H1" s="117"/>
      <c r="I1" s="39"/>
      <c r="J1" s="39"/>
      <c r="K1" s="39"/>
      <c r="L1" s="40" t="str">
        <f>UPPER(VLOOKUP(C1,Table223[],3,FALSE))</f>
        <v>ALELUYA INTERLECCIONAL</v>
      </c>
      <c r="O1" s="41"/>
      <c r="P1" s="41"/>
      <c r="Q1" s="42"/>
      <c r="AE1" s="42"/>
      <c r="AF1" s="42"/>
    </row>
    <row r="2" spans="1:32" ht="39.65" customHeight="1" x14ac:dyDescent="0.6">
      <c r="A2" s="43" t="s">
        <v>983</v>
      </c>
      <c r="B2" s="110" t="s">
        <v>2337</v>
      </c>
      <c r="C2" s="111" t="s">
        <v>1633</v>
      </c>
      <c r="D2" s="149"/>
      <c r="E2" s="149"/>
      <c r="F2" s="149"/>
      <c r="G2" s="149"/>
      <c r="H2" s="117"/>
      <c r="I2" s="117"/>
      <c r="J2" s="117"/>
      <c r="K2" s="117"/>
      <c r="L2" s="45" t="s">
        <v>2366</v>
      </c>
    </row>
    <row r="3" spans="1:32" ht="23" x14ac:dyDescent="0.3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 x14ac:dyDescent="0.35">
      <c r="C4">
        <f>VLOOKUP(C2,Table378[],5,FALSE)</f>
        <v>34</v>
      </c>
      <c r="D4" s="117"/>
      <c r="E4" s="117"/>
      <c r="F4" s="117"/>
      <c r="G4" s="117"/>
      <c r="H4" s="117"/>
      <c r="I4" s="117"/>
      <c r="J4" s="117"/>
      <c r="K4" s="117"/>
      <c r="L4" s="45" t="s">
        <v>2365</v>
      </c>
    </row>
    <row r="5" spans="1:32" ht="23" x14ac:dyDescent="0.3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 x14ac:dyDescent="0.35">
      <c r="C6" t="str">
        <f>VLOOKUP(C2,Table378[],1,FALSE)</f>
        <v>aitosscscc</v>
      </c>
      <c r="D6" s="117"/>
      <c r="E6" s="117"/>
      <c r="F6" s="117"/>
      <c r="G6" s="117"/>
      <c r="H6" s="117"/>
      <c r="I6" s="117"/>
      <c r="J6" s="117"/>
      <c r="K6" s="117"/>
      <c r="L6" s="47" t="str">
        <f>_xlfn.CONCAT("        id: ","""",C6,"""",",")</f>
        <v xml:space="preserve">        id: "aitosscscc",</v>
      </c>
    </row>
    <row r="7" spans="1:32" ht="23" x14ac:dyDescent="0.35">
      <c r="C7" t="str">
        <f>VLOOKUP(C2,Table378[],14,FALSE)</f>
        <v>aitosscsc</v>
      </c>
      <c r="D7" s="117"/>
      <c r="E7" s="117"/>
      <c r="F7" s="117"/>
      <c r="G7" s="117"/>
      <c r="H7" s="117"/>
      <c r="I7" s="117"/>
      <c r="J7" s="117"/>
      <c r="K7" s="117"/>
      <c r="L7" s="47" t="str">
        <f>_xlfn.CONCAT("        tt: ",C7,",")</f>
        <v xml:space="preserve">        tt: aitosscsc,</v>
      </c>
    </row>
    <row r="8" spans="1:32" ht="23" x14ac:dyDescent="0.35">
      <c r="C8" s="34" t="str">
        <f>VLOOKUP(C2,Table378[],14,FALSE)</f>
        <v>aitosscsc</v>
      </c>
      <c r="D8" s="117"/>
      <c r="E8" s="117"/>
      <c r="F8" s="117"/>
      <c r="G8" s="117"/>
      <c r="H8" s="117"/>
      <c r="I8" s="117"/>
      <c r="J8" s="117"/>
      <c r="K8" s="117"/>
      <c r="L8" s="47" t="str">
        <f>_xlfn.CONCAT("     title: ",C8,",")</f>
        <v xml:space="preserve">     title: aitosscsc,</v>
      </c>
    </row>
    <row r="9" spans="1:32" ht="23" x14ac:dyDescent="0.35">
      <c r="C9" t="str">
        <f>_xlfn.CONCAT("año",VLOOKUP(C2,Table378[],6,FALSE))</f>
        <v>añoc</v>
      </c>
      <c r="L9" s="47" t="str">
        <f>_xlfn.CONCAT("  ","subtitle: ",C9,"+""",", ","""","+",C6,",")</f>
        <v xml:space="preserve">  subtitle: añoc+", "+aitosscscc,</v>
      </c>
    </row>
    <row r="10" spans="1:32" ht="23" x14ac:dyDescent="0.35">
      <c r="C10" t="str">
        <f>_xlfn.CONCAT("category: [",VLOOKUP(C1,Table223[],16,FALSE),"],")</f>
        <v>category: ["Liturgia"],</v>
      </c>
      <c r="L10" s="47" t="s">
        <v>2370</v>
      </c>
      <c r="N10" s="47" t="str">
        <f>_xlfn.CONCAT("  ",C10)</f>
        <v xml:space="preserve">  category: ["Liturgia"],</v>
      </c>
    </row>
    <row r="11" spans="1:32" ht="23" hidden="1" x14ac:dyDescent="0.35">
      <c r="C11" t="str">
        <f>VLOOKUP(C1,Table223[],5,FALSE)</f>
        <v>Liturgia</v>
      </c>
      <c r="L11" s="47" t="str">
        <f>_xlfn.CONCAT("  catCanto: ","""",C11,"""",",   ")</f>
        <v xml:space="preserve">  catCanto: "Liturgia",   </v>
      </c>
      <c r="N11" s="47" t="str">
        <f>_xlfn.CONCAT("  catCanto: ","""",C11,"""",",   ")</f>
        <v xml:space="preserve">  catCanto: "Liturgia",   </v>
      </c>
    </row>
    <row r="12" spans="1:32" ht="23" hidden="1" x14ac:dyDescent="0.35">
      <c r="L12" s="47" t="str">
        <f>_xlfn.CONCAT("   cejilla: ","""",C12,"""",",")</f>
        <v xml:space="preserve">   cejilla: "",</v>
      </c>
      <c r="N12" t="str">
        <f>_xlfn.CONCAT("   cejilla: ","""",C12,"""",",")</f>
        <v xml:space="preserve">   cejilla: "",</v>
      </c>
    </row>
    <row r="13" spans="1:32" ht="23" hidden="1" x14ac:dyDescent="0.35">
      <c r="L13" s="47" t="str">
        <f>_xlfn.CONCAT("        nCan: ","""",C13,"""",",")</f>
        <v xml:space="preserve">        nCan: "",</v>
      </c>
      <c r="N13" t="str">
        <f>_xlfn.CONCAT("        nCan: ","""",C13,"""",",")</f>
        <v xml:space="preserve">        nCan: "",</v>
      </c>
    </row>
    <row r="14" spans="1:32" ht="23" hidden="1" x14ac:dyDescent="0.35">
      <c r="L14" s="47" t="str">
        <f>_xlfn.CONCAT("        nCanURL: ","""",C14,"""",",")</f>
        <v xml:space="preserve">        nCanURL: "",</v>
      </c>
      <c r="N14" t="str">
        <f>_xlfn.CONCAT("        nCanURL: ","""",C14,"""",",")</f>
        <v xml:space="preserve">        nCanURL: "",</v>
      </c>
    </row>
    <row r="15" spans="1:32" ht="23" hidden="1" x14ac:dyDescent="0.35">
      <c r="C15">
        <f>VLOOKUP(C1,Table223[],1,FALSE)</f>
        <v>180</v>
      </c>
      <c r="L15" s="47" t="str">
        <f>_xlfn.CONCAT("        dbno: ","""",C15,"""",",")</f>
        <v xml:space="preserve">        dbno: "180",</v>
      </c>
      <c r="N15" t="str">
        <f>_xlfn.CONCAT("        dbno: ","""",C15,"""",",")</f>
        <v xml:space="preserve">        dbno: "180",</v>
      </c>
    </row>
    <row r="16" spans="1:32" ht="23" hidden="1" x14ac:dyDescent="0.35">
      <c r="L16" s="47" t="str">
        <f>_xlfn.CONCAT("        notes: ","""",C16,"""",",")</f>
        <v xml:space="preserve">        notes: "",</v>
      </c>
      <c r="N16" t="str">
        <f>_xlfn.CONCAT("        notes: ","""",C16,"""",",")</f>
        <v xml:space="preserve">        notes: "",</v>
      </c>
    </row>
    <row r="17" spans="1:40" ht="23" x14ac:dyDescent="0.35">
      <c r="C17" t="s">
        <v>988</v>
      </c>
      <c r="L17" s="47" t="str">
        <f>_xlfn.CONCAT("      mant: ","""",C17,"""",",")</f>
        <v xml:space="preserve">      mant: "Si",</v>
      </c>
      <c r="N17" t="str">
        <f>_xlfn.CONCAT("        mant: ","""",C17,"""",",")</f>
        <v xml:space="preserve">        mant: "Si",</v>
      </c>
    </row>
    <row r="18" spans="1:40" ht="23" x14ac:dyDescent="0.35">
      <c r="C18" t="str">
        <f>C6</f>
        <v>aitosscscc</v>
      </c>
      <c r="L18" s="47" t="s">
        <v>2382</v>
      </c>
      <c r="N18" t="str">
        <f>_xlfn.CONCAT("        audioSrc: ","""/audio/",C18,".mp3""",",")</f>
        <v xml:space="preserve">        audioSrc: "/audio/aitosscscc.mp3",</v>
      </c>
    </row>
    <row r="19" spans="1:40" ht="23" x14ac:dyDescent="0.35">
      <c r="C19" t="str">
        <f>VLOOKUP(C2,Table378[],6,FALSE)</f>
        <v>c</v>
      </c>
      <c r="L19" s="45" t="s">
        <v>989</v>
      </c>
    </row>
    <row r="20" spans="1:40" ht="23" x14ac:dyDescent="0.35">
      <c r="C20" t="str">
        <f>VLOOKUP(C2,Table378[],15,FALSE)</f>
        <v>aitos</v>
      </c>
      <c r="L20" s="47" t="s">
        <v>2345</v>
      </c>
    </row>
    <row r="21" spans="1:40" ht="23" x14ac:dyDescent="0.35">
      <c r="L21" s="47" t="s">
        <v>991</v>
      </c>
    </row>
    <row r="22" spans="1:40" ht="23" x14ac:dyDescent="0.35">
      <c r="L22" s="47" t="s">
        <v>992</v>
      </c>
    </row>
    <row r="23" spans="1:40" ht="23" x14ac:dyDescent="0.5">
      <c r="B23" s="50" t="s">
        <v>1507</v>
      </c>
      <c r="C23" t="s">
        <v>1014</v>
      </c>
      <c r="L23" s="47" t="s">
        <v>993</v>
      </c>
    </row>
    <row r="24" spans="1:40" ht="23" x14ac:dyDescent="0.35">
      <c r="L24" s="47" t="s">
        <v>994</v>
      </c>
    </row>
    <row r="25" spans="1:40" ht="26" x14ac:dyDescent="0.6">
      <c r="B25">
        <f>C4-1</f>
        <v>33</v>
      </c>
      <c r="C25" s="111" t="str">
        <f>_xlfn.CONCAT("               ant: ","""/src/ainterleccional.html?canto=",C20,B25,C19,"""",",")</f>
        <v xml:space="preserve">               ant: "/src/ainterleccional.html?canto=aitos33c",</v>
      </c>
      <c r="L25" s="47" t="str">
        <f>C25</f>
        <v xml:space="preserve">               ant: "/src/ainterleccional.html?canto=aitos33c",</v>
      </c>
    </row>
    <row r="26" spans="1:40" ht="26" x14ac:dyDescent="0.6">
      <c r="B26">
        <f>C4+1</f>
        <v>35</v>
      </c>
      <c r="C26" s="111" t="str">
        <f>_xlfn.CONCAT("               sig: ","""/src/ainterleccional.html?canto=",C20,B26,C19,"""",",")</f>
        <v xml:space="preserve">               sig: "/src/ainterleccional.html?canto=aitos35c",</v>
      </c>
      <c r="L26" s="47" t="str">
        <f>C26</f>
        <v xml:space="preserve">               sig: "/src/ainterleccional.html?canto=aitos35c",</v>
      </c>
    </row>
    <row r="27" spans="1:40" ht="23" x14ac:dyDescent="0.35">
      <c r="L27" s="45" t="s">
        <v>2346</v>
      </c>
    </row>
    <row r="28" spans="1:40" ht="36" thickBot="1" x14ac:dyDescent="0.4">
      <c r="C28" s="48"/>
      <c r="D28" s="48"/>
      <c r="E28" s="48"/>
      <c r="F28" s="48"/>
      <c r="G28" s="48"/>
      <c r="H28" s="48"/>
      <c r="I28" s="48"/>
      <c r="J28" s="48"/>
      <c r="K28" s="48"/>
      <c r="L28" s="49" t="s">
        <v>996</v>
      </c>
    </row>
    <row r="29" spans="1:40" ht="24.5" thickTop="1" thickBot="1" x14ac:dyDescent="0.550000000000000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4.5" thickTop="1" thickBot="1" x14ac:dyDescent="0.550000000000000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4.5" thickTop="1" thickBot="1" x14ac:dyDescent="0.550000000000000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4.5" thickTop="1" thickBot="1" x14ac:dyDescent="0.550000000000000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4.5" thickTop="1" thickBot="1" x14ac:dyDescent="0.550000000000000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4.5" thickTop="1" thickBot="1" x14ac:dyDescent="0.550000000000000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4.5" thickTop="1" thickBot="1" x14ac:dyDescent="0.550000000000000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4.5" thickTop="1" thickBot="1" x14ac:dyDescent="0.550000000000000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4.5" thickTop="1" thickBot="1" x14ac:dyDescent="0.550000000000000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4.5" thickTop="1" thickBot="1" x14ac:dyDescent="0.550000000000000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4.5" thickTop="1" thickBot="1" x14ac:dyDescent="0.550000000000000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4.5" thickTop="1" thickBot="1" x14ac:dyDescent="0.550000000000000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4.5" thickTop="1" thickBot="1" x14ac:dyDescent="0.550000000000000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4.5" thickTop="1" thickBot="1" x14ac:dyDescent="0.550000000000000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4.5" thickTop="1" thickBot="1" x14ac:dyDescent="0.550000000000000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4.5" thickTop="1" thickBot="1" x14ac:dyDescent="0.550000000000000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4.5" thickTop="1" thickBot="1" x14ac:dyDescent="0.550000000000000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4.5" thickTop="1" thickBot="1" x14ac:dyDescent="0.550000000000000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4.5" thickTop="1" thickBot="1" x14ac:dyDescent="0.550000000000000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4.5" thickTop="1" thickBot="1" x14ac:dyDescent="0.550000000000000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4.5" thickTop="1" thickBot="1" x14ac:dyDescent="0.550000000000000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4.5" thickTop="1" thickBot="1" x14ac:dyDescent="0.550000000000000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4.5" thickTop="1" thickBot="1" x14ac:dyDescent="0.550000000000000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4.5" thickTop="1" thickBot="1" x14ac:dyDescent="0.550000000000000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5" thickTop="1" thickBot="1" x14ac:dyDescent="0.550000000000000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 thickTop="1" x14ac:dyDescent="0.3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88900</xdr:colOff>
                    <xdr:row>0</xdr:row>
                    <xdr:rowOff>114300</xdr:rowOff>
                  </from>
                  <to>
                    <xdr:col>10</xdr:col>
                    <xdr:colOff>450850</xdr:colOff>
                    <xdr:row>0</xdr:row>
                    <xdr:rowOff>831850</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69850</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527050</xdr:rowOff>
                  </from>
                  <to>
                    <xdr:col>7</xdr:col>
                    <xdr:colOff>641350</xdr:colOff>
                    <xdr:row>0</xdr:row>
                    <xdr:rowOff>736600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178</v>
      </c>
      <c r="E1" s="39"/>
      <c r="F1" s="39"/>
      <c r="G1" s="39"/>
      <c r="H1" s="39"/>
      <c r="I1" s="39"/>
      <c r="J1" s="39"/>
      <c r="K1" s="39"/>
      <c r="L1" s="40" t="str">
        <f>VLOOKUP(C1,'[1]Codigo Canto'!A3:AQ236,38,FALSE)</f>
        <v>ZAQUEO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ZAQUEO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 x14ac:dyDescent="0.35">
      <c r="C8" t="str">
        <f>PROPER(L1)</f>
        <v>Zaqueo</v>
      </c>
      <c r="L8" s="47" t="str">
        <f>_xlfn.CONCAT("        tt: ","""",C8,"""",",")</f>
        <v xml:space="preserve">        tt: "Zaqueo",</v>
      </c>
    </row>
    <row r="9" spans="2:32" ht="23" x14ac:dyDescent="0.35">
      <c r="C9" t="str">
        <f>PROPER(L1)</f>
        <v>Zaqueo</v>
      </c>
      <c r="L9" s="47" t="str">
        <f>_xlfn.CONCAT("        title: ","""",C9,"""",",")</f>
        <v xml:space="preserve">        title: "Zaqueo",</v>
      </c>
    </row>
    <row r="10" spans="2:32" ht="23" x14ac:dyDescent="0.35">
      <c r="C10" t="str">
        <f>VLOOKUP(C1,'[1]Codigo Canto'!A3:AQ236,12,FALSE)</f>
        <v>Lucas 19,1-10</v>
      </c>
      <c r="L10" s="47" t="str">
        <f>_xlfn.CONCAT("        ","subtitle: ","""",C10,"""",",")</f>
        <v xml:space="preserve">        subtitle: "Lucas 19,1-10",</v>
      </c>
    </row>
    <row r="11" spans="2:32" ht="23" x14ac:dyDescent="0.35">
      <c r="C11" t="str">
        <f>_xlfn.CONCAT("category: [",VLOOKUP(C1,Table223[],16,FALSE),"],")</f>
        <v>category: ["Precatecumenado","Cuaresma","Entrada","Nuevo Testamento"],</v>
      </c>
      <c r="L11" s="47" t="str">
        <f>_xlfn.CONCAT("        ",C11)</f>
        <v xml:space="preserve">        category: ["Precatecumenado","Cuaresma","Entrada","Nuevo Testamento"],</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178</v>
      </c>
      <c r="L16" s="47" t="str">
        <f>_xlfn.CONCAT("        dbno: ","""",C16,"""",",")</f>
        <v xml:space="preserve">        dbno: "178",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zaqueo</v>
      </c>
      <c r="L19" s="47" t="str">
        <f>_xlfn.CONCAT("        audioSrc: ","""/audio/",C19,".mp3""",",")</f>
        <v xml:space="preserve">        audioSrc: "/audio/zaqueo.mp3",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177</v>
      </c>
      <c r="C26" t="str">
        <f>VLOOKUP(B26,[1]Buscador!A3:AP240,31,FALSE)</f>
        <v>/resucito/src/index.html?canto=yovengoareunir</v>
      </c>
      <c r="L26" s="47" t="str">
        <f>_xlfn.CONCAT("        ant: ","""",C26,"""",",")</f>
        <v xml:space="preserve">        ant: "/resucito/src/index.html?canto=yovengoareunir",</v>
      </c>
    </row>
    <row r="27" spans="2:40" ht="23" x14ac:dyDescent="0.3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ZAQUEO</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ACLAMACIONES A LA ORACIÓN DE LOS FIELES               ║</v>
      </c>
    </row>
    <row r="5" spans="2:32" ht="23" x14ac:dyDescent="0.35">
      <c r="L5" s="45" t="s">
        <v>986</v>
      </c>
    </row>
    <row r="6" spans="2:32" ht="23" x14ac:dyDescent="0.35">
      <c r="L6" s="46"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 x14ac:dyDescent="0.35">
      <c r="C8" t="str">
        <f ca="1">PROPER(L1)</f>
        <v>Aclamaciones A La Oración De Los Fieles</v>
      </c>
      <c r="L8" s="47" t="str">
        <f ca="1">_xlfn.CONCAT("        tt: ","""",C8,"""",",")</f>
        <v xml:space="preserve">        tt: "Aclamaciones A La Oración De Los Fieles",</v>
      </c>
    </row>
    <row r="9" spans="2:32" ht="23" x14ac:dyDescent="0.35">
      <c r="C9" t="str">
        <f ca="1">PROPER(L1)</f>
        <v>Aclamaciones A La Oración De Los Fieles</v>
      </c>
      <c r="L9" s="47" t="str">
        <f ca="1">_xlfn.CONCAT("        title: ","""",C9,"""",",")</f>
        <v xml:space="preserve">        title: "Aclamaciones A La Oración De Los Fieles",</v>
      </c>
    </row>
    <row r="10" spans="2:32" ht="23" x14ac:dyDescent="0.35">
      <c r="C10" t="str">
        <f ca="1">VLOOKUP(C1,Table223[],4,FALSE)</f>
        <v>Respuestas a las oraciones de los fieles, Modelo I, II, III, IV</v>
      </c>
      <c r="L10" s="47" t="str">
        <f ca="1">_xlfn.CONCAT("        ","subtitle: ","""",C10,"""",",")</f>
        <v xml:space="preserve">        subtitle: "Respuestas a las oraciones de los fieles, Modelo I, II, III, IV",</v>
      </c>
    </row>
    <row r="11" spans="2:32" ht="23" x14ac:dyDescent="0.35">
      <c r="C11" t="str">
        <f ca="1">_xlfn.CONCAT("category: [",VLOOKUP(C1,Table223[],16,FALSE),"],")</f>
        <v>category: ["Liturgia"],</v>
      </c>
      <c r="L11" s="47" t="str">
        <f ca="1">_xlfn.CONCAT("        ",C11)</f>
        <v xml:space="preserve">        category: ["Liturgia"],</v>
      </c>
    </row>
    <row r="12" spans="2:32" ht="23" x14ac:dyDescent="0.35">
      <c r="C12" t="str">
        <f ca="1">VLOOKUP(C1,Table223[],5,FALSE)</f>
        <v>Liturgia</v>
      </c>
      <c r="L12" s="47" t="str">
        <f ca="1">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 ca="1">VLOOKUP(C1,Table223[],1,FALSE)</f>
        <v>179</v>
      </c>
      <c r="L16" s="47" t="str">
        <f ca="1">_xlfn.CONCAT("        dbno: ","""",C16,"""",",")</f>
        <v xml:space="preserve">        dbno: "179",</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 ca="1">C7</f>
        <v>aclamacionesalaoraciondelosfieles</v>
      </c>
      <c r="L19" s="47" t="str">
        <f ca="1">_xlfn.CONCAT("        audioSrc: ","""/audio/",C19,".mp3""",",")</f>
        <v xml:space="preserve">        audioSrc: "/audio/aclamacionesalaoraciondelosfieles.mp3",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 ca="1">+C1-1</f>
        <v>178</v>
      </c>
      <c r="C26" t="str">
        <f ca="1">VLOOKUP(B26,Table4[],13,FALSE)</f>
        <v>"/src/index.html?canto=zaqueo"</v>
      </c>
      <c r="L26" s="47" t="str">
        <f ca="1">_xlfn.CONCAT("        ant: ",C26,",")</f>
        <v xml:space="preserve">        ant: "/src/index.html?canto=zaqueo",</v>
      </c>
    </row>
    <row r="27" spans="2:40" ht="23" x14ac:dyDescent="0.35">
      <c r="B27">
        <f ca="1">+C1+1</f>
        <v>180</v>
      </c>
      <c r="C27" t="str">
        <f ca="1">VLOOKUP(B27,Table4[],13,FALSE)</f>
        <v>"/src/index.html?canto=aleluyainterleccional"</v>
      </c>
      <c r="L27" s="47" t="str">
        <f ca="1">_xlfn.CONCAT("        sig: ",C27,",")</f>
        <v xml:space="preserve">        sig: "/src/index.html?canto=aleluyainterleccional",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6.5" thickTop="1" thickBot="1" x14ac:dyDescent="0.550000000000000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4.5" thickTop="1" thickBot="1" x14ac:dyDescent="0.550000000000000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6.5" thickTop="1" thickBot="1" x14ac:dyDescent="0.550000000000000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6.5" thickTop="1" thickBot="1" x14ac:dyDescent="0.550000000000000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6.5" thickTop="1" thickBot="1" x14ac:dyDescent="0.550000000000000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6.5" thickTop="1" thickBot="1" x14ac:dyDescent="0.550000000000000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6.5" thickTop="1" thickBot="1" x14ac:dyDescent="0.550000000000000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5" thickTop="1" thickBot="1" x14ac:dyDescent="0.550000000000000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6">
      <c r="B48" s="94"/>
      <c r="C48" s="94"/>
      <c r="D48" s="94"/>
      <c r="E48" s="94"/>
      <c r="F48" s="94"/>
      <c r="G48" s="94"/>
      <c r="H48" s="94"/>
      <c r="I48" s="94"/>
      <c r="J48" s="94"/>
      <c r="K48" s="94"/>
      <c r="L48" s="98" t="str">
        <f ca="1">_xlfn.CONCAT("]}, // ULTIMA LINEA DEL CANTO: ",L1)</f>
        <v>]}, // ULTIMA LINEA DEL CANTO: ACLAMACIONES A LA ORACIÓN DE LOS FIELES</v>
      </c>
      <c r="M48" s="94"/>
    </row>
    <row r="49" spans="12:13" ht="20.5" x14ac:dyDescent="0.35">
      <c r="L49" s="99" t="s">
        <v>1012</v>
      </c>
      <c r="M49" s="100"/>
    </row>
    <row r="50" spans="12:13" x14ac:dyDescent="0.3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298450</xdr:colOff>
                    <xdr:row>0</xdr:row>
                    <xdr:rowOff>88900</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180</v>
      </c>
      <c r="E1" s="39"/>
      <c r="F1" s="39"/>
      <c r="G1" s="39"/>
      <c r="H1" s="39"/>
      <c r="I1" s="39"/>
      <c r="J1" s="39"/>
      <c r="K1" s="39"/>
      <c r="L1" s="40" t="str">
        <f>UPPER(VLOOKUP(C1,Table223[],3,FALSE))</f>
        <v>ALELUYA INTERLECCIONAL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ALELUYA INTERLECCIONAL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 x14ac:dyDescent="0.35">
      <c r="C8" t="str">
        <f>PROPER(L1)</f>
        <v>Aleluya Interleccional</v>
      </c>
      <c r="L8" s="47" t="str">
        <f>_xlfn.CONCAT("        tt: ","""",C8,"""",",")</f>
        <v xml:space="preserve">        tt: "Aleluya Interleccional",</v>
      </c>
    </row>
    <row r="9" spans="2:32" ht="23" x14ac:dyDescent="0.35">
      <c r="C9" t="str">
        <f>PROPER(L1)</f>
        <v>Aleluya Interleccional</v>
      </c>
      <c r="L9" s="47" t="str">
        <f>_xlfn.CONCAT("        title: ","""",C9,"""",",")</f>
        <v xml:space="preserve">        title: "Aleluya Interleccional",</v>
      </c>
    </row>
    <row r="10" spans="2:32" ht="23" x14ac:dyDescent="0.35">
      <c r="C10" t="str">
        <f>VLOOKUP(C1,'[1]Codigo Canto'!A3:AQ236,12,FALSE)</f>
        <v>Modelo I, II, III</v>
      </c>
      <c r="L10" s="47" t="str">
        <f>_xlfn.CONCAT("        ","subtitle: ","""",C10,"""",",")</f>
        <v xml:space="preserve">        subtitle: "Modelo I, II, III",</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180</v>
      </c>
      <c r="L16" s="47" t="str">
        <f>_xlfn.CONCAT("        dbno: ","""",C16,"""",",")</f>
        <v xml:space="preserve">        dbno: "180",</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aleluyainterleccional</v>
      </c>
      <c r="L19" s="47" t="str">
        <f>_xlfn.CONCAT("        audioSrc: ","""/audio/",C19,".mp3""",",")</f>
        <v xml:space="preserve">        audioSrc: "/audio/aleluyainterleccional.mp3",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 x14ac:dyDescent="0.35">
      <c r="B27">
        <f>+C1+1</f>
        <v>181</v>
      </c>
      <c r="C27" t="str">
        <f>VLOOKUP(B27,[1]Buscador!A3:AP240,31,FALSE)</f>
        <v>/resucito/src/index.html?canto=aleluyapascual</v>
      </c>
      <c r="L27" s="47" t="str">
        <f>_xlfn.CONCAT("        sig: ","""",C27,"""",",")</f>
        <v xml:space="preserve">        sig: "/resucito/src/index.html?canto=aleluyapascual",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ALELUYA INTERLECCIONAL</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ALELUYA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 x14ac:dyDescent="0.35">
      <c r="C8" t="str">
        <f ca="1">PROPER(L1)</f>
        <v>Aleluya Pascual</v>
      </c>
      <c r="L8" s="122" t="str">
        <f ca="1">_xlfn.CONCAT("        tt: ","""",C8,"""",",")</f>
        <v xml:space="preserve">        tt: "Aleluya Pascual",</v>
      </c>
    </row>
    <row r="9" spans="2:32" ht="23" x14ac:dyDescent="0.35">
      <c r="C9" t="str">
        <f ca="1">PROPER(L1)</f>
        <v>Aleluya Pascual</v>
      </c>
      <c r="L9" s="122" t="str">
        <f ca="1">_xlfn.CONCAT("        title: ","""",C9,"""",",")</f>
        <v xml:space="preserve">        title: "Aleluya Pascual",</v>
      </c>
    </row>
    <row r="10" spans="2:32" ht="23" x14ac:dyDescent="0.35">
      <c r="C10" t="str">
        <f ca="1">VLOOKUP(C1,Table223[#Data],4,FALSE)</f>
        <v>Apropiado para el tiempo Pascual</v>
      </c>
      <c r="L10" s="122" t="str">
        <f ca="1">_xlfn.CONCAT("        ","subtitle: ","""",C10,"""",",")</f>
        <v xml:space="preserve">        subtitle: "Apropiado para el tiempo Pascual",</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181</v>
      </c>
      <c r="L16" s="122" t="str">
        <f ca="1">_xlfn.CONCAT("        dbno: ","""",C16,"""",",")</f>
        <v xml:space="preserve">        dbno: "181",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aleluyapascual</v>
      </c>
      <c r="L19" s="122" t="str">
        <f ca="1">_xlfn.CONCAT("        audioSrc: ","""https://audio.resucito.do/",C19,".mp3""",",")</f>
        <v xml:space="preserve">        audioSrc: "https://audio.resucito.do/aleluyapascual.mp3",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180</v>
      </c>
      <c r="C26" t="str">
        <f ca="1">VLOOKUP(B26,Table4[#Data],13,FALSE)</f>
        <v>"/src/index.html?canto=aleluyainterleccional"</v>
      </c>
      <c r="L26" s="122" t="str">
        <f ca="1">_xlfn.CONCAT("        ant: ",C26,",")</f>
        <v xml:space="preserve">        ant: "/src/index.html?canto=aleluyainterleccional",</v>
      </c>
    </row>
    <row r="27" spans="1:40" ht="23" x14ac:dyDescent="0.35">
      <c r="B27">
        <f ca="1">+C1+1</f>
        <v>182</v>
      </c>
      <c r="C27" t="str">
        <f ca="1">VLOOKUP(B27,Table4[#Data],13,FALSE)</f>
        <v>"/src/index.html?canto=antifonaparaelevangelio"</v>
      </c>
      <c r="L27" s="122" t="str">
        <f ca="1">_xlfn.CONCAT("        sig: ",C27,",")</f>
        <v xml:space="preserve">        sig: "/src/index.html?canto=antifonaparaelevangelio",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6.5" thickTop="1" thickBot="1" x14ac:dyDescent="0.550000000000000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4.5" thickTop="1" thickBot="1" x14ac:dyDescent="0.550000000000000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4.5" thickTop="1" thickBot="1" x14ac:dyDescent="0.550000000000000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4.5" thickTop="1" thickBot="1" x14ac:dyDescent="0.550000000000000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hidden="1" outlineLevel="1" thickTop="1" thickBot="1" x14ac:dyDescent="0.550000000000000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4.5" hidden="1" outlineLevel="1" thickTop="1" thickBot="1" x14ac:dyDescent="0.550000000000000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4.5" hidden="1" outlineLevel="1" thickTop="1" thickBot="1" x14ac:dyDescent="0.550000000000000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4.5" hidden="1" outlineLevel="1" thickTop="1" thickBot="1" x14ac:dyDescent="0.550000000000000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hidden="1" outlineLevel="1" thickTop="1" thickBot="1" x14ac:dyDescent="0.550000000000000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hidden="1" outlineLevel="1" thickTop="1" thickBot="1" x14ac:dyDescent="0.550000000000000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4.5" hidden="1" outlineLevel="1" thickTop="1" thickBot="1" x14ac:dyDescent="0.550000000000000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4.5" hidden="1" outlineLevel="1" thickTop="1" thickBot="1" x14ac:dyDescent="0.550000000000000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4.5" hidden="1" outlineLevel="1" thickTop="1" thickBot="1" x14ac:dyDescent="0.550000000000000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4.5" hidden="1" outlineLevel="1" thickTop="1" thickBot="1" x14ac:dyDescent="0.550000000000000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4.5" hidden="1" outlineLevel="1" thickTop="1" thickBot="1" x14ac:dyDescent="0.550000000000000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5" hidden="1" outlineLevel="1" thickTop="1" thickBot="1" x14ac:dyDescent="0.550000000000000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4.5" hidden="1" outlineLevel="1" thickTop="1" thickBot="1" x14ac:dyDescent="0.550000000000000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4.5" hidden="1" outlineLevel="1" thickTop="1" thickBot="1" x14ac:dyDescent="0.550000000000000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4.5" hidden="1" outlineLevel="1" thickTop="1" thickBot="1" x14ac:dyDescent="0.550000000000000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4.5" hidden="1" outlineLevel="1" thickTop="1" thickBot="1" x14ac:dyDescent="0.550000000000000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4.5" hidden="1" outlineLevel="1" thickTop="1" thickBot="1" x14ac:dyDescent="0.550000000000000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4.5" hidden="1" outlineLevel="1" thickTop="1" thickBot="1" x14ac:dyDescent="0.550000000000000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4.5" hidden="1" outlineLevel="1" thickTop="1" thickBot="1" x14ac:dyDescent="0.550000000000000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4.5" hidden="1" outlineLevel="1" thickTop="1" thickBot="1" x14ac:dyDescent="0.550000000000000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4.5" hidden="1" outlineLevel="1" thickTop="1" thickBot="1" x14ac:dyDescent="0.550000000000000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4.5" hidden="1" outlineLevel="1" thickTop="1" thickBot="1" x14ac:dyDescent="0.550000000000000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4.5" hidden="1" outlineLevel="1" thickTop="1" thickBot="1" x14ac:dyDescent="0.550000000000000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4.5" hidden="1" outlineLevel="1" thickTop="1" thickBot="1" x14ac:dyDescent="0.550000000000000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4.5" hidden="1" outlineLevel="1" thickTop="1" thickBot="1" x14ac:dyDescent="0.550000000000000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4.5" hidden="1" outlineLevel="1" thickTop="1" thickBot="1" x14ac:dyDescent="0.550000000000000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4.5" hidden="1" outlineLevel="1" thickTop="1" thickBot="1" x14ac:dyDescent="0.550000000000000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4.5" hidden="1" outlineLevel="1" thickTop="1" thickBot="1" x14ac:dyDescent="0.550000000000000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4.5" hidden="1" outlineLevel="1" thickTop="1" thickBot="1" x14ac:dyDescent="0.550000000000000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4.5" hidden="1" outlineLevel="1" thickTop="1" thickBot="1" x14ac:dyDescent="0.550000000000000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4.5" hidden="1" outlineLevel="1" thickTop="1" thickBot="1" x14ac:dyDescent="0.550000000000000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4.5" hidden="1" outlineLevel="1" thickTop="1" thickBot="1" x14ac:dyDescent="0.550000000000000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4.5" hidden="1" outlineLevel="1" thickTop="1" thickBot="1" x14ac:dyDescent="0.550000000000000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4.5" hidden="1" outlineLevel="1" thickTop="1" thickBot="1" x14ac:dyDescent="0.550000000000000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4.5" hidden="1" outlineLevel="1" thickTop="1" thickBot="1" x14ac:dyDescent="0.550000000000000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4.5" hidden="1" outlineLevel="1" thickTop="1" thickBot="1" x14ac:dyDescent="0.550000000000000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4.5" hidden="1" outlineLevel="1" thickTop="1" thickBot="1" x14ac:dyDescent="0.550000000000000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4.5" hidden="1" outlineLevel="1" thickTop="1" thickBot="1" x14ac:dyDescent="0.550000000000000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4.5" hidden="1" outlineLevel="1" thickTop="1" thickBot="1" x14ac:dyDescent="0.550000000000000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4.5" hidden="1" outlineLevel="1" thickTop="1" thickBot="1" x14ac:dyDescent="0.550000000000000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4.5" hidden="1" outlineLevel="1" thickTop="1" thickBot="1" x14ac:dyDescent="0.550000000000000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4.5" hidden="1" outlineLevel="1" thickTop="1" thickBot="1" x14ac:dyDescent="0.550000000000000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4.5" hidden="1" outlineLevel="1" thickTop="1" thickBot="1" x14ac:dyDescent="0.550000000000000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6">
      <c r="A94" s="94"/>
      <c r="B94" s="94"/>
      <c r="C94" s="94"/>
      <c r="D94" s="94"/>
      <c r="E94" s="94"/>
      <c r="F94" s="94"/>
      <c r="G94" s="94"/>
      <c r="H94" s="94"/>
      <c r="I94" s="94"/>
      <c r="J94" s="94"/>
      <c r="K94" s="94"/>
      <c r="L94" s="98" t="str">
        <f ca="1">_xlfn.CONCAT("]}, // ULTIMA LINEA DEL CANTO: ",L1)</f>
        <v>]}, // ULTIMA LINEA DEL CANTO: ALELUYA PASCUAL</v>
      </c>
      <c r="M94" s="94"/>
    </row>
    <row r="95" spans="1:40" ht="20.5" x14ac:dyDescent="0.35">
      <c r="L95" s="99" t="s">
        <v>1012</v>
      </c>
      <c r="M95" s="100"/>
    </row>
    <row r="96" spans="1:40" ht="15" hidden="1" outlineLevel="1" thickBot="1" x14ac:dyDescent="0.4">
      <c r="M96" s="100"/>
    </row>
    <row r="97" spans="1:40" ht="26.5" hidden="1" outlineLevel="1" thickTop="1" thickBot="1" x14ac:dyDescent="0.550000000000000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4.5" hidden="1" outlineLevel="1" thickTop="1" thickBot="1" x14ac:dyDescent="0.550000000000000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4.5" hidden="1" outlineLevel="1" thickTop="1" thickBot="1" x14ac:dyDescent="0.550000000000000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4.5" hidden="1" outlineLevel="1" thickTop="1" thickBot="1" x14ac:dyDescent="0.550000000000000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4.5" hidden="1" outlineLevel="1" thickTop="1" thickBot="1" x14ac:dyDescent="0.550000000000000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4.5" hidden="1" outlineLevel="1" thickTop="1" thickBot="1" x14ac:dyDescent="0.550000000000000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4.5" hidden="1" outlineLevel="1" thickTop="1" thickBot="1" x14ac:dyDescent="0.550000000000000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4.5" hidden="1" outlineLevel="1" thickTop="1" thickBot="1" x14ac:dyDescent="0.550000000000000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4.5" hidden="1" outlineLevel="1" thickTop="1" thickBot="1" x14ac:dyDescent="0.550000000000000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ANTÍFONA PARA EL EVANGELIO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 x14ac:dyDescent="0.35">
      <c r="C8" t="str">
        <f ca="1">PROPER(L1)</f>
        <v>Antífona Para El Evangelio</v>
      </c>
      <c r="L8" s="122" t="str">
        <f ca="1">_xlfn.CONCAT("        tt: ","""",C8,"""",",")</f>
        <v xml:space="preserve">        tt: "Antífona Para El Evangelio",</v>
      </c>
    </row>
    <row r="9" spans="2:32" ht="23" x14ac:dyDescent="0.35">
      <c r="C9" t="str">
        <f ca="1">PROPER(L1)</f>
        <v>Antífona Para El Evangelio</v>
      </c>
      <c r="L9" s="122" t="str">
        <f ca="1">_xlfn.CONCAT("        title: ","""",C9,"""",",")</f>
        <v xml:space="preserve">        title: "Antífona Para El Evangelio",</v>
      </c>
    </row>
    <row r="10" spans="2:32" ht="23" x14ac:dyDescent="0.35">
      <c r="C10" t="str">
        <f ca="1">VLOOKUP(C1,Table223[#Data],4,FALSE)</f>
        <v>Tiempo de Cuaresma</v>
      </c>
      <c r="L10" s="122" t="str">
        <f ca="1">_xlfn.CONCAT("        ","subtitle: ","""",C10,"""",",")</f>
        <v xml:space="preserve">        subtitle: "Tiempo de Cuaresma",</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182</v>
      </c>
      <c r="L16" s="122" t="str">
        <f ca="1">_xlfn.CONCAT("        dbno: ","""",C16,"""",",")</f>
        <v xml:space="preserve">        dbno: "182",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antifonaparaelevangelio</v>
      </c>
      <c r="L19" s="122" t="str">
        <f ca="1">_xlfn.CONCAT("        audioSrc: ","""https://audio.resucito.do/",C19,".mp3""",",")</f>
        <v xml:space="preserve">        audioSrc: "https://audio.resucito.do/antifonaparaelevangelio.mp3",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181</v>
      </c>
      <c r="C26" t="str">
        <f ca="1">VLOOKUP(B26,Table4[#Data],13,FALSE)</f>
        <v>"/src/index.html?canto=aleluyapascual"</v>
      </c>
      <c r="L26" s="122" t="str">
        <f ca="1">_xlfn.CONCAT("        ant: ",C26,",")</f>
        <v xml:space="preserve">        ant: "/src/index.html?canto=aleluyapascual",</v>
      </c>
    </row>
    <row r="27" spans="1:40" ht="23" x14ac:dyDescent="0.35">
      <c r="B27">
        <f ca="1">+C1+1</f>
        <v>183</v>
      </c>
      <c r="C27" t="str">
        <f ca="1">VLOOKUP(B27,Table4[#Data],13,FALSE)</f>
        <v>"/src/index.html?canto=bendiciondelagua"</v>
      </c>
      <c r="L27" s="122" t="str">
        <f ca="1">_xlfn.CONCAT("        sig: ",C27,",")</f>
        <v xml:space="preserve">        sig: "/src/index.html?canto=bendiciondelagua",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4.5" thickTop="1" thickBot="1" x14ac:dyDescent="0.550000000000000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outlineLevel="1" thickTop="1" thickBot="1" x14ac:dyDescent="0.550000000000000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outlineLevel="1" thickTop="1" thickBot="1" x14ac:dyDescent="0.550000000000000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4.5" outlineLevel="1" thickTop="1" thickBot="1" x14ac:dyDescent="0.550000000000000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outlineLevel="1" thickTop="1" thickBot="1" x14ac:dyDescent="0.550000000000000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outlineLevel="1" thickTop="1" thickBot="1" x14ac:dyDescent="0.550000000000000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4.5" outlineLevel="1" thickTop="1" thickBot="1" x14ac:dyDescent="0.550000000000000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6.5" thickTop="1" thickBot="1" x14ac:dyDescent="0.550000000000000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outlineLevel="1" thickTop="1" thickBot="1" x14ac:dyDescent="0.550000000000000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6.5" outlineLevel="1" thickTop="1" thickBot="1" x14ac:dyDescent="0.550000000000000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4.5" outlineLevel="1" thickTop="1" thickBot="1" x14ac:dyDescent="0.550000000000000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4.5" outlineLevel="1" thickTop="1" thickBot="1" x14ac:dyDescent="0.550000000000000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4.5" outlineLevel="1" thickTop="1" thickBot="1" x14ac:dyDescent="0.550000000000000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6">
      <c r="A72" s="94"/>
      <c r="B72" s="94"/>
      <c r="C72" s="94"/>
      <c r="D72" s="94"/>
      <c r="E72" s="94"/>
      <c r="F72" s="94"/>
      <c r="G72" s="94"/>
      <c r="H72" s="94"/>
      <c r="I72" s="94"/>
      <c r="J72" s="94"/>
      <c r="K72" s="94"/>
      <c r="L72" s="98" t="str">
        <f ca="1">_xlfn.CONCAT("]}, // ULTIMA LINEA DEL CANTO: ",L1)</f>
        <v>]}, // ULTIMA LINEA DEL CANTO: ANTÍFONA PARA EL EVANGELIO</v>
      </c>
      <c r="M72" s="94"/>
    </row>
    <row r="73" spans="1:40" ht="20.5" x14ac:dyDescent="0.35">
      <c r="L73" s="99" t="s">
        <v>1012</v>
      </c>
      <c r="M73" s="100"/>
    </row>
    <row r="74" spans="1:40" ht="15" hidden="1" outlineLevel="1" thickBot="1" x14ac:dyDescent="0.4">
      <c r="M74" s="100"/>
    </row>
    <row r="75" spans="1:40" ht="26.5" hidden="1" outlineLevel="1" thickTop="1" thickBot="1" x14ac:dyDescent="0.550000000000000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4.5" hidden="1" outlineLevel="1" thickTop="1" thickBot="1" x14ac:dyDescent="0.550000000000000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4.5" hidden="1" outlineLevel="1" thickTop="1" thickBot="1" x14ac:dyDescent="0.550000000000000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4.5" hidden="1" outlineLevel="1" thickTop="1" thickBot="1" x14ac:dyDescent="0.550000000000000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4.5" hidden="1" outlineLevel="1" thickTop="1" thickBot="1" x14ac:dyDescent="0.550000000000000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4.5" hidden="1" outlineLevel="1" thickTop="1" thickBot="1" x14ac:dyDescent="0.550000000000000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4.5" hidden="1" outlineLevel="1" thickTop="1" thickBot="1" x14ac:dyDescent="0.550000000000000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4.5" hidden="1" outlineLevel="1" thickTop="1" thickBot="1" x14ac:dyDescent="0.550000000000000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4.5" hidden="1" outlineLevel="1" thickTop="1" thickBot="1" x14ac:dyDescent="0.550000000000000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6.5" hidden="1"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BENDICIÓN DEL AGUA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 x14ac:dyDescent="0.35">
      <c r="C8" t="str">
        <f ca="1">PROPER(L1)</f>
        <v>Bendición Del Agua</v>
      </c>
      <c r="L8" s="122" t="str">
        <f ca="1">_xlfn.CONCAT("        tt: ","""",C8,"""",",")</f>
        <v xml:space="preserve">        tt: "Bendición Del Agua",</v>
      </c>
    </row>
    <row r="9" spans="2:32" ht="23" x14ac:dyDescent="0.35">
      <c r="C9" t="str">
        <f ca="1">PROPER(L1)</f>
        <v>Bendición Del Agua</v>
      </c>
      <c r="L9" s="122" t="str">
        <f ca="1">_xlfn.CONCAT("        title: ","""",C9,"""",",")</f>
        <v xml:space="preserve">        title: "Bendición Del Agua",</v>
      </c>
    </row>
    <row r="10" spans="2:32" ht="23" x14ac:dyDescent="0.35">
      <c r="C10" t="str">
        <f ca="1">VLOOKUP(C1,Table223[#Data],4,FALSE)</f>
        <v>De la liturgia bautismal de la Vigilia Pascual</v>
      </c>
      <c r="L10" s="122" t="str">
        <f ca="1">_xlfn.CONCAT("        ","subtitle: ","""",C10,"""",",")</f>
        <v xml:space="preserve">        subtitle: "De la liturgia bautismal de la Vigilia Pascual",</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183</v>
      </c>
      <c r="L16" s="122" t="str">
        <f ca="1">_xlfn.CONCAT("        dbno: ","""",C16,"""",",")</f>
        <v xml:space="preserve">        dbno: "183",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bendiciondelagua</v>
      </c>
      <c r="L19" s="122" t="str">
        <f ca="1">_xlfn.CONCAT("        audioSrc: ","""https://audio.resucito.do/",C19,".mp3""",",")</f>
        <v xml:space="preserve">        audioSrc: "https://audio.resucito.do/bendiciondelagua.mp3",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182</v>
      </c>
      <c r="C26" t="str">
        <f ca="1">VLOOKUP(B26,Table4[#Data],13,FALSE)</f>
        <v>"/src/index.html?canto=antifonaparaelevangelio"</v>
      </c>
      <c r="L26" s="122" t="str">
        <f ca="1">_xlfn.CONCAT("        ant: ",C26,",")</f>
        <v xml:space="preserve">        ant: "/src/index.html?canto=antifonaparaelevangelio",</v>
      </c>
    </row>
    <row r="27" spans="1:40" ht="23" x14ac:dyDescent="0.35">
      <c r="B27">
        <f ca="1">+C1+1</f>
        <v>184</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4.5" thickTop="1" thickBot="1" x14ac:dyDescent="0.550000000000000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4.5" thickTop="1" thickBot="1" x14ac:dyDescent="0.550000000000000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4.5" outlineLevel="1" thickTop="1" thickBot="1" x14ac:dyDescent="0.550000000000000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thickTop="1" thickBot="1" x14ac:dyDescent="0.550000000000000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5" thickTop="1" thickBot="1" x14ac:dyDescent="0.550000000000000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4.5" thickTop="1" thickBot="1" x14ac:dyDescent="0.550000000000000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4.5" thickTop="1" thickBot="1" x14ac:dyDescent="0.550000000000000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4.5" thickTop="1" thickBot="1" x14ac:dyDescent="0.550000000000000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4.5" thickTop="1" thickBot="1" x14ac:dyDescent="0.550000000000000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6.5"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thickTop="1" thickBot="1" x14ac:dyDescent="0.550000000000000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4.5" thickTop="1" thickBot="1" x14ac:dyDescent="0.550000000000000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4.5" thickTop="1" thickBot="1" x14ac:dyDescent="0.550000000000000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6.5" thickTop="1" thickBot="1" x14ac:dyDescent="0.550000000000000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4.5" thickTop="1" thickBot="1" x14ac:dyDescent="0.550000000000000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4.5" thickTop="1" thickBot="1" x14ac:dyDescent="0.550000000000000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4.5" thickTop="1" thickBot="1" x14ac:dyDescent="0.550000000000000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4.5" thickTop="1" thickBot="1" x14ac:dyDescent="0.550000000000000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4.5" thickTop="1" thickBot="1" x14ac:dyDescent="0.550000000000000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6.5" thickTop="1" thickBot="1" x14ac:dyDescent="0.550000000000000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4.5" outlineLevel="1" thickTop="1" thickBot="1" x14ac:dyDescent="0.550000000000000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4.5" outlineLevel="1" thickTop="1" thickBot="1" x14ac:dyDescent="0.550000000000000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4.5" outlineLevel="1" thickTop="1" thickBot="1" x14ac:dyDescent="0.550000000000000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6.5" thickTop="1" thickBot="1" x14ac:dyDescent="0.550000000000000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4.5" outlineLevel="1" thickTop="1" thickBot="1" x14ac:dyDescent="0.550000000000000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4.5" outlineLevel="1" thickTop="1" thickBot="1" x14ac:dyDescent="0.550000000000000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6.5" thickTop="1" thickBot="1" x14ac:dyDescent="0.550000000000000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4.5" outlineLevel="1" thickTop="1" thickBot="1" x14ac:dyDescent="0.550000000000000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4.5" outlineLevel="1" thickTop="1" thickBot="1" x14ac:dyDescent="0.550000000000000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4.5" outlineLevel="1" thickTop="1" thickBot="1" x14ac:dyDescent="0.550000000000000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4.5" outlineLevel="1" thickTop="1" thickBot="1" x14ac:dyDescent="0.550000000000000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6.5" thickTop="1" thickBot="1" x14ac:dyDescent="0.550000000000000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4.5" outlineLevel="1" thickTop="1" thickBot="1" x14ac:dyDescent="0.550000000000000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4.5" outlineLevel="1" thickTop="1" thickBot="1" x14ac:dyDescent="0.550000000000000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6">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5" x14ac:dyDescent="0.35">
      <c r="L104" s="99" t="s">
        <v>1012</v>
      </c>
      <c r="M104" s="100"/>
    </row>
    <row r="105" spans="1:40" hidden="1" outlineLevel="1" x14ac:dyDescent="0.35">
      <c r="M105" s="100"/>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4.5" hidden="1" outlineLevel="1" thickTop="1" thickBot="1" x14ac:dyDescent="0.550000000000000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4.5" hidden="1" outlineLevel="1" thickTop="1" thickBot="1" x14ac:dyDescent="0.550000000000000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4.5" hidden="1" outlineLevel="1" thickTop="1" thickBot="1" x14ac:dyDescent="0.550000000000000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4.5" hidden="1" outlineLevel="1" thickTop="1" thickBot="1" x14ac:dyDescent="0.550000000000000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4.5" hidden="1" outlineLevel="1" thickTop="1" thickBot="1" x14ac:dyDescent="0.550000000000000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4.5" hidden="1" outlineLevel="1" thickTop="1" thickBot="1" x14ac:dyDescent="0.550000000000000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4.5" hidden="1" outlineLevel="1" thickTop="1" thickBot="1" x14ac:dyDescent="0.550000000000000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4.5" hidden="1" outlineLevel="1" thickTop="1" thickBot="1" x14ac:dyDescent="0.550000000000000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6.5" hidden="1" outlineLevel="1" thickTop="1" thickBot="1" x14ac:dyDescent="0.550000000000000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183</v>
      </c>
      <c r="C26" t="str">
        <f ca="1">VLOOKUP(B26,Table4[#Data],13,FALSE)</f>
        <v>"/src/index.html?canto=bendiciondelagua"</v>
      </c>
      <c r="L26" s="122" t="str">
        <f ca="1">_xlfn.CONCAT("        ant: ",C26,",")</f>
        <v xml:space="preserve">        ant: "/src/index.html?canto=bendiciondelagua",</v>
      </c>
    </row>
    <row r="27" spans="1:40" ht="23" x14ac:dyDescent="0.3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4.5" thickTop="1" thickBot="1" x14ac:dyDescent="0.550000000000000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4.5" thickTop="1" thickBot="1" x14ac:dyDescent="0.550000000000000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4.5" thickTop="1" thickBot="1" x14ac:dyDescent="0.550000000000000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4.5" thickTop="1" thickBot="1" x14ac:dyDescent="0.550000000000000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4.5" outlineLevel="1" thickTop="1" thickBot="1" x14ac:dyDescent="0.550000000000000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6.5" thickTop="1" thickBot="1" x14ac:dyDescent="0.550000000000000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4.5" outlineLevel="1" thickTop="1" thickBot="1" x14ac:dyDescent="0.550000000000000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6">
      <c r="A73" s="94"/>
      <c r="B73" s="94"/>
      <c r="C73" s="94"/>
      <c r="D73" s="94"/>
      <c r="E73" s="94"/>
      <c r="F73" s="94"/>
      <c r="G73" s="94"/>
      <c r="H73" s="94"/>
      <c r="I73" s="94"/>
      <c r="J73" s="94"/>
      <c r="K73" s="94"/>
      <c r="L73" s="98" t="e">
        <f ca="1">_xlfn.CONCAT("]}, // ULTIMA LINEA DEL CANTO: ",L1)</f>
        <v>#N/A</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 x14ac:dyDescent="0.35">
      <c r="C8" t="str">
        <f ca="1">PROPER(L1)</f>
        <v>Celebración Penitencial (Bendición Penitencial )</v>
      </c>
      <c r="L8" s="122" t="str">
        <f ca="1">_xlfn.CONCAT("        tt: ","""",C8,"""",",")</f>
        <v xml:space="preserve">        tt: "Celebración Penitencial (Bendición Penitencial )",</v>
      </c>
    </row>
    <row r="9" spans="2:32" ht="23" x14ac:dyDescent="0.35">
      <c r="C9" t="str">
        <f ca="1">PROPER(L1)</f>
        <v>Celebración Penitencial (Bendición Penitencial )</v>
      </c>
      <c r="L9" s="122" t="str">
        <f ca="1">_xlfn.CONCAT("        title: ","""",C9,"""",",")</f>
        <v xml:space="preserve">        title: "Celebración Penitencial (Bendición Penitencial )",</v>
      </c>
    </row>
    <row r="10" spans="2:32" ht="23" x14ac:dyDescent="0.35">
      <c r="C10" t="str">
        <f ca="1">VLOOKUP(C1,Table223[#Data],4,FALSE)</f>
        <v>Acción de gracias</v>
      </c>
      <c r="L10" s="122" t="str">
        <f ca="1">_xlfn.CONCAT("        ","subtitle: ","""",C10,"""",",")</f>
        <v xml:space="preserve">        subtitle: "Acción de gracias",</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185</v>
      </c>
      <c r="L16" s="122" t="str">
        <f ca="1">_xlfn.CONCAT("        dbno: ","""",C16,"""",",")</f>
        <v xml:space="preserve">        dbno: "185",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celebracionpenitencial(bendicionpenitencial)</v>
      </c>
      <c r="L19" s="122" t="str">
        <f ca="1">_xlfn.CONCAT("        audioSrc: ","""https://audio.resucito.do/",C19,".mp3""",",")</f>
        <v xml:space="preserve">        audioSrc: "https://audio.resucito.do/celebracionpenitencial(bendicionpenitencial).mp3",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184</v>
      </c>
      <c r="C26" t="e">
        <f ca="1">VLOOKUP(B26,Table4[#Data],13,FALSE)</f>
        <v>#N/A</v>
      </c>
      <c r="L26" s="122" t="e">
        <f ca="1">_xlfn.CONCAT("        ant: ",C26,",")</f>
        <v>#N/A</v>
      </c>
    </row>
    <row r="27" spans="1:40" ht="23" x14ac:dyDescent="0.35">
      <c r="B27">
        <f ca="1">+C1+1</f>
        <v>186</v>
      </c>
      <c r="C27" t="str">
        <f ca="1">VLOOKUP(B27,Table4[#Data],13,FALSE)</f>
        <v>"/src/index.html?canto=corderodedios"</v>
      </c>
      <c r="L27" s="122" t="str">
        <f ca="1">_xlfn.CONCAT("        sig: ",C27,",")</f>
        <v xml:space="preserve">        sig: "/src/index.html?canto=corderodedios",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4.5" thickTop="1" thickBot="1" x14ac:dyDescent="0.550000000000000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4.5" thickTop="1" thickBot="1" x14ac:dyDescent="0.550000000000000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4.5" thickTop="1" thickBot="1" x14ac:dyDescent="0.550000000000000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5" thickTop="1" thickBot="1" x14ac:dyDescent="0.550000000000000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4.5" outlineLevel="1" thickTop="1" thickBot="1" x14ac:dyDescent="0.550000000000000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outlineLevel="1" thickTop="1" thickBot="1" x14ac:dyDescent="0.550000000000000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outlineLevel="1" thickTop="1" thickBot="1" x14ac:dyDescent="0.550000000000000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outlineLevel="1" thickTop="1" thickBot="1" x14ac:dyDescent="0.550000000000000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outlineLevel="1" thickTop="1" thickBot="1" x14ac:dyDescent="0.550000000000000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outlineLevel="1" thickTop="1" thickBot="1" x14ac:dyDescent="0.550000000000000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outlineLevel="1" thickTop="1" thickBot="1" x14ac:dyDescent="0.550000000000000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4.5" outlineLevel="1" thickTop="1" thickBot="1" x14ac:dyDescent="0.550000000000000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4.5" outlineLevel="1" thickTop="1" thickBot="1" x14ac:dyDescent="0.550000000000000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6">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5" x14ac:dyDescent="0.35">
      <c r="L60" s="99" t="s">
        <v>1012</v>
      </c>
      <c r="M60" s="100"/>
    </row>
    <row r="61" spans="1:40" ht="15" hidden="1" outlineLevel="1" thickBot="1" x14ac:dyDescent="0.4">
      <c r="M61" s="100"/>
    </row>
    <row r="62" spans="1:40" ht="26.5" hidden="1" outlineLevel="1" thickTop="1" thickBot="1" x14ac:dyDescent="0.550000000000000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hidden="1" outlineLevel="1" thickTop="1" thickBot="1" x14ac:dyDescent="0.550000000000000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4.5" hidden="1" outlineLevel="1" thickTop="1" thickBot="1" x14ac:dyDescent="0.550000000000000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4.5" hidden="1" outlineLevel="1" thickTop="1" thickBot="1" x14ac:dyDescent="0.550000000000000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4.5" hidden="1" outlineLevel="1" thickTop="1" thickBot="1" x14ac:dyDescent="0.550000000000000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4.5" hidden="1" outlineLevel="1" thickTop="1" thickBot="1" x14ac:dyDescent="0.550000000000000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4.5" hidden="1" outlineLevel="1" thickTop="1" thickBot="1" x14ac:dyDescent="0.550000000000000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4.5" hidden="1" outlineLevel="1" thickTop="1" thickBot="1" x14ac:dyDescent="0.550000000000000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4.5" hidden="1" outlineLevel="1" thickTop="1" thickBot="1" x14ac:dyDescent="0.550000000000000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6.5" hidden="1" outlineLevel="1" thickTop="1" thickBot="1" x14ac:dyDescent="0.550000000000000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184</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183</v>
      </c>
      <c r="C26" t="str">
        <f>VLOOKUP(B26,[1]Buscador!A3:AP240,31,FALSE)</f>
        <v>/resucito/src/index.html?canto=bendiciondelagua</v>
      </c>
      <c r="L26" s="47" t="str">
        <f>_xlfn.CONCAT("        ant: ","""",C26,"""",",")</f>
        <v xml:space="preserve">        ant: "/resucito/src/index.html?canto=bendiciondelagua",</v>
      </c>
    </row>
    <row r="27" spans="2:40" ht="23" x14ac:dyDescent="0.3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CELEBRACIÓN PENITENCIAL (BENDICIÓN PENITENCIAL )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 x14ac:dyDescent="0.35">
      <c r="C8" t="str">
        <f ca="1">PROPER(L1)</f>
        <v>Celebración Penitencial (Bendición Penitencial )</v>
      </c>
      <c r="L8" s="122" t="str">
        <f ca="1">_xlfn.CONCAT("        tt: ","""",C8,"""",",")</f>
        <v xml:space="preserve">        tt: "Celebración Penitencial (Bendición Penitencial )",</v>
      </c>
    </row>
    <row r="9" spans="2:32" ht="23" x14ac:dyDescent="0.35">
      <c r="C9" t="str">
        <f ca="1">PROPER(L1)</f>
        <v>Celebración Penitencial (Bendición Penitencial )</v>
      </c>
      <c r="L9" s="122" t="str">
        <f ca="1">_xlfn.CONCAT("        title: ","""",C9,"""",",")</f>
        <v xml:space="preserve">        title: "Celebración Penitencial (Bendición Penitencial )",</v>
      </c>
    </row>
    <row r="10" spans="2:32" ht="23" x14ac:dyDescent="0.35">
      <c r="C10" t="str">
        <f ca="1">VLOOKUP(C1,Table223[#Data],4,FALSE)</f>
        <v>Acción de gracias</v>
      </c>
      <c r="L10" s="122" t="str">
        <f ca="1">_xlfn.CONCAT("        ","subtitle: ","""",C10,"""",",")</f>
        <v xml:space="preserve">        subtitle: "Acción de gracias",</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185</v>
      </c>
      <c r="L16" s="122" t="str">
        <f ca="1">_xlfn.CONCAT("        dbno: ","""",C16,"""",",")</f>
        <v xml:space="preserve">        dbno: "185",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celebracionpenitencial(bendicionpenitencial)</v>
      </c>
      <c r="L19" s="122" t="str">
        <f ca="1">_xlfn.CONCAT("        audioSrc: ","""https://audio.resucito.do/",C19,".mp3""",",")</f>
        <v xml:space="preserve">        audioSrc: "https://audio.resucito.do/celebracionpenitencial(bendicionpenitencial).mp3",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184</v>
      </c>
      <c r="C26" t="e">
        <f ca="1">VLOOKUP(B26,Table4[#Data],13,FALSE)</f>
        <v>#N/A</v>
      </c>
      <c r="L26" s="122" t="e">
        <f ca="1">_xlfn.CONCAT("        ant: ",C26,",")</f>
        <v>#N/A</v>
      </c>
    </row>
    <row r="27" spans="1:40" ht="23" x14ac:dyDescent="0.35">
      <c r="B27">
        <f ca="1">+C1+1</f>
        <v>186</v>
      </c>
      <c r="C27" t="str">
        <f ca="1">VLOOKUP(B27,Table4[#Data],13,FALSE)</f>
        <v>"/src/index.html?canto=corderodedios"</v>
      </c>
      <c r="L27" s="122" t="str">
        <f ca="1">_xlfn.CONCAT("        sig: ",C27,",")</f>
        <v xml:space="preserve">        sig: "/src/index.html?canto=corderodedios",</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6.5" thickTop="1" thickBot="1" x14ac:dyDescent="0.550000000000000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4.5" thickTop="1" thickBot="1" x14ac:dyDescent="0.550000000000000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6.5" thickTop="1" thickBot="1" x14ac:dyDescent="0.550000000000000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4.5" thickTop="1" thickBot="1" x14ac:dyDescent="0.550000000000000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4.5" thickTop="1" thickBot="1" x14ac:dyDescent="0.550000000000000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4.5" outlineLevel="1" thickTop="1" thickBot="1" x14ac:dyDescent="0.550000000000000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6.5" thickTop="1" thickBot="1" x14ac:dyDescent="0.550000000000000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6.5" thickTop="1" thickBot="1" x14ac:dyDescent="0.550000000000000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4.5" outlineLevel="1" thickTop="1" thickBot="1" x14ac:dyDescent="0.550000000000000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6.5" thickTop="1" thickBot="1" x14ac:dyDescent="0.550000000000000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4.5" outlineLevel="1" thickTop="1" thickBot="1" x14ac:dyDescent="0.550000000000000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4.5" outlineLevel="1" thickTop="1" thickBot="1" x14ac:dyDescent="0.550000000000000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4.5" outlineLevel="1" thickTop="1" thickBot="1" x14ac:dyDescent="0.550000000000000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6.5" thickTop="1" thickBot="1" x14ac:dyDescent="0.550000000000000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outlineLevel="1" thickTop="1" thickBot="1" x14ac:dyDescent="0.550000000000000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6">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J55" sqref="J55:J5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55000000000000004">
      <c r="B2" s="43" t="s">
        <v>983</v>
      </c>
      <c r="C2" s="44"/>
      <c r="D2" s="44"/>
      <c r="E2" s="44"/>
      <c r="F2" s="44"/>
      <c r="G2" s="44"/>
      <c r="H2" s="44"/>
      <c r="I2" s="44"/>
      <c r="J2" s="44"/>
      <c r="K2" s="44"/>
      <c r="L2" s="45" t="s">
        <v>984</v>
      </c>
    </row>
    <row r="3" spans="2:32" ht="3" customHeight="1" x14ac:dyDescent="0.35">
      <c r="L3" s="45" t="s">
        <v>985</v>
      </c>
    </row>
    <row r="4" spans="2:32" ht="3" customHeight="1" x14ac:dyDescent="0.35">
      <c r="L4" s="45" t="str">
        <f ca="1">_xlfn.CONCAT("║           ",L1,"               ║")</f>
        <v>║           CORDERO DE DIOS               ║</v>
      </c>
    </row>
    <row r="5" spans="2:32" ht="3" customHeight="1" x14ac:dyDescent="0.35">
      <c r="L5" s="45" t="s">
        <v>986</v>
      </c>
    </row>
    <row r="6" spans="2:32" ht="5.15" customHeight="1" x14ac:dyDescent="0.35">
      <c r="L6" s="121" t="s">
        <v>987</v>
      </c>
    </row>
    <row r="7" spans="2:32" ht="5.15" customHeight="1"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15" customHeight="1" x14ac:dyDescent="0.35">
      <c r="C8" t="str">
        <f ca="1">PROPER(L1)</f>
        <v>Cordero De Dios</v>
      </c>
      <c r="L8" s="122" t="str">
        <f ca="1">_xlfn.CONCAT("        tt: ","""",C8,"""",",")</f>
        <v xml:space="preserve">        tt: "Cordero De Dios",</v>
      </c>
    </row>
    <row r="9" spans="2:32" ht="5.15" customHeight="1" x14ac:dyDescent="0.35">
      <c r="C9" t="str">
        <f ca="1">PROPER(L1)</f>
        <v>Cordero De Dios</v>
      </c>
      <c r="L9" s="122" t="str">
        <f ca="1">_xlfn.CONCAT("        title: ","""",C9,"""",",")</f>
        <v xml:space="preserve">        title: "Cordero De Dios",</v>
      </c>
    </row>
    <row r="10" spans="2:32" ht="5.15" customHeight="1" x14ac:dyDescent="0.35">
      <c r="C10" t="str">
        <f ca="1">VLOOKUP(C1,Table223[#Data],4,FALSE)</f>
        <v>Después de la consagración</v>
      </c>
      <c r="L10" s="122" t="str">
        <f ca="1">_xlfn.CONCAT("        ","subtitle: ","""",C10,"""",",")</f>
        <v xml:space="preserve">        subtitle: "Después de la consagración",</v>
      </c>
    </row>
    <row r="11" spans="2:32" ht="5.15" customHeight="1" x14ac:dyDescent="0.35">
      <c r="C11" t="str">
        <f ca="1">_xlfn.CONCAT("category: [",VLOOKUP(C1,Table223[#Data],16,FALSE),"],")</f>
        <v>category: ["Liturgia"],</v>
      </c>
      <c r="L11" s="122" t="str">
        <f ca="1">_xlfn.CONCAT("        ",C11)</f>
        <v xml:space="preserve">        category: ["Liturgia"],</v>
      </c>
    </row>
    <row r="12" spans="2:32" ht="5.15" customHeight="1"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5.15" customHeight="1" x14ac:dyDescent="0.35">
      <c r="L13" s="122" t="str">
        <f>_xlfn.CONCAT("        cejilla: ","""",C13,"""",",")</f>
        <v xml:space="preserve">        cejilla: "",</v>
      </c>
    </row>
    <row r="14" spans="2:32" ht="5.15" customHeight="1" x14ac:dyDescent="0.35">
      <c r="L14" s="122" t="str">
        <f>_xlfn.CONCAT("        nCan: ","""",C14,"""",",")</f>
        <v xml:space="preserve">        nCan: "",</v>
      </c>
    </row>
    <row r="15" spans="2:32" ht="5.15" customHeight="1" x14ac:dyDescent="0.35">
      <c r="L15" s="122" t="str">
        <f>_xlfn.CONCAT("        nCanURL: ","""",C15,"""",",")</f>
        <v xml:space="preserve">        nCanURL: "",</v>
      </c>
    </row>
    <row r="16" spans="2:32" ht="5.15" customHeight="1" x14ac:dyDescent="0.35">
      <c r="C16">
        <f ca="1">VLOOKUP(C1,Table223[#Data],1,FALSE)</f>
        <v>186</v>
      </c>
      <c r="L16" s="122" t="str">
        <f ca="1">_xlfn.CONCAT("        dbno: ","""",C16,"""",",")</f>
        <v xml:space="preserve">        dbno: "186",</v>
      </c>
    </row>
    <row r="17" spans="1:40" ht="5.15" customHeight="1" x14ac:dyDescent="0.35">
      <c r="L17" s="122" t="str">
        <f>_xlfn.CONCAT("        notes: ","""",C17,"""",",")</f>
        <v xml:space="preserve">        notes: "",</v>
      </c>
    </row>
    <row r="18" spans="1:40" ht="5.15" customHeight="1" x14ac:dyDescent="0.35">
      <c r="C18" t="s">
        <v>988</v>
      </c>
      <c r="L18" s="122" t="str">
        <f>_xlfn.CONCAT("        mant: ","""",C18,"""",",")</f>
        <v xml:space="preserve">        mant: "Si",</v>
      </c>
    </row>
    <row r="19" spans="1:40" ht="5.15" customHeight="1" x14ac:dyDescent="0.35">
      <c r="C19" t="str">
        <f ca="1">C7</f>
        <v>corderodedios</v>
      </c>
      <c r="L19" s="122" t="str">
        <f ca="1">_xlfn.CONCAT("        audioSrc: ","""https://audio.resucito.do/",C19,".mp3""",",")</f>
        <v xml:space="preserve">        audioSrc: "https://audio.resucito.do/corderodedios.mp3",</v>
      </c>
    </row>
    <row r="20" spans="1:40" ht="5.15" customHeight="1" x14ac:dyDescent="0.35">
      <c r="L20" s="45" t="s">
        <v>989</v>
      </c>
    </row>
    <row r="21" spans="1:40" ht="5.15" customHeight="1" x14ac:dyDescent="0.35">
      <c r="L21" s="122" t="s">
        <v>2400</v>
      </c>
    </row>
    <row r="22" spans="1:40" ht="5.15" customHeight="1" x14ac:dyDescent="0.35">
      <c r="L22" s="122" t="s">
        <v>991</v>
      </c>
    </row>
    <row r="23" spans="1:40" ht="5.15" customHeight="1" x14ac:dyDescent="0.35">
      <c r="L23" s="122" t="s">
        <v>992</v>
      </c>
    </row>
    <row r="24" spans="1:40" ht="5.15" customHeight="1" x14ac:dyDescent="0.35">
      <c r="C24" t="s">
        <v>1014</v>
      </c>
      <c r="L24" s="122" t="s">
        <v>993</v>
      </c>
    </row>
    <row r="25" spans="1:40" ht="5.15" customHeight="1" x14ac:dyDescent="0.35">
      <c r="L25" s="122" t="s">
        <v>994</v>
      </c>
    </row>
    <row r="26" spans="1:40" ht="5.15" customHeight="1" x14ac:dyDescent="0.3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15" customHeight="1" x14ac:dyDescent="0.35">
      <c r="B27">
        <f ca="1">+C1+1</f>
        <v>187</v>
      </c>
      <c r="C27" t="str">
        <f ca="1">VLOOKUP(B27,Table4[#Data],13,FALSE)</f>
        <v>"/src/index.html?canto=credo"</v>
      </c>
      <c r="L27" s="122" t="str">
        <f ca="1">_xlfn.CONCAT("        sig: ",C27,",")</f>
        <v xml:space="preserve">        sig: "/src/index.html?canto=credo",</v>
      </c>
    </row>
    <row r="28" spans="1:40" ht="5.15" customHeight="1"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2538</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2539</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2540</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1001</v>
      </c>
      <c r="C34" s="124" t="s">
        <v>2541</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2542</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1001</v>
      </c>
      <c r="C38" s="124" t="s">
        <v>2541</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2542</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2543</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4.5" thickTop="1" thickBot="1" x14ac:dyDescent="0.55000000000000004">
      <c r="B41" t="s">
        <v>1003</v>
      </c>
      <c r="C41" s="124" t="s">
        <v>2544</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5" thickTop="1" thickBot="1" x14ac:dyDescent="0.550000000000000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4.5" outlineLevel="1" thickTop="1" thickBot="1" x14ac:dyDescent="0.55000000000000004">
      <c r="B43" t="s">
        <v>1018</v>
      </c>
      <c r="C43" s="124" t="s">
        <v>2545</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4.5" outlineLevel="1" thickTop="1" thickBot="1" x14ac:dyDescent="0.55000000000000004">
      <c r="C44" s="124" t="s">
        <v>2546</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4.5" outlineLevel="1" thickTop="1" thickBot="1" x14ac:dyDescent="0.55000000000000004">
      <c r="C45" s="124" t="s">
        <v>2547</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6.5" thickTop="1" thickBot="1" x14ac:dyDescent="0.550000000000000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4.5" outlineLevel="1" thickTop="1" thickBot="1" x14ac:dyDescent="0.55000000000000004">
      <c r="B47" t="s">
        <v>1001</v>
      </c>
      <c r="C47" s="124" t="s">
        <v>2548</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4.5" outlineLevel="1" thickTop="1" thickBot="1" x14ac:dyDescent="0.55000000000000004">
      <c r="B48" t="s">
        <v>1003</v>
      </c>
      <c r="C48" s="124" t="s">
        <v>2549</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4.5" outlineLevel="1" thickTop="1" thickBot="1" x14ac:dyDescent="0.55000000000000004">
      <c r="B49" t="s">
        <v>1003</v>
      </c>
      <c r="C49" s="124" t="s">
        <v>2550</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6.5" thickTop="1" thickBot="1" x14ac:dyDescent="0.550000000000000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4.5" outlineLevel="1" thickTop="1" thickBot="1" x14ac:dyDescent="0.55000000000000004">
      <c r="B51" t="s">
        <v>1003</v>
      </c>
      <c r="C51" s="124" t="s">
        <v>2548</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4.5" outlineLevel="1" thickTop="1" thickBot="1" x14ac:dyDescent="0.55000000000000004">
      <c r="B52" t="s">
        <v>1003</v>
      </c>
      <c r="C52" s="124" t="s">
        <v>2549</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4.5" outlineLevel="1" thickTop="1" thickBot="1" x14ac:dyDescent="0.55000000000000004">
      <c r="B53" t="s">
        <v>1003</v>
      </c>
      <c r="C53" s="124" t="s">
        <v>2551</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4.5" outlineLevel="1" thickTop="1" thickBot="1" x14ac:dyDescent="0.55000000000000004">
      <c r="B54" t="s">
        <v>1003</v>
      </c>
      <c r="C54" s="124" t="s">
        <v>2552</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6">
      <c r="A55" s="94"/>
      <c r="B55" s="94"/>
      <c r="C55" s="94"/>
      <c r="D55" s="94"/>
      <c r="E55" s="94"/>
      <c r="F55" s="94"/>
      <c r="G55" s="94"/>
      <c r="H55" s="94"/>
      <c r="I55" s="94"/>
      <c r="J55" s="94"/>
      <c r="K55" s="94"/>
      <c r="L55" s="98" t="str">
        <f ca="1">_xlfn.CONCAT("]}, // ULTIMA LINEA DEL CANTO: ",L1)</f>
        <v>]}, // ULTIMA LINEA DEL CANTO: CORDERO DE DIOS</v>
      </c>
      <c r="M55" s="94"/>
    </row>
    <row r="56" spans="1:40" ht="20.5" x14ac:dyDescent="0.35">
      <c r="L56" s="99" t="s">
        <v>1012</v>
      </c>
      <c r="M56" s="100"/>
    </row>
    <row r="57" spans="1:40" ht="15" hidden="1" outlineLevel="1" thickBot="1" x14ac:dyDescent="0.4">
      <c r="M57" s="100"/>
    </row>
    <row r="58" spans="1:40" ht="26.5" hidden="1" outlineLevel="1" thickTop="1" thickBot="1" x14ac:dyDescent="0.550000000000000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hidden="1" outlineLevel="1" thickTop="1" thickBot="1" x14ac:dyDescent="0.550000000000000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4.5" hidden="1" outlineLevel="1" thickTop="1" thickBot="1" x14ac:dyDescent="0.550000000000000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4.5" hidden="1" outlineLevel="1" thickTop="1" thickBot="1" x14ac:dyDescent="0.550000000000000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4.5" hidden="1" outlineLevel="1" thickTop="1" thickBot="1" x14ac:dyDescent="0.550000000000000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4.5" hidden="1" outlineLevel="1" thickTop="1" thickBot="1" x14ac:dyDescent="0.550000000000000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4.5" hidden="1" outlineLevel="1" thickTop="1" thickBot="1" x14ac:dyDescent="0.550000000000000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4.5" hidden="1" outlineLevel="1" thickTop="1" thickBot="1" x14ac:dyDescent="0.550000000000000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4.5" hidden="1" outlineLevel="1" thickTop="1" thickBot="1" x14ac:dyDescent="0.550000000000000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6.5" hidden="1" outlineLevel="1" thickTop="1" thickBot="1" x14ac:dyDescent="0.550000000000000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8A13F-DA09-44C0-A6EB-1CA07E5798A2}">
  <sheetPr codeName="Sheet98">
    <tabColor rgb="FF00B0F0"/>
  </sheetPr>
  <dimension ref="A1:AN10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CREDO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 x14ac:dyDescent="0.35">
      <c r="C8" t="str">
        <f ca="1">PROPER(L1)</f>
        <v>Credo</v>
      </c>
      <c r="L8" s="122" t="str">
        <f ca="1">_xlfn.CONCAT("        tt: ","""",C8,"""",",")</f>
        <v xml:space="preserve">        tt: "Credo",</v>
      </c>
    </row>
    <row r="9" spans="2:32" ht="23" x14ac:dyDescent="0.35">
      <c r="C9" t="str">
        <f ca="1">PROPER(L1)</f>
        <v>Credo</v>
      </c>
      <c r="L9" s="122" t="str">
        <f ca="1">_xlfn.CONCAT("        title: ","""",C9,"""",",")</f>
        <v xml:space="preserve">        title: "Credo",</v>
      </c>
    </row>
    <row r="10" spans="2:32" ht="23" x14ac:dyDescent="0.35">
      <c r="C10" t="str">
        <f ca="1">VLOOKUP(C1,Table223[#Data],4,FALSE)</f>
        <v>Símbolo Apostólico</v>
      </c>
      <c r="L10" s="122" t="str">
        <f ca="1">_xlfn.CONCAT("        ","subtitle: ","""",C10,"""",",")</f>
        <v xml:space="preserve">        subtitle: "Símbolo Apostólico",</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C14" t="s">
        <v>2573</v>
      </c>
      <c r="L14" s="122" t="str">
        <f>_xlfn.CONCAT("        nCan: ","""",C14,"""",",")</f>
        <v xml:space="preserve">        nCan: "Pueden cantarlo aquellas comunidades que ya han vivido la Redditio Symboli.",</v>
      </c>
    </row>
    <row r="15" spans="2:32" ht="23" x14ac:dyDescent="0.35">
      <c r="L15" s="122" t="str">
        <f>_xlfn.CONCAT("        nCanURL: ","""",C15,"""",",")</f>
        <v xml:space="preserve">        nCanURL: "",</v>
      </c>
    </row>
    <row r="16" spans="2:32" ht="23" x14ac:dyDescent="0.35">
      <c r="C16">
        <f ca="1">VLOOKUP(C1,Table223[#Data],1,FALSE)</f>
        <v>187</v>
      </c>
      <c r="L16" s="122" t="str">
        <f ca="1">_xlfn.CONCAT("        dbno: ","""",C16,"""",",")</f>
        <v xml:space="preserve">        dbno: "187",</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credo</v>
      </c>
      <c r="L19" s="122" t="str">
        <f ca="1">_xlfn.CONCAT("        audioSrc: ","""https://audio.resucito.do/",C19,".mp3""",",")</f>
        <v xml:space="preserve">        audioSrc: "https://audio.resucito.do/credo.mp3",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186</v>
      </c>
      <c r="C26" t="str">
        <f ca="1">VLOOKUP(B26,Table4[#Data],13,FALSE)</f>
        <v>"/src/index.html?canto=corderodedios"</v>
      </c>
      <c r="L26" s="122" t="str">
        <f ca="1">_xlfn.CONCAT("        ant: ",C26,",")</f>
        <v xml:space="preserve">        ant: "/src/index.html?canto=corderodedios",</v>
      </c>
    </row>
    <row r="27" spans="1:40" ht="23" x14ac:dyDescent="0.35">
      <c r="B27">
        <f ca="1">+C1+1</f>
        <v>188</v>
      </c>
      <c r="C27" t="str">
        <f ca="1">VLOOKUP(B27,Table4[#Data],13,FALSE)</f>
        <v>"/src/index.html?canto=gloriaadiosenloaltodelcielo"</v>
      </c>
      <c r="L27" s="122" t="str">
        <f ca="1">_xlfn.CONCAT("        sig: ",C27,",")</f>
        <v xml:space="preserve">        sig: "/src/index.html?canto=gloriaadiosenloaltodelcielo",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1001</v>
      </c>
      <c r="C30" s="124" t="s">
        <v>2553</v>
      </c>
      <c r="D30" s="125" t="s">
        <v>1110</v>
      </c>
      <c r="E30" s="51" t="s">
        <v>1016</v>
      </c>
      <c r="F30" s="52" t="s">
        <v>1048</v>
      </c>
      <c r="G30" s="52"/>
      <c r="H30" s="51"/>
      <c r="I30" s="51"/>
      <c r="J30" s="53"/>
      <c r="K30" s="53"/>
      <c r="L30" s="77" t="str">
        <f t="shared" ref="L30:L31" si="0">IF(C30="","",_xlfn.CONCAT("            { line: ","""",C30,", ",M30:AN30,""", sC: ","""",B30,"""},"))</f>
        <v xml:space="preserve">            { line: "CREO EN DIOS PADRE TODOPODEROSO,, (Re,m,22)(Fa,,250)", sC: "ta as"},</v>
      </c>
      <c r="M30" s="55" t="str">
        <f t="shared" ref="M30:M35" si="1">IF(N30="","","(")</f>
        <v>(</v>
      </c>
      <c r="N30" s="56" t="str">
        <f t="shared" ref="N30:N94" si="2">IF(D30="","",D30)</f>
        <v>Re</v>
      </c>
      <c r="O30" s="57" t="str">
        <f t="shared" ref="O30:O35" si="3">IF(N30="","",",")</f>
        <v>,</v>
      </c>
      <c r="P30" s="58" t="str">
        <f t="shared" ref="P30:P94" si="4">IF(E30="","",E30)</f>
        <v>m</v>
      </c>
      <c r="Q30" s="59" t="str">
        <f t="shared" ref="Q30:Q35" si="5">IF(N30="","",",")</f>
        <v>,</v>
      </c>
      <c r="R30" s="60">
        <f t="shared" ref="R30:R94" si="6">IF(N30="Do",10,IF(N30="Re",22,IF(N30="Mi",20,IF(N30="Fa",20,IF(N30="Sol",14,IF(N30="La",20,IF(N30="Si",20,IF(N30="Do#",14,IF(N30="Fa#",15,IF(N30="Sol#",20,IF(N30="Si♭",17,"")))))))))))</f>
        <v>22</v>
      </c>
      <c r="S30" s="55" t="str">
        <f t="shared" ref="S30:S35" si="7">IF(N30="","",")")</f>
        <v>)</v>
      </c>
      <c r="T30" s="61" t="str">
        <f t="shared" ref="T30:T35" si="8">IF(U30="","","(")</f>
        <v>(</v>
      </c>
      <c r="U30" s="62" t="str">
        <f t="shared" ref="U30:U94" si="9">IF(F30="","",F30)</f>
        <v>Fa</v>
      </c>
      <c r="V30" s="63" t="str">
        <f t="shared" ref="V30:V35" si="10">IF(U30="","",",")</f>
        <v>,</v>
      </c>
      <c r="W30" s="64" t="str">
        <f t="shared" ref="W30:W94" si="11">IF(G30="","",G30)</f>
        <v/>
      </c>
      <c r="X30" s="63" t="str">
        <f t="shared" ref="X30:X35" si="12">IF(U30="","",",")</f>
        <v>,</v>
      </c>
      <c r="Y30" s="63">
        <f t="shared" ref="Y30:Y35" si="13">IF(U30="","",250)</f>
        <v>250</v>
      </c>
      <c r="Z30" s="55" t="str">
        <f t="shared" ref="Z30:Z35" si="14">IF(U30="","",")")</f>
        <v>)</v>
      </c>
      <c r="AA30" s="65" t="str">
        <f t="shared" ref="AA30:AA35" si="15">IF(AB30="","","(")</f>
        <v/>
      </c>
      <c r="AB30" s="56" t="str">
        <f t="shared" ref="AB30:AB9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B31" t="s">
        <v>1003</v>
      </c>
      <c r="C31" s="124" t="s">
        <v>2554</v>
      </c>
      <c r="D31" s="125" t="s">
        <v>1106</v>
      </c>
      <c r="E31" s="51"/>
      <c r="F31" s="52" t="s">
        <v>1110</v>
      </c>
      <c r="G31" s="52" t="s">
        <v>1016</v>
      </c>
      <c r="H31" s="51"/>
      <c r="I31" s="51"/>
      <c r="J31" s="53"/>
      <c r="K31" s="53"/>
      <c r="L31" s="77" t="str">
        <f t="shared" si="0"/>
        <v xml:space="preserve">            { line: "CREADOR DEL CIELO Y DE LA TIERRA., (Do,,10)(Re,m,250)", sC: "as"},</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Re</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6.5" thickTop="1" thickBot="1" x14ac:dyDescent="0.550000000000000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1003</v>
      </c>
      <c r="C33" s="124" t="s">
        <v>2555</v>
      </c>
      <c r="D33" s="125" t="s">
        <v>1110</v>
      </c>
      <c r="E33" s="51" t="s">
        <v>1016</v>
      </c>
      <c r="F33" s="52" t="s">
        <v>1048</v>
      </c>
      <c r="G33" s="52"/>
      <c r="H33" s="51"/>
      <c r="I33" s="51"/>
      <c r="J33" s="53"/>
      <c r="K33" s="53"/>
      <c r="L33" s="77" t="str">
        <f>IF(C33="","",_xlfn.CONCAT("            { line: ","""",C33,", ",M33:AN33,""", sC: ","""",B33,"""},"))</f>
        <v xml:space="preserve">            { line: "CREO EN JESUCRISTO, SU ÚNICO HIJO, NUESTRO SEÑOR,, (Re,m,22)(Fa,,250)", sC: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Fa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124" t="s">
        <v>2556</v>
      </c>
      <c r="D34" s="125" t="s">
        <v>1106</v>
      </c>
      <c r="E34" s="51"/>
      <c r="F34" s="52"/>
      <c r="G34" s="52"/>
      <c r="H34" s="51"/>
      <c r="I34" s="51"/>
      <c r="J34" s="53"/>
      <c r="K34" s="53"/>
      <c r="L34" s="77" t="str">
        <f>IF(C34="","",_xlfn.CONCAT("            { line: ","""",C34,", ",M34:AN34,""", sC: ","""",B34,"""},"))</f>
        <v xml:space="preserve">            { line: "QUE FUE CONCEBIDO POR OBRA Y GRACIA DEL ESPÍRITU SANTO,, (Do,,10)", sC: "as"},</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2557</v>
      </c>
      <c r="D35" s="125" t="s">
        <v>1110</v>
      </c>
      <c r="E35" s="51" t="s">
        <v>1016</v>
      </c>
      <c r="F35" s="52"/>
      <c r="G35" s="52"/>
      <c r="H35" s="51"/>
      <c r="I35" s="51"/>
      <c r="J35" s="53"/>
      <c r="K35" s="53"/>
      <c r="L35" s="77" t="str">
        <f t="shared" ref="L35:L39" si="29">IF(C35="","",_xlfn.CONCAT("            { line: ","""",C35,", ",M35:AN35,""", sC: ","""",B35,"""},"))</f>
        <v xml:space="preserve">            { line: "NACIÓ DE SANTA MARÍA VIRGEN., (Re,m,22)",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2558</v>
      </c>
      <c r="D36" s="125" t="s">
        <v>1048</v>
      </c>
      <c r="E36" s="51"/>
      <c r="F36" s="52"/>
      <c r="G36" s="52"/>
      <c r="H36" s="51"/>
      <c r="I36" s="51"/>
      <c r="J36" s="53"/>
      <c r="K36" s="53"/>
      <c r="L36" s="54" t="str">
        <f t="shared" si="29"/>
        <v xml:space="preserve">            { line: "PADECIÓ BAJO EL PODER DE PONCIO PILATO,, (Fa,,20)", sC: "as"},</v>
      </c>
      <c r="M36" s="55" t="str">
        <f>IF(N36="","","(")</f>
        <v>(</v>
      </c>
      <c r="N36" s="56" t="str">
        <f>IF(D36="","",D36)</f>
        <v>Fa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2559</v>
      </c>
      <c r="D37" s="125" t="s">
        <v>1106</v>
      </c>
      <c r="E37" s="51"/>
      <c r="F37" s="52"/>
      <c r="G37" s="52"/>
      <c r="H37" s="51"/>
      <c r="I37" s="51"/>
      <c r="J37" s="53"/>
      <c r="K37" s="53"/>
      <c r="L37" s="54" t="str">
        <f t="shared" si="29"/>
        <v xml:space="preserve">            { line: "FUE CRUCIFICADO, MUERTO Y SEPULTADO,, (Do,,10)", sC: "as"},</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124" t="s">
        <v>2560</v>
      </c>
      <c r="D38" s="125" t="s">
        <v>1110</v>
      </c>
      <c r="E38" s="51" t="s">
        <v>1016</v>
      </c>
      <c r="F38" s="52"/>
      <c r="G38" s="52"/>
      <c r="H38" s="51"/>
      <c r="I38" s="51"/>
      <c r="J38" s="53"/>
      <c r="K38" s="53"/>
      <c r="L38" s="54" t="str">
        <f t="shared" si="29"/>
        <v xml:space="preserve">            { line: "DESCENDIÓ A LOS INFIERNOS.,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2561</v>
      </c>
      <c r="D39" s="125" t="s">
        <v>1048</v>
      </c>
      <c r="E39" s="51"/>
      <c r="F39" s="52" t="s">
        <v>1106</v>
      </c>
      <c r="G39" s="52"/>
      <c r="H39" s="51" t="s">
        <v>1048</v>
      </c>
      <c r="I39" s="51"/>
      <c r="J39" s="53" t="s">
        <v>1017</v>
      </c>
      <c r="K39" s="53" t="s">
        <v>2572</v>
      </c>
      <c r="L39" s="77" t="str">
        <f t="shared" si="29"/>
        <v xml:space="preserve">            { line: "AL TERCER DÍA RESUCITÓ, RESUCITÓ DE ENTRE LOS MUERTOS,, (Fa,,20)(Do,,250)(Fa,,350)(La,mRem,450)", sC: "as"},</v>
      </c>
      <c r="M39" s="55" t="str">
        <f t="shared" ref="M39:M43" si="30">IF(N39="","","(")</f>
        <v>(</v>
      </c>
      <c r="N39" s="56" t="str">
        <f t="shared" ref="N39:N43" si="31">IF(D39="","",D39)</f>
        <v>Fa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v>
      </c>
      <c r="U39" s="62" t="str">
        <f t="shared" ref="U39:U43" si="37">IF(F39="","",F39)</f>
        <v>Do</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Fa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v>
      </c>
      <c r="AI39" s="69" t="str">
        <f t="shared" ref="AI39:AI43" si="51">IF(J39="","",J39)</f>
        <v>La</v>
      </c>
      <c r="AJ39" s="63" t="str">
        <f t="shared" ref="AJ39:AJ43" si="52">IF(AI39="","",",")</f>
        <v>,</v>
      </c>
      <c r="AK39" s="63" t="str">
        <f t="shared" ref="AK39:AK43" si="53">IF(K39="","",K39)</f>
        <v>mRem</v>
      </c>
      <c r="AL39" s="63" t="str">
        <f t="shared" ref="AL39:AL43" si="54">IF(AI39="","",",")</f>
        <v>,</v>
      </c>
      <c r="AM39" s="63">
        <f t="shared" ref="AM39:AM43" si="55">IF(AI39="","",450)</f>
        <v>450</v>
      </c>
      <c r="AN39" s="63" t="str">
        <f t="shared" ref="AN39:AN43" si="56">IF(AI39="","",")")</f>
        <v>)</v>
      </c>
    </row>
    <row r="40" spans="1:40" ht="24.5" thickTop="1" thickBot="1" x14ac:dyDescent="0.55000000000000004">
      <c r="B40" t="s">
        <v>1003</v>
      </c>
      <c r="C40" s="124" t="s">
        <v>2562</v>
      </c>
      <c r="D40" s="125" t="s">
        <v>2571</v>
      </c>
      <c r="E40" s="51" t="s">
        <v>1017</v>
      </c>
      <c r="F40" s="52"/>
      <c r="G40" s="52"/>
      <c r="H40" s="51"/>
      <c r="I40" s="51"/>
      <c r="J40" s="53"/>
      <c r="K40" s="53"/>
      <c r="L40" s="77" t="str">
        <f>IF(C40="","",_xlfn.CONCAT("            { line: ","""",C40,", ",M40:AN40,""", sC: ","""",B40,"""},"))</f>
        <v xml:space="preserve">            { line: "SUBIÓ AL CIELO Y ESTÁ SENTADO A LA DERECHA DE DIOS,, (Si♭,La,17)", sC: "as"},</v>
      </c>
      <c r="M40" s="55" t="str">
        <f t="shared" si="30"/>
        <v>(</v>
      </c>
      <c r="N40" s="56" t="str">
        <f t="shared" si="31"/>
        <v>Si♭</v>
      </c>
      <c r="O40" s="57" t="str">
        <f t="shared" si="32"/>
        <v>,</v>
      </c>
      <c r="P40" s="58" t="str">
        <f t="shared" si="33"/>
        <v>La</v>
      </c>
      <c r="Q40" s="59" t="str">
        <f t="shared" si="34"/>
        <v>,</v>
      </c>
      <c r="R40" s="60">
        <f t="shared" si="6"/>
        <v>17</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1003</v>
      </c>
      <c r="C41" s="124" t="s">
        <v>2563</v>
      </c>
      <c r="D41" s="125" t="s">
        <v>2571</v>
      </c>
      <c r="E41" s="51" t="s">
        <v>1017</v>
      </c>
      <c r="F41" s="52"/>
      <c r="G41" s="52"/>
      <c r="H41" s="51"/>
      <c r="I41" s="51"/>
      <c r="J41" s="53"/>
      <c r="K41" s="53"/>
      <c r="L41" s="77" t="str">
        <f>IF(C41="","",_xlfn.CONCAT("            { line: ","""",C41,", ",M41:AN41,""", sC: ","""",B41,"""},"))</f>
        <v xml:space="preserve">            { line: "DESDE ALLÍ HA DE VENIR A JUZGAR A LOS VIVOS Y A LOS MUERTOS., (Si♭,La,17)", sC: "as"},</v>
      </c>
      <c r="M41" s="55" t="str">
        <f t="shared" si="30"/>
        <v>(</v>
      </c>
      <c r="N41" s="56" t="str">
        <f t="shared" si="31"/>
        <v>Si♭</v>
      </c>
      <c r="O41" s="57" t="str">
        <f t="shared" si="32"/>
        <v>,</v>
      </c>
      <c r="P41" s="58" t="str">
        <f t="shared" si="33"/>
        <v>La</v>
      </c>
      <c r="Q41" s="59" t="str">
        <f t="shared" si="34"/>
        <v>,</v>
      </c>
      <c r="R41" s="60">
        <f t="shared" si="6"/>
        <v>17</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1003</v>
      </c>
      <c r="C43" s="124" t="s">
        <v>2564</v>
      </c>
      <c r="D43" s="125" t="s">
        <v>1110</v>
      </c>
      <c r="E43" s="51" t="s">
        <v>1016</v>
      </c>
      <c r="F43" s="52" t="s">
        <v>1048</v>
      </c>
      <c r="G43" s="52"/>
      <c r="H43" s="51"/>
      <c r="I43" s="51"/>
      <c r="J43" s="53"/>
      <c r="K43" s="53"/>
      <c r="L43" s="77" t="str">
        <f t="shared" ref="L43:L48" si="57">IF(C43="","",_xlfn.CONCAT("            { line: ","""",C43,", ",M43:AN43,""", sC: ","""",B43,"""},"))</f>
        <v xml:space="preserve">            { line: "CREO EN EL ESPÍRITU SANTO,, (Re,m,22)(Fa,,250)", sC: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B44" t="s">
        <v>1003</v>
      </c>
      <c r="C44" s="124" t="s">
        <v>2565</v>
      </c>
      <c r="D44" s="125"/>
      <c r="E44" s="51"/>
      <c r="F44" s="52"/>
      <c r="G44" s="52"/>
      <c r="H44" s="51"/>
      <c r="I44" s="51"/>
      <c r="J44" s="53"/>
      <c r="K44" s="53"/>
      <c r="L44" s="54" t="str">
        <f t="shared" si="57"/>
        <v xml:space="preserve">            { line: "LA SANTA IGLESIA CATÓLICA,, ", sC: "as"},</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1003</v>
      </c>
      <c r="C45" s="124" t="s">
        <v>2566</v>
      </c>
      <c r="D45" s="125"/>
      <c r="E45" s="51"/>
      <c r="F45" s="52"/>
      <c r="G45" s="52"/>
      <c r="H45" s="51"/>
      <c r="I45" s="51"/>
      <c r="J45" s="53"/>
      <c r="K45" s="53"/>
      <c r="L45" s="54" t="str">
        <f t="shared" si="57"/>
        <v xml:space="preserve">            { line: "LA COMUNIÓN DE LOS SANTOS,, ", sC: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1003</v>
      </c>
      <c r="C46" s="124" t="s">
        <v>2567</v>
      </c>
      <c r="D46" s="125" t="s">
        <v>1106</v>
      </c>
      <c r="E46" s="51"/>
      <c r="F46" s="52"/>
      <c r="G46" s="52"/>
      <c r="H46" s="51"/>
      <c r="I46" s="51"/>
      <c r="J46" s="53"/>
      <c r="K46" s="53"/>
      <c r="L46" s="54" t="str">
        <f t="shared" si="57"/>
        <v xml:space="preserve">            { line: "EL PERDÓN DE LOS PECADOS,, (Do,,10)", sC: "as"},</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1003</v>
      </c>
      <c r="C47" s="124" t="s">
        <v>2568</v>
      </c>
      <c r="D47" s="125" t="s">
        <v>1048</v>
      </c>
      <c r="E47" s="51"/>
      <c r="F47" s="52" t="s">
        <v>1017</v>
      </c>
      <c r="G47" s="52" t="s">
        <v>1016</v>
      </c>
      <c r="H47" s="51" t="s">
        <v>1110</v>
      </c>
      <c r="I47" s="51" t="s">
        <v>1016</v>
      </c>
      <c r="J47" s="53"/>
      <c r="K47" s="53"/>
      <c r="L47" s="54" t="str">
        <f t="shared" si="57"/>
        <v xml:space="preserve">            { line: "LA RESURRECCIÓN DE LA CARNE, (Fa,,20)(La,m,250)(Re,m,350)", sC: "as"},</v>
      </c>
      <c r="M47" s="55" t="str">
        <f t="shared" ref="M47:M50" si="58">IF(N47="","","(")</f>
        <v>(</v>
      </c>
      <c r="N47" s="56" t="str">
        <f t="shared" ref="N47:N50" si="59">IF(D47="","",D47)</f>
        <v>Fa</v>
      </c>
      <c r="O47" s="57" t="str">
        <f t="shared" ref="O47:O50" si="60">IF(N47="","",",")</f>
        <v>,</v>
      </c>
      <c r="P47" s="58" t="str">
        <f t="shared" ref="P47:P50" si="61">IF(E47="","",E47)</f>
        <v/>
      </c>
      <c r="Q47" s="59" t="str">
        <f t="shared" ref="Q47:Q50" si="62">IF(N47="","",",")</f>
        <v>,</v>
      </c>
      <c r="R47" s="60">
        <f t="shared" si="6"/>
        <v>20</v>
      </c>
      <c r="S47" s="55" t="str">
        <f t="shared" ref="S47:S50" si="63">IF(N47="","",")")</f>
        <v>)</v>
      </c>
      <c r="T47" s="61" t="str">
        <f t="shared" ref="T47:T50" si="64">IF(U47="","","(")</f>
        <v>(</v>
      </c>
      <c r="U47" s="62" t="str">
        <f t="shared" ref="U47:U50" si="65">IF(F47="","",F47)</f>
        <v>La</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v>
      </c>
      <c r="AB47" s="56" t="str">
        <f t="shared" ref="AB47:AB50" si="72">IF(H47="","",H47)</f>
        <v>Re</v>
      </c>
      <c r="AC47" s="66" t="str">
        <f t="shared" ref="AC47:AC50" si="73">IF(AB47="","",",")</f>
        <v>,</v>
      </c>
      <c r="AD47" s="58" t="str">
        <f t="shared" ref="AD47:AD50" si="74">IF(I47="","",I47)</f>
        <v>m</v>
      </c>
      <c r="AE47" s="67" t="str">
        <f t="shared" ref="AE47:AE50" si="75">IF(AB47="","",",")</f>
        <v>,</v>
      </c>
      <c r="AF47" s="60">
        <f t="shared" ref="AF47:AF50" si="76">IF(AB47="","",350)</f>
        <v>350</v>
      </c>
      <c r="AG47" s="60" t="str">
        <f t="shared" ref="AG47:AG50" si="77">IF(AB47="","",")")</f>
        <v>)</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4.5" thickTop="1" thickBot="1" x14ac:dyDescent="0.55000000000000004">
      <c r="B48" t="s">
        <v>1003</v>
      </c>
      <c r="C48" s="124" t="s">
        <v>2569</v>
      </c>
      <c r="D48" s="125" t="s">
        <v>2571</v>
      </c>
      <c r="E48" s="51" t="s">
        <v>1017</v>
      </c>
      <c r="F48" s="52"/>
      <c r="G48" s="52"/>
      <c r="H48" s="51"/>
      <c r="I48" s="51"/>
      <c r="J48" s="53"/>
      <c r="K48" s="53"/>
      <c r="L48" s="77" t="str">
        <f t="shared" si="57"/>
        <v xml:space="preserve">            { line: "Y LA VIDA ETERNA., (Si♭,La,17)", sC: "as"},</v>
      </c>
      <c r="M48" s="55" t="str">
        <f t="shared" si="58"/>
        <v>(</v>
      </c>
      <c r="N48" s="56" t="str">
        <f t="shared" si="59"/>
        <v>Si♭</v>
      </c>
      <c r="O48" s="57" t="str">
        <f t="shared" si="60"/>
        <v>,</v>
      </c>
      <c r="P48" s="58" t="str">
        <f t="shared" si="61"/>
        <v>La</v>
      </c>
      <c r="Q48" s="59" t="str">
        <f t="shared" si="62"/>
        <v>,</v>
      </c>
      <c r="R48" s="60">
        <f t="shared" si="6"/>
        <v>17</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6.5" thickTop="1" thickBot="1" x14ac:dyDescent="0.550000000000000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4.5" thickTop="1" thickBot="1" x14ac:dyDescent="0.55000000000000004">
      <c r="B50" t="s">
        <v>1003</v>
      </c>
      <c r="C50" s="124" t="s">
        <v>2570</v>
      </c>
      <c r="D50" s="125" t="s">
        <v>1110</v>
      </c>
      <c r="E50" s="51" t="s">
        <v>1016</v>
      </c>
      <c r="F50" s="52"/>
      <c r="G50" s="52"/>
      <c r="H50" s="51"/>
      <c r="I50" s="51"/>
      <c r="J50" s="53"/>
      <c r="K50" s="53"/>
      <c r="L50" s="77" t="str">
        <f>IF(C50="","",_xlfn.CONCAT("            { line: ","""",C50,", ",M50:AN50,""", sC: ","""",B50,"""},"))</f>
        <v xml:space="preserve">            { line: "AMÉN., (Re,m,22)", sC: "as"},</v>
      </c>
      <c r="M50" s="55" t="str">
        <f t="shared" si="58"/>
        <v>(</v>
      </c>
      <c r="N50" s="56" t="str">
        <f t="shared" si="59"/>
        <v>Re</v>
      </c>
      <c r="O50" s="57" t="str">
        <f t="shared" si="60"/>
        <v>,</v>
      </c>
      <c r="P50" s="58" t="str">
        <f t="shared" si="61"/>
        <v>m</v>
      </c>
      <c r="Q50" s="59" t="str">
        <f t="shared" si="62"/>
        <v>,</v>
      </c>
      <c r="R50" s="60">
        <f t="shared" si="6"/>
        <v>22</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hidden="1" outlineLevel="1" thickTop="1" thickBot="1" x14ac:dyDescent="0.55000000000000004">
      <c r="C52" s="124"/>
      <c r="D52" s="125"/>
      <c r="E52" s="51"/>
      <c r="F52" s="52"/>
      <c r="G52" s="52"/>
      <c r="H52" s="51"/>
      <c r="I52" s="51"/>
      <c r="J52" s="53"/>
      <c r="K52" s="53"/>
      <c r="L52" s="54" t="str">
        <f t="shared" ref="L52:L94" si="85">IF(C52="","",_xlfn.CONCAT("            { line: ","""",C52,", ",M52:AN52,""", sC: ","""",B52,"""},"))</f>
        <v/>
      </c>
      <c r="M52" s="55" t="str">
        <f t="shared" ref="M52:M94" si="86">IF(N52="","","(")</f>
        <v/>
      </c>
      <c r="N52" s="56" t="str">
        <f t="shared" si="2"/>
        <v/>
      </c>
      <c r="O52" s="57" t="str">
        <f t="shared" ref="O52:O94" si="87">IF(N52="","",",")</f>
        <v/>
      </c>
      <c r="P52" s="58" t="str">
        <f t="shared" si="4"/>
        <v/>
      </c>
      <c r="Q52" s="59" t="str">
        <f t="shared" ref="Q52:Q94" si="88">IF(N52="","",",")</f>
        <v/>
      </c>
      <c r="R52" s="60" t="str">
        <f t="shared" si="6"/>
        <v/>
      </c>
      <c r="S52" s="55" t="str">
        <f t="shared" ref="S52:S94" si="89">IF(N52="","",")")</f>
        <v/>
      </c>
      <c r="T52" s="61" t="str">
        <f t="shared" ref="T52:T94" si="90">IF(U52="","","(")</f>
        <v/>
      </c>
      <c r="U52" s="62" t="str">
        <f t="shared" si="9"/>
        <v/>
      </c>
      <c r="V52" s="63" t="str">
        <f t="shared" ref="V52:V94" si="91">IF(U52="","",",")</f>
        <v/>
      </c>
      <c r="W52" s="64" t="str">
        <f t="shared" si="11"/>
        <v/>
      </c>
      <c r="X52" s="63" t="str">
        <f t="shared" ref="X52:X94" si="92">IF(U52="","",",")</f>
        <v/>
      </c>
      <c r="Y52" s="63" t="str">
        <f t="shared" ref="Y52:Y94" si="93">IF(U52="","",250)</f>
        <v/>
      </c>
      <c r="Z52" s="55" t="str">
        <f t="shared" ref="Z52:Z94" si="94">IF(U52="","",")")</f>
        <v/>
      </c>
      <c r="AA52" s="65" t="str">
        <f t="shared" ref="AA52:AA94" si="95">IF(AB52="","","(")</f>
        <v/>
      </c>
      <c r="AB52" s="56" t="str">
        <f t="shared" si="16"/>
        <v/>
      </c>
      <c r="AC52" s="66" t="str">
        <f t="shared" ref="AC52:AC94" si="96">IF(AB52="","",",")</f>
        <v/>
      </c>
      <c r="AD52" s="58" t="str">
        <f t="shared" ref="AD52:AD94" si="97">IF(I52="","",I52)</f>
        <v/>
      </c>
      <c r="AE52" s="67" t="str">
        <f t="shared" ref="AE52:AE94" si="98">IF(AB52="","",",")</f>
        <v/>
      </c>
      <c r="AF52" s="60" t="str">
        <f t="shared" ref="AF52:AF94" si="99">IF(AB52="","",350)</f>
        <v/>
      </c>
      <c r="AG52" s="60" t="str">
        <f t="shared" ref="AG52:AG94" si="100">IF(AB52="","",")")</f>
        <v/>
      </c>
      <c r="AH52" s="68" t="str">
        <f t="shared" ref="AH52:AH94" si="101">IF(AI52="","","(")</f>
        <v/>
      </c>
      <c r="AI52" s="69" t="str">
        <f t="shared" si="23"/>
        <v/>
      </c>
      <c r="AJ52" s="63" t="str">
        <f t="shared" ref="AJ52:AJ94" si="102">IF(AI52="","",",")</f>
        <v/>
      </c>
      <c r="AK52" s="63" t="str">
        <f t="shared" ref="AK52:AK94" si="103">IF(K52="","",K52)</f>
        <v/>
      </c>
      <c r="AL52" s="63" t="str">
        <f t="shared" ref="AL52:AL94" si="104">IF(AI52="","",",")</f>
        <v/>
      </c>
      <c r="AM52" s="63" t="str">
        <f t="shared" ref="AM52:AM94" si="105">IF(AI52="","",450)</f>
        <v/>
      </c>
      <c r="AN52" s="63" t="str">
        <f t="shared" ref="AN52:AN94" si="106">IF(AI52="","",")")</f>
        <v/>
      </c>
    </row>
    <row r="53" spans="1:40" ht="24.5" hidden="1" outlineLevel="1" thickTop="1" thickBot="1" x14ac:dyDescent="0.55000000000000004">
      <c r="C53" s="124"/>
      <c r="D53" s="125"/>
      <c r="E53" s="51"/>
      <c r="F53" s="52"/>
      <c r="G53" s="52"/>
      <c r="H53" s="51"/>
      <c r="I53" s="51"/>
      <c r="J53" s="53"/>
      <c r="K53" s="53"/>
      <c r="L53" s="54" t="str">
        <f t="shared" si="85"/>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hidden="1" outlineLevel="1" thickTop="1" thickBot="1" x14ac:dyDescent="0.55000000000000004">
      <c r="C54" s="124"/>
      <c r="D54" s="125"/>
      <c r="E54" s="51"/>
      <c r="F54" s="52"/>
      <c r="G54" s="52"/>
      <c r="H54" s="51"/>
      <c r="I54" s="51"/>
      <c r="J54" s="53"/>
      <c r="K54" s="53"/>
      <c r="L54" s="54" t="str">
        <f t="shared" si="85"/>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hidden="1" outlineLevel="1" thickTop="1" thickBot="1" x14ac:dyDescent="0.55000000000000004">
      <c r="C55" s="124"/>
      <c r="D55" s="125"/>
      <c r="E55" s="51"/>
      <c r="F55" s="52"/>
      <c r="G55" s="52"/>
      <c r="H55" s="51"/>
      <c r="I55" s="51"/>
      <c r="J55" s="53"/>
      <c r="K55" s="53"/>
      <c r="L55" s="54" t="str">
        <f t="shared" si="85"/>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hidden="1" outlineLevel="1" thickTop="1" thickBot="1" x14ac:dyDescent="0.55000000000000004">
      <c r="C56" s="124"/>
      <c r="D56" s="125"/>
      <c r="E56" s="51"/>
      <c r="F56" s="52"/>
      <c r="G56" s="52"/>
      <c r="H56" s="51"/>
      <c r="I56" s="51"/>
      <c r="J56" s="53"/>
      <c r="K56" s="53"/>
      <c r="L56" s="54" t="str">
        <f t="shared" si="85"/>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hidden="1" outlineLevel="1" thickTop="1" thickBot="1" x14ac:dyDescent="0.55000000000000004">
      <c r="C57" s="124"/>
      <c r="D57" s="125"/>
      <c r="E57" s="51"/>
      <c r="F57" s="52"/>
      <c r="G57" s="52"/>
      <c r="H57" s="51"/>
      <c r="I57" s="51"/>
      <c r="J57" s="53"/>
      <c r="K57" s="53"/>
      <c r="L57" s="54" t="str">
        <f t="shared" si="85"/>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hidden="1" outlineLevel="1" thickTop="1" thickBot="1" x14ac:dyDescent="0.55000000000000004">
      <c r="C58" s="124"/>
      <c r="D58" s="125"/>
      <c r="E58" s="51"/>
      <c r="F58" s="52"/>
      <c r="G58" s="52"/>
      <c r="H58" s="51"/>
      <c r="I58" s="51"/>
      <c r="J58" s="53"/>
      <c r="K58" s="53"/>
      <c r="L58" s="54" t="str">
        <f t="shared" si="85"/>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hidden="1" outlineLevel="1" thickTop="1" thickBot="1" x14ac:dyDescent="0.55000000000000004">
      <c r="C59" s="124"/>
      <c r="D59" s="125"/>
      <c r="E59" s="51"/>
      <c r="F59" s="52"/>
      <c r="G59" s="52"/>
      <c r="H59" s="51"/>
      <c r="I59" s="51"/>
      <c r="J59" s="53"/>
      <c r="K59" s="53"/>
      <c r="L59" s="54" t="str">
        <f t="shared" si="85"/>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hidden="1" outlineLevel="1" thickTop="1" thickBot="1" x14ac:dyDescent="0.55000000000000004">
      <c r="C60" s="124"/>
      <c r="D60" s="125"/>
      <c r="E60" s="51"/>
      <c r="F60" s="52"/>
      <c r="G60" s="52"/>
      <c r="H60" s="51"/>
      <c r="I60" s="51"/>
      <c r="J60" s="53"/>
      <c r="K60" s="53"/>
      <c r="L60" s="54" t="str">
        <f t="shared" si="85"/>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hidden="1" outlineLevel="1" thickTop="1" thickBot="1" x14ac:dyDescent="0.55000000000000004">
      <c r="C61" s="124"/>
      <c r="D61" s="125"/>
      <c r="E61" s="51"/>
      <c r="F61" s="52"/>
      <c r="G61" s="52"/>
      <c r="H61" s="51"/>
      <c r="I61" s="51"/>
      <c r="J61" s="53"/>
      <c r="K61" s="53"/>
      <c r="L61" s="54" t="str">
        <f t="shared" si="85"/>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hidden="1" outlineLevel="1" thickTop="1" thickBot="1" x14ac:dyDescent="0.55000000000000004">
      <c r="C62" s="124"/>
      <c r="D62" s="125"/>
      <c r="E62" s="51"/>
      <c r="F62" s="52"/>
      <c r="G62" s="52"/>
      <c r="H62" s="51"/>
      <c r="I62" s="51"/>
      <c r="J62" s="53"/>
      <c r="K62" s="53"/>
      <c r="L62" s="54" t="str">
        <f t="shared" si="85"/>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hidden="1" outlineLevel="1" thickTop="1" thickBot="1" x14ac:dyDescent="0.55000000000000004">
      <c r="C63" s="124"/>
      <c r="D63" s="125"/>
      <c r="E63" s="51"/>
      <c r="F63" s="52"/>
      <c r="G63" s="52"/>
      <c r="H63" s="51"/>
      <c r="I63" s="51"/>
      <c r="J63" s="53"/>
      <c r="K63" s="53"/>
      <c r="L63" s="54" t="str">
        <f t="shared" si="85"/>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hidden="1" outlineLevel="1" thickTop="1" thickBot="1" x14ac:dyDescent="0.55000000000000004">
      <c r="C64" s="124"/>
      <c r="D64" s="125"/>
      <c r="E64" s="51"/>
      <c r="F64" s="52"/>
      <c r="G64" s="52"/>
      <c r="H64" s="51"/>
      <c r="I64" s="51"/>
      <c r="J64" s="53"/>
      <c r="K64" s="53"/>
      <c r="L64" s="54" t="str">
        <f t="shared" si="85"/>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3:40" ht="24.5" hidden="1" outlineLevel="1" thickTop="1" thickBot="1" x14ac:dyDescent="0.55000000000000004">
      <c r="C65" s="124"/>
      <c r="D65" s="125"/>
      <c r="E65" s="51"/>
      <c r="F65" s="52"/>
      <c r="G65" s="52"/>
      <c r="H65" s="51"/>
      <c r="I65" s="51"/>
      <c r="J65" s="53"/>
      <c r="K65" s="53"/>
      <c r="L65" s="54" t="str">
        <f t="shared" si="85"/>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3:40" ht="24.5" hidden="1" outlineLevel="1" thickTop="1" thickBot="1" x14ac:dyDescent="0.55000000000000004">
      <c r="C66" s="124"/>
      <c r="D66" s="125"/>
      <c r="E66" s="51"/>
      <c r="F66" s="52"/>
      <c r="G66" s="52"/>
      <c r="H66" s="51"/>
      <c r="I66" s="51"/>
      <c r="J66" s="53"/>
      <c r="K66" s="53"/>
      <c r="L66" s="54" t="str">
        <f t="shared" si="85"/>
        <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3:40" ht="24.5" hidden="1" outlineLevel="1" thickTop="1" thickBot="1" x14ac:dyDescent="0.55000000000000004">
      <c r="C67" s="124"/>
      <c r="D67" s="125"/>
      <c r="E67" s="51"/>
      <c r="F67" s="52"/>
      <c r="G67" s="52"/>
      <c r="H67" s="51"/>
      <c r="I67" s="51"/>
      <c r="J67" s="53"/>
      <c r="K67" s="53"/>
      <c r="L67" s="54" t="str">
        <f t="shared" si="85"/>
        <v/>
      </c>
      <c r="M67" s="55" t="str">
        <f t="shared" si="86"/>
        <v/>
      </c>
      <c r="N67" s="56" t="str">
        <f t="shared" si="2"/>
        <v/>
      </c>
      <c r="O67" s="57" t="str">
        <f t="shared" si="87"/>
        <v/>
      </c>
      <c r="P67" s="58" t="str">
        <f t="shared" si="4"/>
        <v/>
      </c>
      <c r="Q67" s="59" t="str">
        <f t="shared" si="88"/>
        <v/>
      </c>
      <c r="R67" s="60" t="str">
        <f t="shared" si="6"/>
        <v/>
      </c>
      <c r="S67" s="55" t="str">
        <f t="shared" si="89"/>
        <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3:40" ht="24.5" hidden="1" outlineLevel="1" thickTop="1" thickBot="1" x14ac:dyDescent="0.55000000000000004">
      <c r="C68" s="124"/>
      <c r="D68" s="125"/>
      <c r="E68" s="51"/>
      <c r="F68" s="52"/>
      <c r="G68" s="52"/>
      <c r="H68" s="51"/>
      <c r="I68" s="51"/>
      <c r="J68" s="53"/>
      <c r="K68" s="53"/>
      <c r="L68" s="54" t="str">
        <f t="shared" si="85"/>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3:40" ht="24.5" hidden="1" outlineLevel="1" thickTop="1" thickBot="1" x14ac:dyDescent="0.55000000000000004">
      <c r="C69" s="124"/>
      <c r="D69" s="125"/>
      <c r="E69" s="51"/>
      <c r="F69" s="52"/>
      <c r="G69" s="52"/>
      <c r="H69" s="51"/>
      <c r="I69" s="51"/>
      <c r="J69" s="53"/>
      <c r="K69" s="53"/>
      <c r="L69" s="54" t="str">
        <f t="shared" si="85"/>
        <v/>
      </c>
      <c r="M69" s="55" t="str">
        <f t="shared" si="86"/>
        <v/>
      </c>
      <c r="N69" s="56" t="str">
        <f t="shared" si="2"/>
        <v/>
      </c>
      <c r="O69" s="57" t="str">
        <f t="shared" si="87"/>
        <v/>
      </c>
      <c r="P69" s="58" t="str">
        <f t="shared" si="4"/>
        <v/>
      </c>
      <c r="Q69" s="59" t="str">
        <f t="shared" si="88"/>
        <v/>
      </c>
      <c r="R69" s="60" t="str">
        <f t="shared" si="6"/>
        <v/>
      </c>
      <c r="S69" s="55" t="str">
        <f t="shared" si="89"/>
        <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3:40" ht="24.5" hidden="1" outlineLevel="1" thickTop="1" thickBot="1" x14ac:dyDescent="0.55000000000000004">
      <c r="C70" s="124"/>
      <c r="D70" s="125"/>
      <c r="E70" s="51"/>
      <c r="F70" s="52"/>
      <c r="G70" s="52"/>
      <c r="H70" s="51"/>
      <c r="I70" s="51"/>
      <c r="J70" s="53"/>
      <c r="K70" s="53"/>
      <c r="L70" s="54" t="str">
        <f t="shared" si="85"/>
        <v/>
      </c>
      <c r="M70" s="55" t="str">
        <f t="shared" si="86"/>
        <v/>
      </c>
      <c r="N70" s="56" t="str">
        <f t="shared" si="2"/>
        <v/>
      </c>
      <c r="O70" s="57" t="str">
        <f t="shared" si="87"/>
        <v/>
      </c>
      <c r="P70" s="58" t="str">
        <f t="shared" si="4"/>
        <v/>
      </c>
      <c r="Q70" s="59" t="str">
        <f t="shared" si="88"/>
        <v/>
      </c>
      <c r="R70" s="60" t="str">
        <f t="shared" si="6"/>
        <v/>
      </c>
      <c r="S70" s="55" t="str">
        <f t="shared" si="89"/>
        <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3:40" ht="24.5" hidden="1" outlineLevel="1" thickTop="1" thickBot="1" x14ac:dyDescent="0.55000000000000004">
      <c r="C71" s="124"/>
      <c r="D71" s="125"/>
      <c r="E71" s="51"/>
      <c r="F71" s="52"/>
      <c r="G71" s="52"/>
      <c r="H71" s="51"/>
      <c r="I71" s="51"/>
      <c r="J71" s="53"/>
      <c r="K71" s="53"/>
      <c r="L71" s="54" t="str">
        <f t="shared" si="85"/>
        <v/>
      </c>
      <c r="M71" s="55" t="str">
        <f t="shared" si="86"/>
        <v/>
      </c>
      <c r="N71" s="56" t="str">
        <f t="shared" si="2"/>
        <v/>
      </c>
      <c r="O71" s="57" t="str">
        <f t="shared" si="87"/>
        <v/>
      </c>
      <c r="P71" s="58" t="str">
        <f t="shared" si="4"/>
        <v/>
      </c>
      <c r="Q71" s="59" t="str">
        <f t="shared" si="88"/>
        <v/>
      </c>
      <c r="R71" s="60" t="str">
        <f t="shared" si="6"/>
        <v/>
      </c>
      <c r="S71" s="55" t="str">
        <f t="shared" si="89"/>
        <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3:40" ht="24.5" hidden="1" outlineLevel="1" thickTop="1" thickBot="1" x14ac:dyDescent="0.55000000000000004">
      <c r="C72" s="124"/>
      <c r="D72" s="125"/>
      <c r="E72" s="51"/>
      <c r="F72" s="52"/>
      <c r="G72" s="52"/>
      <c r="H72" s="51"/>
      <c r="I72" s="51"/>
      <c r="J72" s="53"/>
      <c r="K72" s="53"/>
      <c r="L72" s="54" t="str">
        <f t="shared" si="85"/>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3:40" ht="24.5" hidden="1" outlineLevel="1" thickTop="1" thickBot="1" x14ac:dyDescent="0.55000000000000004">
      <c r="C73" s="124"/>
      <c r="D73" s="125"/>
      <c r="E73" s="51"/>
      <c r="F73" s="52"/>
      <c r="G73" s="52"/>
      <c r="H73" s="51"/>
      <c r="I73" s="51"/>
      <c r="J73" s="53"/>
      <c r="K73" s="53"/>
      <c r="L73" s="54" t="str">
        <f t="shared" si="85"/>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3:40" ht="24.5" hidden="1" outlineLevel="1" thickTop="1" thickBot="1" x14ac:dyDescent="0.55000000000000004">
      <c r="C74" s="124"/>
      <c r="D74" s="125"/>
      <c r="E74" s="51"/>
      <c r="F74" s="52"/>
      <c r="G74" s="52"/>
      <c r="H74" s="51"/>
      <c r="I74" s="51"/>
      <c r="J74" s="53"/>
      <c r="K74" s="53"/>
      <c r="L74" s="54" t="str">
        <f t="shared" si="85"/>
        <v/>
      </c>
      <c r="M74" s="55" t="str">
        <f t="shared" si="86"/>
        <v/>
      </c>
      <c r="N74" s="56" t="str">
        <f t="shared" si="2"/>
        <v/>
      </c>
      <c r="O74" s="57" t="str">
        <f t="shared" si="87"/>
        <v/>
      </c>
      <c r="P74" s="58" t="str">
        <f t="shared" si="4"/>
        <v/>
      </c>
      <c r="Q74" s="59" t="str">
        <f t="shared" si="88"/>
        <v/>
      </c>
      <c r="R74" s="60" t="str">
        <f t="shared" si="6"/>
        <v/>
      </c>
      <c r="S74" s="55" t="str">
        <f t="shared" si="89"/>
        <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3:40" ht="24.5" hidden="1" outlineLevel="1" thickTop="1" thickBot="1" x14ac:dyDescent="0.55000000000000004">
      <c r="C75" s="124"/>
      <c r="D75" s="125"/>
      <c r="E75" s="51"/>
      <c r="F75" s="52"/>
      <c r="G75" s="52"/>
      <c r="H75" s="51"/>
      <c r="I75" s="51"/>
      <c r="J75" s="53"/>
      <c r="K75" s="53"/>
      <c r="L75" s="54" t="str">
        <f t="shared" si="85"/>
        <v/>
      </c>
      <c r="M75" s="55" t="str">
        <f t="shared" si="86"/>
        <v/>
      </c>
      <c r="N75" s="56" t="str">
        <f t="shared" si="2"/>
        <v/>
      </c>
      <c r="O75" s="57" t="str">
        <f t="shared" si="87"/>
        <v/>
      </c>
      <c r="P75" s="58" t="str">
        <f t="shared" si="4"/>
        <v/>
      </c>
      <c r="Q75" s="59" t="str">
        <f t="shared" si="88"/>
        <v/>
      </c>
      <c r="R75" s="60" t="str">
        <f t="shared" si="6"/>
        <v/>
      </c>
      <c r="S75" s="55" t="str">
        <f t="shared" si="89"/>
        <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3:40" ht="24.5" hidden="1" outlineLevel="1" thickTop="1" thickBot="1" x14ac:dyDescent="0.55000000000000004">
      <c r="C76" s="124"/>
      <c r="D76" s="125"/>
      <c r="E76" s="51"/>
      <c r="F76" s="52"/>
      <c r="G76" s="52"/>
      <c r="H76" s="51"/>
      <c r="I76" s="51"/>
      <c r="J76" s="53"/>
      <c r="K76" s="53"/>
      <c r="L76" s="54" t="str">
        <f t="shared" si="85"/>
        <v/>
      </c>
      <c r="M76" s="55" t="str">
        <f t="shared" si="86"/>
        <v/>
      </c>
      <c r="N76" s="56" t="str">
        <f t="shared" si="2"/>
        <v/>
      </c>
      <c r="O76" s="57" t="str">
        <f t="shared" si="87"/>
        <v/>
      </c>
      <c r="P76" s="58" t="str">
        <f t="shared" si="4"/>
        <v/>
      </c>
      <c r="Q76" s="59" t="str">
        <f t="shared" si="88"/>
        <v/>
      </c>
      <c r="R76" s="60" t="str">
        <f t="shared" si="6"/>
        <v/>
      </c>
      <c r="S76" s="55" t="str">
        <f t="shared" si="89"/>
        <v/>
      </c>
      <c r="T76" s="61" t="str">
        <f t="shared" si="90"/>
        <v/>
      </c>
      <c r="U76" s="62" t="str">
        <f t="shared" si="9"/>
        <v/>
      </c>
      <c r="V76" s="63" t="str">
        <f t="shared" si="91"/>
        <v/>
      </c>
      <c r="W76" s="64" t="str">
        <f t="shared" si="11"/>
        <v/>
      </c>
      <c r="X76" s="63" t="str">
        <f t="shared" si="92"/>
        <v/>
      </c>
      <c r="Y76" s="63" t="str">
        <f t="shared" si="93"/>
        <v/>
      </c>
      <c r="Z76" s="55" t="str">
        <f t="shared" si="94"/>
        <v/>
      </c>
      <c r="AA76" s="65" t="str">
        <f t="shared" si="95"/>
        <v/>
      </c>
      <c r="AB76" s="56" t="str">
        <f t="shared" si="16"/>
        <v/>
      </c>
      <c r="AC76" s="66" t="str">
        <f t="shared" si="96"/>
        <v/>
      </c>
      <c r="AD76" s="58" t="str">
        <f t="shared" si="97"/>
        <v/>
      </c>
      <c r="AE76" s="67" t="str">
        <f t="shared" si="98"/>
        <v/>
      </c>
      <c r="AF76" s="60" t="str">
        <f t="shared" si="99"/>
        <v/>
      </c>
      <c r="AG76" s="60" t="str">
        <f t="shared" si="100"/>
        <v/>
      </c>
      <c r="AH76" s="68" t="str">
        <f t="shared" si="101"/>
        <v/>
      </c>
      <c r="AI76" s="69" t="str">
        <f t="shared" si="23"/>
        <v/>
      </c>
      <c r="AJ76" s="63" t="str">
        <f t="shared" si="102"/>
        <v/>
      </c>
      <c r="AK76" s="63" t="str">
        <f t="shared" si="103"/>
        <v/>
      </c>
      <c r="AL76" s="63" t="str">
        <f t="shared" si="104"/>
        <v/>
      </c>
      <c r="AM76" s="63" t="str">
        <f t="shared" si="105"/>
        <v/>
      </c>
      <c r="AN76" s="63" t="str">
        <f t="shared" si="106"/>
        <v/>
      </c>
    </row>
    <row r="77" spans="3:40" ht="24.5" hidden="1" outlineLevel="1" thickTop="1" thickBot="1" x14ac:dyDescent="0.55000000000000004">
      <c r="C77" s="124"/>
      <c r="D77" s="125"/>
      <c r="E77" s="51"/>
      <c r="F77" s="52"/>
      <c r="G77" s="52"/>
      <c r="H77" s="51"/>
      <c r="I77" s="51"/>
      <c r="J77" s="53"/>
      <c r="K77" s="53"/>
      <c r="L77" s="54" t="str">
        <f t="shared" si="85"/>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3:40" ht="24.5" hidden="1" outlineLevel="1" thickTop="1" thickBot="1" x14ac:dyDescent="0.55000000000000004">
      <c r="C78" s="124"/>
      <c r="D78" s="125"/>
      <c r="E78" s="51"/>
      <c r="F78" s="52"/>
      <c r="G78" s="52"/>
      <c r="H78" s="51"/>
      <c r="I78" s="51"/>
      <c r="J78" s="53"/>
      <c r="K78" s="53"/>
      <c r="L78" s="54" t="str">
        <f t="shared" si="85"/>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3:40" ht="24.5" hidden="1" outlineLevel="1" thickTop="1" thickBot="1" x14ac:dyDescent="0.55000000000000004">
      <c r="C79" s="124"/>
      <c r="D79" s="125"/>
      <c r="E79" s="51"/>
      <c r="F79" s="52"/>
      <c r="G79" s="52"/>
      <c r="H79" s="51"/>
      <c r="I79" s="51"/>
      <c r="J79" s="53"/>
      <c r="K79" s="53"/>
      <c r="L79" s="54" t="str">
        <f t="shared" si="85"/>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3:40" ht="24.5" hidden="1" outlineLevel="1" thickTop="1" thickBot="1" x14ac:dyDescent="0.55000000000000004">
      <c r="C80" s="124"/>
      <c r="D80" s="125"/>
      <c r="E80" s="51"/>
      <c r="F80" s="52"/>
      <c r="G80" s="52"/>
      <c r="H80" s="51"/>
      <c r="I80" s="51"/>
      <c r="J80" s="53"/>
      <c r="K80" s="53"/>
      <c r="L80" s="54" t="str">
        <f t="shared" si="85"/>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4.5" hidden="1" outlineLevel="1" thickTop="1" thickBot="1" x14ac:dyDescent="0.55000000000000004">
      <c r="C81" s="124"/>
      <c r="D81" s="125"/>
      <c r="E81" s="51"/>
      <c r="F81" s="52"/>
      <c r="G81" s="52"/>
      <c r="H81" s="51"/>
      <c r="I81" s="51"/>
      <c r="J81" s="53"/>
      <c r="K81" s="53"/>
      <c r="L81" s="54" t="str">
        <f t="shared" si="85"/>
        <v/>
      </c>
      <c r="M81" s="55" t="str">
        <f t="shared" si="86"/>
        <v/>
      </c>
      <c r="N81" s="56" t="str">
        <f t="shared" si="2"/>
        <v/>
      </c>
      <c r="O81" s="57" t="str">
        <f t="shared" si="87"/>
        <v/>
      </c>
      <c r="P81" s="58" t="str">
        <f t="shared" si="4"/>
        <v/>
      </c>
      <c r="Q81" s="59" t="str">
        <f t="shared" si="88"/>
        <v/>
      </c>
      <c r="R81" s="60" t="str">
        <f t="shared" si="6"/>
        <v/>
      </c>
      <c r="S81" s="55" t="str">
        <f t="shared" si="89"/>
        <v/>
      </c>
      <c r="T81" s="61" t="str">
        <f t="shared" si="90"/>
        <v/>
      </c>
      <c r="U81" s="62" t="str">
        <f t="shared" si="9"/>
        <v/>
      </c>
      <c r="V81" s="63" t="str">
        <f t="shared" si="91"/>
        <v/>
      </c>
      <c r="W81" s="64" t="str">
        <f t="shared" si="11"/>
        <v/>
      </c>
      <c r="X81" s="63" t="str">
        <f t="shared" si="92"/>
        <v/>
      </c>
      <c r="Y81" s="63" t="str">
        <f t="shared" si="93"/>
        <v/>
      </c>
      <c r="Z81" s="55" t="str">
        <f t="shared" si="94"/>
        <v/>
      </c>
      <c r="AA81" s="65" t="str">
        <f t="shared" si="95"/>
        <v/>
      </c>
      <c r="AB81" s="56" t="str">
        <f t="shared" si="16"/>
        <v/>
      </c>
      <c r="AC81" s="66" t="str">
        <f t="shared" si="96"/>
        <v/>
      </c>
      <c r="AD81" s="58" t="str">
        <f t="shared" si="97"/>
        <v/>
      </c>
      <c r="AE81" s="67" t="str">
        <f t="shared" si="98"/>
        <v/>
      </c>
      <c r="AF81" s="60" t="str">
        <f t="shared" si="99"/>
        <v/>
      </c>
      <c r="AG81" s="60" t="str">
        <f t="shared" si="100"/>
        <v/>
      </c>
      <c r="AH81" s="68" t="str">
        <f t="shared" si="101"/>
        <v/>
      </c>
      <c r="AI81" s="69" t="str">
        <f t="shared" si="23"/>
        <v/>
      </c>
      <c r="AJ81" s="63" t="str">
        <f t="shared" si="102"/>
        <v/>
      </c>
      <c r="AK81" s="63" t="str">
        <f t="shared" si="103"/>
        <v/>
      </c>
      <c r="AL81" s="63" t="str">
        <f t="shared" si="104"/>
        <v/>
      </c>
      <c r="AM81" s="63" t="str">
        <f t="shared" si="105"/>
        <v/>
      </c>
      <c r="AN81" s="63" t="str">
        <f t="shared" si="106"/>
        <v/>
      </c>
    </row>
    <row r="82" spans="1:40" ht="24.5" hidden="1" outlineLevel="1" thickTop="1" thickBot="1" x14ac:dyDescent="0.55000000000000004">
      <c r="C82" s="124"/>
      <c r="D82" s="125"/>
      <c r="E82" s="51"/>
      <c r="F82" s="52"/>
      <c r="G82" s="52"/>
      <c r="H82" s="51"/>
      <c r="I82" s="51"/>
      <c r="J82" s="53"/>
      <c r="K82" s="53"/>
      <c r="L82" s="54" t="str">
        <f t="shared" si="85"/>
        <v/>
      </c>
      <c r="M82" s="55" t="str">
        <f t="shared" si="86"/>
        <v/>
      </c>
      <c r="N82" s="56" t="str">
        <f t="shared" si="2"/>
        <v/>
      </c>
      <c r="O82" s="57" t="str">
        <f t="shared" si="87"/>
        <v/>
      </c>
      <c r="P82" s="58" t="str">
        <f t="shared" si="4"/>
        <v/>
      </c>
      <c r="Q82" s="59" t="str">
        <f t="shared" si="88"/>
        <v/>
      </c>
      <c r="R82" s="60" t="str">
        <f t="shared" si="6"/>
        <v/>
      </c>
      <c r="S82" s="55" t="str">
        <f t="shared" si="89"/>
        <v/>
      </c>
      <c r="T82" s="61" t="str">
        <f t="shared" si="90"/>
        <v/>
      </c>
      <c r="U82" s="62" t="str">
        <f t="shared" si="9"/>
        <v/>
      </c>
      <c r="V82" s="63" t="str">
        <f t="shared" si="91"/>
        <v/>
      </c>
      <c r="W82" s="64" t="str">
        <f t="shared" si="11"/>
        <v/>
      </c>
      <c r="X82" s="63" t="str">
        <f t="shared" si="92"/>
        <v/>
      </c>
      <c r="Y82" s="63" t="str">
        <f t="shared" si="93"/>
        <v/>
      </c>
      <c r="Z82" s="55" t="str">
        <f t="shared" si="94"/>
        <v/>
      </c>
      <c r="AA82" s="65" t="str">
        <f t="shared" si="95"/>
        <v/>
      </c>
      <c r="AB82" s="56" t="str">
        <f t="shared" si="16"/>
        <v/>
      </c>
      <c r="AC82" s="66" t="str">
        <f t="shared" si="96"/>
        <v/>
      </c>
      <c r="AD82" s="58" t="str">
        <f t="shared" si="97"/>
        <v/>
      </c>
      <c r="AE82" s="67" t="str">
        <f t="shared" si="98"/>
        <v/>
      </c>
      <c r="AF82" s="60" t="str">
        <f t="shared" si="99"/>
        <v/>
      </c>
      <c r="AG82" s="60" t="str">
        <f t="shared" si="100"/>
        <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4.5" hidden="1" outlineLevel="1" thickTop="1" thickBot="1" x14ac:dyDescent="0.55000000000000004">
      <c r="C83" s="124"/>
      <c r="D83" s="125"/>
      <c r="E83" s="51"/>
      <c r="F83" s="52"/>
      <c r="G83" s="52"/>
      <c r="H83" s="51"/>
      <c r="I83" s="51"/>
      <c r="J83" s="53"/>
      <c r="K83" s="53"/>
      <c r="L83" s="54" t="str">
        <f t="shared" si="85"/>
        <v/>
      </c>
      <c r="M83" s="55" t="str">
        <f t="shared" si="86"/>
        <v/>
      </c>
      <c r="N83" s="56" t="str">
        <f t="shared" si="2"/>
        <v/>
      </c>
      <c r="O83" s="57" t="str">
        <f t="shared" si="87"/>
        <v/>
      </c>
      <c r="P83" s="58" t="str">
        <f t="shared" si="4"/>
        <v/>
      </c>
      <c r="Q83" s="59" t="str">
        <f t="shared" si="88"/>
        <v/>
      </c>
      <c r="R83" s="60" t="str">
        <f t="shared" si="6"/>
        <v/>
      </c>
      <c r="S83" s="55" t="str">
        <f t="shared" si="89"/>
        <v/>
      </c>
      <c r="T83" s="61" t="str">
        <f t="shared" si="90"/>
        <v/>
      </c>
      <c r="U83" s="62" t="str">
        <f t="shared" si="9"/>
        <v/>
      </c>
      <c r="V83" s="63" t="str">
        <f t="shared" si="91"/>
        <v/>
      </c>
      <c r="W83" s="64" t="str">
        <f t="shared" si="11"/>
        <v/>
      </c>
      <c r="X83" s="63" t="str">
        <f t="shared" si="92"/>
        <v/>
      </c>
      <c r="Y83" s="63" t="str">
        <f t="shared" si="93"/>
        <v/>
      </c>
      <c r="Z83" s="55" t="str">
        <f t="shared" si="94"/>
        <v/>
      </c>
      <c r="AA83" s="65" t="str">
        <f t="shared" si="95"/>
        <v/>
      </c>
      <c r="AB83" s="56" t="str">
        <f t="shared" si="16"/>
        <v/>
      </c>
      <c r="AC83" s="66" t="str">
        <f t="shared" si="96"/>
        <v/>
      </c>
      <c r="AD83" s="58" t="str">
        <f t="shared" si="97"/>
        <v/>
      </c>
      <c r="AE83" s="67" t="str">
        <f t="shared" si="98"/>
        <v/>
      </c>
      <c r="AF83" s="60" t="str">
        <f t="shared" si="99"/>
        <v/>
      </c>
      <c r="AG83" s="60" t="str">
        <f t="shared" si="100"/>
        <v/>
      </c>
      <c r="AH83" s="68" t="str">
        <f t="shared" si="101"/>
        <v/>
      </c>
      <c r="AI83" s="69" t="str">
        <f t="shared" si="23"/>
        <v/>
      </c>
      <c r="AJ83" s="63" t="str">
        <f t="shared" si="102"/>
        <v/>
      </c>
      <c r="AK83" s="63" t="str">
        <f t="shared" si="103"/>
        <v/>
      </c>
      <c r="AL83" s="63" t="str">
        <f t="shared" si="104"/>
        <v/>
      </c>
      <c r="AM83" s="63" t="str">
        <f t="shared" si="105"/>
        <v/>
      </c>
      <c r="AN83" s="63" t="str">
        <f t="shared" si="106"/>
        <v/>
      </c>
    </row>
    <row r="84" spans="1:40" ht="24.5" hidden="1" outlineLevel="1" thickTop="1" thickBot="1" x14ac:dyDescent="0.55000000000000004">
      <c r="C84" s="124"/>
      <c r="D84" s="125"/>
      <c r="E84" s="51"/>
      <c r="F84" s="52"/>
      <c r="G84" s="52"/>
      <c r="H84" s="51"/>
      <c r="I84" s="51"/>
      <c r="J84" s="53"/>
      <c r="K84" s="53"/>
      <c r="L84" s="54" t="str">
        <f t="shared" si="85"/>
        <v/>
      </c>
      <c r="M84" s="55" t="str">
        <f t="shared" si="86"/>
        <v/>
      </c>
      <c r="N84" s="56" t="str">
        <f t="shared" si="2"/>
        <v/>
      </c>
      <c r="O84" s="57" t="str">
        <f t="shared" si="87"/>
        <v/>
      </c>
      <c r="P84" s="58" t="str">
        <f t="shared" si="4"/>
        <v/>
      </c>
      <c r="Q84" s="59" t="str">
        <f t="shared" si="88"/>
        <v/>
      </c>
      <c r="R84" s="60" t="str">
        <f t="shared" si="6"/>
        <v/>
      </c>
      <c r="S84" s="55" t="str">
        <f t="shared" si="89"/>
        <v/>
      </c>
      <c r="T84" s="61" t="str">
        <f t="shared" si="90"/>
        <v/>
      </c>
      <c r="U84" s="62" t="str">
        <f t="shared" si="9"/>
        <v/>
      </c>
      <c r="V84" s="63" t="str">
        <f t="shared" si="91"/>
        <v/>
      </c>
      <c r="W84" s="64" t="str">
        <f t="shared" si="11"/>
        <v/>
      </c>
      <c r="X84" s="63" t="str">
        <f t="shared" si="92"/>
        <v/>
      </c>
      <c r="Y84" s="63" t="str">
        <f t="shared" si="93"/>
        <v/>
      </c>
      <c r="Z84" s="55" t="str">
        <f t="shared" si="94"/>
        <v/>
      </c>
      <c r="AA84" s="65" t="str">
        <f t="shared" si="95"/>
        <v/>
      </c>
      <c r="AB84" s="56" t="str">
        <f t="shared" si="16"/>
        <v/>
      </c>
      <c r="AC84" s="66" t="str">
        <f t="shared" si="96"/>
        <v/>
      </c>
      <c r="AD84" s="58" t="str">
        <f t="shared" si="97"/>
        <v/>
      </c>
      <c r="AE84" s="67" t="str">
        <f t="shared" si="98"/>
        <v/>
      </c>
      <c r="AF84" s="60" t="str">
        <f t="shared" si="99"/>
        <v/>
      </c>
      <c r="AG84" s="60" t="str">
        <f t="shared" si="100"/>
        <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4.5" hidden="1" outlineLevel="1" thickTop="1" thickBot="1" x14ac:dyDescent="0.55000000000000004">
      <c r="C85" s="124"/>
      <c r="D85" s="125"/>
      <c r="E85" s="51"/>
      <c r="F85" s="52"/>
      <c r="G85" s="52"/>
      <c r="H85" s="51"/>
      <c r="I85" s="51"/>
      <c r="J85" s="53"/>
      <c r="K85" s="53"/>
      <c r="L85" s="54" t="str">
        <f t="shared" si="85"/>
        <v/>
      </c>
      <c r="M85" s="55" t="str">
        <f t="shared" si="86"/>
        <v/>
      </c>
      <c r="N85" s="56" t="str">
        <f t="shared" si="2"/>
        <v/>
      </c>
      <c r="O85" s="57" t="str">
        <f t="shared" si="87"/>
        <v/>
      </c>
      <c r="P85" s="58" t="str">
        <f t="shared" si="4"/>
        <v/>
      </c>
      <c r="Q85" s="59" t="str">
        <f t="shared" si="88"/>
        <v/>
      </c>
      <c r="R85" s="60" t="str">
        <f t="shared" si="6"/>
        <v/>
      </c>
      <c r="S85" s="55" t="str">
        <f t="shared" si="89"/>
        <v/>
      </c>
      <c r="T85" s="61" t="str">
        <f t="shared" si="90"/>
        <v/>
      </c>
      <c r="U85" s="62" t="str">
        <f t="shared" si="9"/>
        <v/>
      </c>
      <c r="V85" s="63" t="str">
        <f t="shared" si="91"/>
        <v/>
      </c>
      <c r="W85" s="64" t="str">
        <f t="shared" si="11"/>
        <v/>
      </c>
      <c r="X85" s="63" t="str">
        <f t="shared" si="92"/>
        <v/>
      </c>
      <c r="Y85" s="63" t="str">
        <f t="shared" si="93"/>
        <v/>
      </c>
      <c r="Z85" s="55" t="str">
        <f t="shared" si="94"/>
        <v/>
      </c>
      <c r="AA85" s="65" t="str">
        <f t="shared" si="95"/>
        <v/>
      </c>
      <c r="AB85" s="56" t="str">
        <f t="shared" si="16"/>
        <v/>
      </c>
      <c r="AC85" s="66" t="str">
        <f t="shared" si="96"/>
        <v/>
      </c>
      <c r="AD85" s="58" t="str">
        <f t="shared" si="97"/>
        <v/>
      </c>
      <c r="AE85" s="67" t="str">
        <f t="shared" si="98"/>
        <v/>
      </c>
      <c r="AF85" s="60" t="str">
        <f t="shared" si="99"/>
        <v/>
      </c>
      <c r="AG85" s="60" t="str">
        <f t="shared" si="100"/>
        <v/>
      </c>
      <c r="AH85" s="68" t="str">
        <f t="shared" si="101"/>
        <v/>
      </c>
      <c r="AI85" s="69" t="str">
        <f t="shared" si="23"/>
        <v/>
      </c>
      <c r="AJ85" s="63" t="str">
        <f t="shared" si="102"/>
        <v/>
      </c>
      <c r="AK85" s="63" t="str">
        <f t="shared" si="103"/>
        <v/>
      </c>
      <c r="AL85" s="63" t="str">
        <f t="shared" si="104"/>
        <v/>
      </c>
      <c r="AM85" s="63" t="str">
        <f t="shared" si="105"/>
        <v/>
      </c>
      <c r="AN85" s="63" t="str">
        <f t="shared" si="106"/>
        <v/>
      </c>
    </row>
    <row r="86" spans="1:40" ht="24.5" hidden="1" outlineLevel="1" thickTop="1" thickBot="1" x14ac:dyDescent="0.55000000000000004">
      <c r="C86" s="124"/>
      <c r="D86" s="125"/>
      <c r="E86" s="51"/>
      <c r="F86" s="52"/>
      <c r="G86" s="52"/>
      <c r="H86" s="51"/>
      <c r="I86" s="51"/>
      <c r="J86" s="53"/>
      <c r="K86" s="53"/>
      <c r="L86" s="54" t="str">
        <f t="shared" si="85"/>
        <v/>
      </c>
      <c r="M86" s="55" t="str">
        <f t="shared" si="86"/>
        <v/>
      </c>
      <c r="N86" s="56" t="str">
        <f t="shared" si="2"/>
        <v/>
      </c>
      <c r="O86" s="57" t="str">
        <f t="shared" si="87"/>
        <v/>
      </c>
      <c r="P86" s="58" t="str">
        <f t="shared" si="4"/>
        <v/>
      </c>
      <c r="Q86" s="59" t="str">
        <f t="shared" si="88"/>
        <v/>
      </c>
      <c r="R86" s="60" t="str">
        <f t="shared" si="6"/>
        <v/>
      </c>
      <c r="S86" s="55" t="str">
        <f t="shared" si="89"/>
        <v/>
      </c>
      <c r="T86" s="61" t="str">
        <f t="shared" si="90"/>
        <v/>
      </c>
      <c r="U86" s="62" t="str">
        <f t="shared" si="9"/>
        <v/>
      </c>
      <c r="V86" s="63" t="str">
        <f t="shared" si="91"/>
        <v/>
      </c>
      <c r="W86" s="64" t="str">
        <f t="shared" si="11"/>
        <v/>
      </c>
      <c r="X86" s="63" t="str">
        <f t="shared" si="92"/>
        <v/>
      </c>
      <c r="Y86" s="63" t="str">
        <f t="shared" si="93"/>
        <v/>
      </c>
      <c r="Z86" s="55" t="str">
        <f t="shared" si="94"/>
        <v/>
      </c>
      <c r="AA86" s="65" t="str">
        <f t="shared" si="95"/>
        <v/>
      </c>
      <c r="AB86" s="56" t="str">
        <f t="shared" si="16"/>
        <v/>
      </c>
      <c r="AC86" s="66" t="str">
        <f t="shared" si="96"/>
        <v/>
      </c>
      <c r="AD86" s="58" t="str">
        <f t="shared" si="97"/>
        <v/>
      </c>
      <c r="AE86" s="67" t="str">
        <f t="shared" si="98"/>
        <v/>
      </c>
      <c r="AF86" s="60" t="str">
        <f t="shared" si="99"/>
        <v/>
      </c>
      <c r="AG86" s="60" t="str">
        <f t="shared" si="100"/>
        <v/>
      </c>
      <c r="AH86" s="68" t="str">
        <f t="shared" si="101"/>
        <v/>
      </c>
      <c r="AI86" s="69" t="str">
        <f t="shared" si="23"/>
        <v/>
      </c>
      <c r="AJ86" s="63" t="str">
        <f t="shared" si="102"/>
        <v/>
      </c>
      <c r="AK86" s="63" t="str">
        <f t="shared" si="103"/>
        <v/>
      </c>
      <c r="AL86" s="63" t="str">
        <f t="shared" si="104"/>
        <v/>
      </c>
      <c r="AM86" s="63" t="str">
        <f t="shared" si="105"/>
        <v/>
      </c>
      <c r="AN86" s="63" t="str">
        <f t="shared" si="106"/>
        <v/>
      </c>
    </row>
    <row r="87" spans="1:40" ht="24.5" hidden="1" outlineLevel="1" thickTop="1" thickBot="1" x14ac:dyDescent="0.55000000000000004">
      <c r="C87" s="124"/>
      <c r="D87" s="125"/>
      <c r="E87" s="51"/>
      <c r="F87" s="52"/>
      <c r="G87" s="52"/>
      <c r="H87" s="51"/>
      <c r="I87" s="51"/>
      <c r="J87" s="53"/>
      <c r="K87" s="53"/>
      <c r="L87" s="54" t="str">
        <f t="shared" si="85"/>
        <v/>
      </c>
      <c r="M87" s="55" t="str">
        <f t="shared" si="86"/>
        <v/>
      </c>
      <c r="N87" s="56" t="str">
        <f t="shared" si="2"/>
        <v/>
      </c>
      <c r="O87" s="57" t="str">
        <f t="shared" si="87"/>
        <v/>
      </c>
      <c r="P87" s="58" t="str">
        <f t="shared" si="4"/>
        <v/>
      </c>
      <c r="Q87" s="59" t="str">
        <f t="shared" si="88"/>
        <v/>
      </c>
      <c r="R87" s="60" t="str">
        <f t="shared" si="6"/>
        <v/>
      </c>
      <c r="S87" s="55" t="str">
        <f t="shared" si="89"/>
        <v/>
      </c>
      <c r="T87" s="61" t="str">
        <f t="shared" si="90"/>
        <v/>
      </c>
      <c r="U87" s="62" t="str">
        <f t="shared" si="9"/>
        <v/>
      </c>
      <c r="V87" s="63" t="str">
        <f t="shared" si="91"/>
        <v/>
      </c>
      <c r="W87" s="64" t="str">
        <f t="shared" si="11"/>
        <v/>
      </c>
      <c r="X87" s="63" t="str">
        <f t="shared" si="92"/>
        <v/>
      </c>
      <c r="Y87" s="63" t="str">
        <f t="shared" si="93"/>
        <v/>
      </c>
      <c r="Z87" s="55" t="str">
        <f t="shared" si="94"/>
        <v/>
      </c>
      <c r="AA87" s="65" t="str">
        <f t="shared" si="95"/>
        <v/>
      </c>
      <c r="AB87" s="56" t="str">
        <f t="shared" si="16"/>
        <v/>
      </c>
      <c r="AC87" s="66" t="str">
        <f t="shared" si="96"/>
        <v/>
      </c>
      <c r="AD87" s="58" t="str">
        <f t="shared" si="97"/>
        <v/>
      </c>
      <c r="AE87" s="67" t="str">
        <f t="shared" si="98"/>
        <v/>
      </c>
      <c r="AF87" s="60" t="str">
        <f t="shared" si="99"/>
        <v/>
      </c>
      <c r="AG87" s="60" t="str">
        <f t="shared" si="100"/>
        <v/>
      </c>
      <c r="AH87" s="68" t="str">
        <f t="shared" si="101"/>
        <v/>
      </c>
      <c r="AI87" s="69" t="str">
        <f t="shared" si="23"/>
        <v/>
      </c>
      <c r="AJ87" s="63" t="str">
        <f t="shared" si="102"/>
        <v/>
      </c>
      <c r="AK87" s="63" t="str">
        <f t="shared" si="103"/>
        <v/>
      </c>
      <c r="AL87" s="63" t="str">
        <f t="shared" si="104"/>
        <v/>
      </c>
      <c r="AM87" s="63" t="str">
        <f t="shared" si="105"/>
        <v/>
      </c>
      <c r="AN87" s="63" t="str">
        <f t="shared" si="106"/>
        <v/>
      </c>
    </row>
    <row r="88" spans="1:40" ht="24.5" hidden="1" outlineLevel="1" thickTop="1" thickBot="1" x14ac:dyDescent="0.55000000000000004">
      <c r="C88" s="124"/>
      <c r="D88" s="125"/>
      <c r="E88" s="51"/>
      <c r="F88" s="52"/>
      <c r="G88" s="52"/>
      <c r="H88" s="51"/>
      <c r="I88" s="51"/>
      <c r="J88" s="53"/>
      <c r="K88" s="53"/>
      <c r="L88" s="54" t="str">
        <f t="shared" si="85"/>
        <v/>
      </c>
      <c r="M88" s="55" t="str">
        <f t="shared" si="86"/>
        <v/>
      </c>
      <c r="N88" s="56" t="str">
        <f t="shared" si="2"/>
        <v/>
      </c>
      <c r="O88" s="57" t="str">
        <f t="shared" si="87"/>
        <v/>
      </c>
      <c r="P88" s="58" t="str">
        <f t="shared" si="4"/>
        <v/>
      </c>
      <c r="Q88" s="59" t="str">
        <f t="shared" si="88"/>
        <v/>
      </c>
      <c r="R88" s="60" t="str">
        <f t="shared" si="6"/>
        <v/>
      </c>
      <c r="S88" s="55" t="str">
        <f t="shared" si="89"/>
        <v/>
      </c>
      <c r="T88" s="61" t="str">
        <f t="shared" si="90"/>
        <v/>
      </c>
      <c r="U88" s="62" t="str">
        <f t="shared" si="9"/>
        <v/>
      </c>
      <c r="V88" s="63" t="str">
        <f t="shared" si="91"/>
        <v/>
      </c>
      <c r="W88" s="64" t="str">
        <f t="shared" si="11"/>
        <v/>
      </c>
      <c r="X88" s="63" t="str">
        <f t="shared" si="92"/>
        <v/>
      </c>
      <c r="Y88" s="63" t="str">
        <f t="shared" si="93"/>
        <v/>
      </c>
      <c r="Z88" s="55" t="str">
        <f t="shared" si="94"/>
        <v/>
      </c>
      <c r="AA88" s="65" t="str">
        <f t="shared" si="95"/>
        <v/>
      </c>
      <c r="AB88" s="56" t="str">
        <f t="shared" si="16"/>
        <v/>
      </c>
      <c r="AC88" s="66" t="str">
        <f t="shared" si="96"/>
        <v/>
      </c>
      <c r="AD88" s="58" t="str">
        <f t="shared" si="97"/>
        <v/>
      </c>
      <c r="AE88" s="67" t="str">
        <f t="shared" si="98"/>
        <v/>
      </c>
      <c r="AF88" s="60" t="str">
        <f t="shared" si="99"/>
        <v/>
      </c>
      <c r="AG88" s="60" t="str">
        <f t="shared" si="100"/>
        <v/>
      </c>
      <c r="AH88" s="68" t="str">
        <f t="shared" si="101"/>
        <v/>
      </c>
      <c r="AI88" s="69" t="str">
        <f t="shared" si="23"/>
        <v/>
      </c>
      <c r="AJ88" s="63" t="str">
        <f t="shared" si="102"/>
        <v/>
      </c>
      <c r="AK88" s="63" t="str">
        <f t="shared" si="103"/>
        <v/>
      </c>
      <c r="AL88" s="63" t="str">
        <f t="shared" si="104"/>
        <v/>
      </c>
      <c r="AM88" s="63" t="str">
        <f t="shared" si="105"/>
        <v/>
      </c>
      <c r="AN88" s="63" t="str">
        <f t="shared" si="106"/>
        <v/>
      </c>
    </row>
    <row r="89" spans="1:40" ht="24.5" hidden="1" outlineLevel="1" thickTop="1" thickBot="1" x14ac:dyDescent="0.55000000000000004">
      <c r="C89" s="124"/>
      <c r="D89" s="125"/>
      <c r="E89" s="51"/>
      <c r="F89" s="52"/>
      <c r="G89" s="52"/>
      <c r="H89" s="51"/>
      <c r="I89" s="51"/>
      <c r="J89" s="53"/>
      <c r="K89" s="53"/>
      <c r="L89" s="54" t="str">
        <f t="shared" si="85"/>
        <v/>
      </c>
      <c r="M89" s="55" t="str">
        <f t="shared" si="86"/>
        <v/>
      </c>
      <c r="N89" s="56" t="str">
        <f t="shared" si="2"/>
        <v/>
      </c>
      <c r="O89" s="57" t="str">
        <f t="shared" si="87"/>
        <v/>
      </c>
      <c r="P89" s="58" t="str">
        <f t="shared" si="4"/>
        <v/>
      </c>
      <c r="Q89" s="59" t="str">
        <f t="shared" si="88"/>
        <v/>
      </c>
      <c r="R89" s="60" t="str">
        <f t="shared" si="6"/>
        <v/>
      </c>
      <c r="S89" s="55" t="str">
        <f t="shared" si="89"/>
        <v/>
      </c>
      <c r="T89" s="61" t="str">
        <f t="shared" si="90"/>
        <v/>
      </c>
      <c r="U89" s="62" t="str">
        <f t="shared" si="9"/>
        <v/>
      </c>
      <c r="V89" s="63" t="str">
        <f t="shared" si="91"/>
        <v/>
      </c>
      <c r="W89" s="64" t="str">
        <f t="shared" si="11"/>
        <v/>
      </c>
      <c r="X89" s="63" t="str">
        <f t="shared" si="92"/>
        <v/>
      </c>
      <c r="Y89" s="63" t="str">
        <f t="shared" si="93"/>
        <v/>
      </c>
      <c r="Z89" s="55" t="str">
        <f t="shared" si="94"/>
        <v/>
      </c>
      <c r="AA89" s="65" t="str">
        <f t="shared" si="95"/>
        <v/>
      </c>
      <c r="AB89" s="56" t="str">
        <f t="shared" si="16"/>
        <v/>
      </c>
      <c r="AC89" s="66" t="str">
        <f t="shared" si="96"/>
        <v/>
      </c>
      <c r="AD89" s="58" t="str">
        <f t="shared" si="97"/>
        <v/>
      </c>
      <c r="AE89" s="67" t="str">
        <f t="shared" si="98"/>
        <v/>
      </c>
      <c r="AF89" s="60" t="str">
        <f t="shared" si="99"/>
        <v/>
      </c>
      <c r="AG89" s="60" t="str">
        <f t="shared" si="100"/>
        <v/>
      </c>
      <c r="AH89" s="68" t="str">
        <f t="shared" si="101"/>
        <v/>
      </c>
      <c r="AI89" s="69" t="str">
        <f t="shared" si="23"/>
        <v/>
      </c>
      <c r="AJ89" s="63" t="str">
        <f t="shared" si="102"/>
        <v/>
      </c>
      <c r="AK89" s="63" t="str">
        <f t="shared" si="103"/>
        <v/>
      </c>
      <c r="AL89" s="63" t="str">
        <f t="shared" si="104"/>
        <v/>
      </c>
      <c r="AM89" s="63" t="str">
        <f t="shared" si="105"/>
        <v/>
      </c>
      <c r="AN89" s="63" t="str">
        <f t="shared" si="106"/>
        <v/>
      </c>
    </row>
    <row r="90" spans="1:40" ht="24.5" hidden="1" outlineLevel="1" thickTop="1" thickBot="1" x14ac:dyDescent="0.55000000000000004">
      <c r="C90" s="124"/>
      <c r="D90" s="125"/>
      <c r="E90" s="51"/>
      <c r="F90" s="52"/>
      <c r="G90" s="52"/>
      <c r="H90" s="51"/>
      <c r="I90" s="51"/>
      <c r="J90" s="53"/>
      <c r="K90" s="53"/>
      <c r="L90" s="54" t="str">
        <f t="shared" si="85"/>
        <v/>
      </c>
      <c r="M90" s="55" t="str">
        <f t="shared" si="86"/>
        <v/>
      </c>
      <c r="N90" s="56" t="str">
        <f t="shared" si="2"/>
        <v/>
      </c>
      <c r="O90" s="57" t="str">
        <f t="shared" si="87"/>
        <v/>
      </c>
      <c r="P90" s="58" t="str">
        <f t="shared" si="4"/>
        <v/>
      </c>
      <c r="Q90" s="59" t="str">
        <f t="shared" si="88"/>
        <v/>
      </c>
      <c r="R90" s="60" t="str">
        <f t="shared" si="6"/>
        <v/>
      </c>
      <c r="S90" s="55" t="str">
        <f t="shared" si="89"/>
        <v/>
      </c>
      <c r="T90" s="61" t="str">
        <f t="shared" si="90"/>
        <v/>
      </c>
      <c r="U90" s="62" t="str">
        <f t="shared" si="9"/>
        <v/>
      </c>
      <c r="V90" s="63" t="str">
        <f t="shared" si="91"/>
        <v/>
      </c>
      <c r="W90" s="64" t="str">
        <f t="shared" si="11"/>
        <v/>
      </c>
      <c r="X90" s="63" t="str">
        <f t="shared" si="92"/>
        <v/>
      </c>
      <c r="Y90" s="63" t="str">
        <f t="shared" si="93"/>
        <v/>
      </c>
      <c r="Z90" s="55" t="str">
        <f t="shared" si="94"/>
        <v/>
      </c>
      <c r="AA90" s="65" t="str">
        <f t="shared" si="95"/>
        <v/>
      </c>
      <c r="AB90" s="56" t="str">
        <f t="shared" si="16"/>
        <v/>
      </c>
      <c r="AC90" s="66" t="str">
        <f t="shared" si="96"/>
        <v/>
      </c>
      <c r="AD90" s="58" t="str">
        <f t="shared" si="97"/>
        <v/>
      </c>
      <c r="AE90" s="67" t="str">
        <f t="shared" si="98"/>
        <v/>
      </c>
      <c r="AF90" s="60" t="str">
        <f t="shared" si="99"/>
        <v/>
      </c>
      <c r="AG90" s="60" t="str">
        <f t="shared" si="100"/>
        <v/>
      </c>
      <c r="AH90" s="68" t="str">
        <f t="shared" si="101"/>
        <v/>
      </c>
      <c r="AI90" s="69" t="str">
        <f t="shared" si="23"/>
        <v/>
      </c>
      <c r="AJ90" s="63" t="str">
        <f t="shared" si="102"/>
        <v/>
      </c>
      <c r="AK90" s="63" t="str">
        <f t="shared" si="103"/>
        <v/>
      </c>
      <c r="AL90" s="63" t="str">
        <f t="shared" si="104"/>
        <v/>
      </c>
      <c r="AM90" s="63" t="str">
        <f t="shared" si="105"/>
        <v/>
      </c>
      <c r="AN90" s="63" t="str">
        <f t="shared" si="106"/>
        <v/>
      </c>
    </row>
    <row r="91" spans="1:40" ht="24.5" hidden="1" outlineLevel="1" thickTop="1" thickBot="1" x14ac:dyDescent="0.55000000000000004">
      <c r="C91" s="124"/>
      <c r="D91" s="125"/>
      <c r="E91" s="51"/>
      <c r="F91" s="52"/>
      <c r="G91" s="52"/>
      <c r="H91" s="51"/>
      <c r="I91" s="51"/>
      <c r="J91" s="53"/>
      <c r="K91" s="53"/>
      <c r="L91" s="54" t="str">
        <f t="shared" si="85"/>
        <v/>
      </c>
      <c r="M91" s="55" t="str">
        <f t="shared" si="86"/>
        <v/>
      </c>
      <c r="N91" s="56" t="str">
        <f t="shared" si="2"/>
        <v/>
      </c>
      <c r="O91" s="57" t="str">
        <f t="shared" si="87"/>
        <v/>
      </c>
      <c r="P91" s="58" t="str">
        <f t="shared" si="4"/>
        <v/>
      </c>
      <c r="Q91" s="59" t="str">
        <f t="shared" si="88"/>
        <v/>
      </c>
      <c r="R91" s="60" t="str">
        <f t="shared" si="6"/>
        <v/>
      </c>
      <c r="S91" s="55" t="str">
        <f t="shared" si="89"/>
        <v/>
      </c>
      <c r="T91" s="61" t="str">
        <f t="shared" si="90"/>
        <v/>
      </c>
      <c r="U91" s="62" t="str">
        <f t="shared" si="9"/>
        <v/>
      </c>
      <c r="V91" s="63" t="str">
        <f t="shared" si="91"/>
        <v/>
      </c>
      <c r="W91" s="64" t="str">
        <f t="shared" si="11"/>
        <v/>
      </c>
      <c r="X91" s="63" t="str">
        <f t="shared" si="92"/>
        <v/>
      </c>
      <c r="Y91" s="63" t="str">
        <f t="shared" si="93"/>
        <v/>
      </c>
      <c r="Z91" s="55" t="str">
        <f t="shared" si="94"/>
        <v/>
      </c>
      <c r="AA91" s="65" t="str">
        <f t="shared" si="95"/>
        <v/>
      </c>
      <c r="AB91" s="56" t="str">
        <f t="shared" si="16"/>
        <v/>
      </c>
      <c r="AC91" s="66" t="str">
        <f t="shared" si="96"/>
        <v/>
      </c>
      <c r="AD91" s="58" t="str">
        <f t="shared" si="97"/>
        <v/>
      </c>
      <c r="AE91" s="67" t="str">
        <f t="shared" si="98"/>
        <v/>
      </c>
      <c r="AF91" s="60" t="str">
        <f t="shared" si="99"/>
        <v/>
      </c>
      <c r="AG91" s="60" t="str">
        <f t="shared" si="100"/>
        <v/>
      </c>
      <c r="AH91" s="68" t="str">
        <f t="shared" si="101"/>
        <v/>
      </c>
      <c r="AI91" s="69" t="str">
        <f t="shared" si="23"/>
        <v/>
      </c>
      <c r="AJ91" s="63" t="str">
        <f t="shared" si="102"/>
        <v/>
      </c>
      <c r="AK91" s="63" t="str">
        <f t="shared" si="103"/>
        <v/>
      </c>
      <c r="AL91" s="63" t="str">
        <f t="shared" si="104"/>
        <v/>
      </c>
      <c r="AM91" s="63" t="str">
        <f t="shared" si="105"/>
        <v/>
      </c>
      <c r="AN91" s="63" t="str">
        <f t="shared" si="106"/>
        <v/>
      </c>
    </row>
    <row r="92" spans="1:40" ht="24.5" hidden="1" outlineLevel="1" thickTop="1" thickBot="1" x14ac:dyDescent="0.55000000000000004">
      <c r="C92" s="124"/>
      <c r="D92" s="125"/>
      <c r="E92" s="51"/>
      <c r="F92" s="52"/>
      <c r="G92" s="52"/>
      <c r="H92" s="51"/>
      <c r="I92" s="51"/>
      <c r="J92" s="53"/>
      <c r="K92" s="53"/>
      <c r="L92" s="54" t="str">
        <f t="shared" si="85"/>
        <v/>
      </c>
      <c r="M92" s="55" t="str">
        <f t="shared" si="86"/>
        <v/>
      </c>
      <c r="N92" s="56" t="str">
        <f t="shared" si="2"/>
        <v/>
      </c>
      <c r="O92" s="57" t="str">
        <f t="shared" si="87"/>
        <v/>
      </c>
      <c r="P92" s="58" t="str">
        <f t="shared" si="4"/>
        <v/>
      </c>
      <c r="Q92" s="59" t="str">
        <f t="shared" si="88"/>
        <v/>
      </c>
      <c r="R92" s="60" t="str">
        <f t="shared" si="6"/>
        <v/>
      </c>
      <c r="S92" s="55" t="str">
        <f t="shared" si="89"/>
        <v/>
      </c>
      <c r="T92" s="61" t="str">
        <f t="shared" si="90"/>
        <v/>
      </c>
      <c r="U92" s="62" t="str">
        <f t="shared" si="9"/>
        <v/>
      </c>
      <c r="V92" s="63" t="str">
        <f t="shared" si="91"/>
        <v/>
      </c>
      <c r="W92" s="64" t="str">
        <f t="shared" si="11"/>
        <v/>
      </c>
      <c r="X92" s="63" t="str">
        <f t="shared" si="92"/>
        <v/>
      </c>
      <c r="Y92" s="63" t="str">
        <f t="shared" si="93"/>
        <v/>
      </c>
      <c r="Z92" s="55" t="str">
        <f t="shared" si="94"/>
        <v/>
      </c>
      <c r="AA92" s="65" t="str">
        <f t="shared" si="95"/>
        <v/>
      </c>
      <c r="AB92" s="56" t="str">
        <f t="shared" si="16"/>
        <v/>
      </c>
      <c r="AC92" s="66" t="str">
        <f t="shared" si="96"/>
        <v/>
      </c>
      <c r="AD92" s="58" t="str">
        <f t="shared" si="97"/>
        <v/>
      </c>
      <c r="AE92" s="67" t="str">
        <f t="shared" si="98"/>
        <v/>
      </c>
      <c r="AF92" s="60" t="str">
        <f t="shared" si="99"/>
        <v/>
      </c>
      <c r="AG92" s="60" t="str">
        <f t="shared" si="100"/>
        <v/>
      </c>
      <c r="AH92" s="68" t="str">
        <f t="shared" si="101"/>
        <v/>
      </c>
      <c r="AI92" s="69" t="str">
        <f t="shared" si="23"/>
        <v/>
      </c>
      <c r="AJ92" s="63" t="str">
        <f t="shared" si="102"/>
        <v/>
      </c>
      <c r="AK92" s="63" t="str">
        <f t="shared" si="103"/>
        <v/>
      </c>
      <c r="AL92" s="63" t="str">
        <f t="shared" si="104"/>
        <v/>
      </c>
      <c r="AM92" s="63" t="str">
        <f t="shared" si="105"/>
        <v/>
      </c>
      <c r="AN92" s="63" t="str">
        <f t="shared" si="106"/>
        <v/>
      </c>
    </row>
    <row r="93" spans="1:40" ht="24.5" hidden="1" outlineLevel="1" thickTop="1" thickBot="1" x14ac:dyDescent="0.55000000000000004">
      <c r="C93" s="124"/>
      <c r="D93" s="125"/>
      <c r="E93" s="51"/>
      <c r="F93" s="52"/>
      <c r="G93" s="52"/>
      <c r="H93" s="51"/>
      <c r="I93" s="51"/>
      <c r="J93" s="53"/>
      <c r="K93" s="53"/>
      <c r="L93" s="54" t="str">
        <f t="shared" si="85"/>
        <v/>
      </c>
      <c r="M93" s="55" t="str">
        <f t="shared" si="86"/>
        <v/>
      </c>
      <c r="N93" s="56" t="str">
        <f t="shared" si="2"/>
        <v/>
      </c>
      <c r="O93" s="57" t="str">
        <f t="shared" si="87"/>
        <v/>
      </c>
      <c r="P93" s="58" t="str">
        <f t="shared" si="4"/>
        <v/>
      </c>
      <c r="Q93" s="59" t="str">
        <f t="shared" si="88"/>
        <v/>
      </c>
      <c r="R93" s="60" t="str">
        <f t="shared" si="6"/>
        <v/>
      </c>
      <c r="S93" s="55" t="str">
        <f t="shared" si="89"/>
        <v/>
      </c>
      <c r="T93" s="61" t="str">
        <f t="shared" si="90"/>
        <v/>
      </c>
      <c r="U93" s="62" t="str">
        <f t="shared" si="9"/>
        <v/>
      </c>
      <c r="V93" s="63" t="str">
        <f t="shared" si="91"/>
        <v/>
      </c>
      <c r="W93" s="64" t="str">
        <f t="shared" si="11"/>
        <v/>
      </c>
      <c r="X93" s="63" t="str">
        <f t="shared" si="92"/>
        <v/>
      </c>
      <c r="Y93" s="63" t="str">
        <f t="shared" si="93"/>
        <v/>
      </c>
      <c r="Z93" s="55" t="str">
        <f t="shared" si="94"/>
        <v/>
      </c>
      <c r="AA93" s="65" t="str">
        <f t="shared" si="95"/>
        <v/>
      </c>
      <c r="AB93" s="56" t="str">
        <f t="shared" si="16"/>
        <v/>
      </c>
      <c r="AC93" s="66" t="str">
        <f t="shared" si="96"/>
        <v/>
      </c>
      <c r="AD93" s="58" t="str">
        <f t="shared" si="97"/>
        <v/>
      </c>
      <c r="AE93" s="67" t="str">
        <f t="shared" si="98"/>
        <v/>
      </c>
      <c r="AF93" s="60" t="str">
        <f t="shared" si="99"/>
        <v/>
      </c>
      <c r="AG93" s="60" t="str">
        <f t="shared" si="100"/>
        <v/>
      </c>
      <c r="AH93" s="68" t="str">
        <f t="shared" si="101"/>
        <v/>
      </c>
      <c r="AI93" s="69" t="str">
        <f t="shared" si="23"/>
        <v/>
      </c>
      <c r="AJ93" s="63" t="str">
        <f t="shared" si="102"/>
        <v/>
      </c>
      <c r="AK93" s="63" t="str">
        <f t="shared" si="103"/>
        <v/>
      </c>
      <c r="AL93" s="63" t="str">
        <f t="shared" si="104"/>
        <v/>
      </c>
      <c r="AM93" s="63" t="str">
        <f t="shared" si="105"/>
        <v/>
      </c>
      <c r="AN93" s="63" t="str">
        <f t="shared" si="106"/>
        <v/>
      </c>
    </row>
    <row r="94" spans="1:40" ht="24.5" hidden="1" outlineLevel="1" thickTop="1" thickBot="1" x14ac:dyDescent="0.55000000000000004">
      <c r="C94" s="124"/>
      <c r="D94" s="125"/>
      <c r="E94" s="51"/>
      <c r="F94" s="52"/>
      <c r="G94" s="52"/>
      <c r="H94" s="51"/>
      <c r="I94" s="51"/>
      <c r="J94" s="53"/>
      <c r="K94" s="53"/>
      <c r="L94" s="54" t="str">
        <f t="shared" si="85"/>
        <v/>
      </c>
      <c r="M94" s="55" t="str">
        <f t="shared" si="86"/>
        <v/>
      </c>
      <c r="N94" s="56" t="str">
        <f t="shared" si="2"/>
        <v/>
      </c>
      <c r="O94" s="57" t="str">
        <f t="shared" si="87"/>
        <v/>
      </c>
      <c r="P94" s="58" t="str">
        <f t="shared" si="4"/>
        <v/>
      </c>
      <c r="Q94" s="59" t="str">
        <f t="shared" si="88"/>
        <v/>
      </c>
      <c r="R94" s="60" t="str">
        <f t="shared" si="6"/>
        <v/>
      </c>
      <c r="S94" s="55" t="str">
        <f t="shared" si="89"/>
        <v/>
      </c>
      <c r="T94" s="61" t="str">
        <f t="shared" si="90"/>
        <v/>
      </c>
      <c r="U94" s="62" t="str">
        <f t="shared" si="9"/>
        <v/>
      </c>
      <c r="V94" s="63" t="str">
        <f t="shared" si="91"/>
        <v/>
      </c>
      <c r="W94" s="64" t="str">
        <f t="shared" si="11"/>
        <v/>
      </c>
      <c r="X94" s="63" t="str">
        <f t="shared" si="92"/>
        <v/>
      </c>
      <c r="Y94" s="63" t="str">
        <f t="shared" si="93"/>
        <v/>
      </c>
      <c r="Z94" s="55" t="str">
        <f t="shared" si="94"/>
        <v/>
      </c>
      <c r="AA94" s="65" t="str">
        <f t="shared" si="95"/>
        <v/>
      </c>
      <c r="AB94" s="56" t="str">
        <f t="shared" si="16"/>
        <v/>
      </c>
      <c r="AC94" s="66" t="str">
        <f t="shared" si="96"/>
        <v/>
      </c>
      <c r="AD94" s="58" t="str">
        <f t="shared" si="97"/>
        <v/>
      </c>
      <c r="AE94" s="67" t="str">
        <f t="shared" si="98"/>
        <v/>
      </c>
      <c r="AF94" s="60" t="str">
        <f t="shared" si="99"/>
        <v/>
      </c>
      <c r="AG94" s="60" t="str">
        <f t="shared" si="100"/>
        <v/>
      </c>
      <c r="AH94" s="68" t="str">
        <f t="shared" si="101"/>
        <v/>
      </c>
      <c r="AI94" s="69" t="str">
        <f t="shared" si="23"/>
        <v/>
      </c>
      <c r="AJ94" s="63" t="str">
        <f t="shared" si="102"/>
        <v/>
      </c>
      <c r="AK94" s="63" t="str">
        <f t="shared" si="103"/>
        <v/>
      </c>
      <c r="AL94" s="63" t="str">
        <f t="shared" si="104"/>
        <v/>
      </c>
      <c r="AM94" s="63" t="str">
        <f t="shared" si="105"/>
        <v/>
      </c>
      <c r="AN94" s="63" t="str">
        <f t="shared" si="106"/>
        <v/>
      </c>
    </row>
    <row r="95" spans="1:40" ht="24" customHeight="1" collapsed="1" thickTop="1" x14ac:dyDescent="0.6">
      <c r="A95" s="94"/>
      <c r="B95" s="94"/>
      <c r="C95" s="94"/>
      <c r="D95" s="94"/>
      <c r="E95" s="94"/>
      <c r="F95" s="94"/>
      <c r="G95" s="94"/>
      <c r="H95" s="94"/>
      <c r="I95" s="94"/>
      <c r="J95" s="94"/>
      <c r="K95" s="94"/>
      <c r="L95" s="98" t="str">
        <f ca="1">_xlfn.CONCAT("]}, // ULTIMA LINEA DEL CANTO: ",L1)</f>
        <v>]}, // ULTIMA LINEA DEL CANTO: CREDO</v>
      </c>
      <c r="M95" s="94"/>
    </row>
    <row r="96" spans="1:40" ht="20.5" x14ac:dyDescent="0.35">
      <c r="L96" s="99" t="s">
        <v>1012</v>
      </c>
      <c r="M96" s="100"/>
    </row>
    <row r="97" spans="1:40" ht="15" hidden="1" outlineLevel="1" thickBot="1" x14ac:dyDescent="0.4">
      <c r="M97" s="100"/>
    </row>
    <row r="98" spans="1:40" ht="26.5" hidden="1" outlineLevel="1" thickTop="1" thickBot="1" x14ac:dyDescent="0.55000000000000004">
      <c r="A98" s="72"/>
      <c r="B98" s="72"/>
      <c r="C98" s="72"/>
      <c r="D98" s="73"/>
      <c r="E98" s="73"/>
      <c r="F98" s="73"/>
      <c r="G98" s="73"/>
      <c r="H98" s="73"/>
      <c r="I98" s="73"/>
      <c r="J98" s="73"/>
      <c r="K98" s="73"/>
      <c r="L98" s="74" t="s">
        <v>997</v>
      </c>
      <c r="M98" s="55"/>
      <c r="N98" s="56"/>
      <c r="O98" s="57"/>
      <c r="P98" s="58"/>
      <c r="Q98" s="59"/>
      <c r="R98" s="60" t="str">
        <f t="shared" ref="R98:R107" si="107">IF(N98="Do",10,IF(N98="Re",22,IF(N98="Mi",20,IF(N98="Fa",20,IF(N98="Sol",14,IF(N98="La",20,IF(N98="Si",20,IF(N98="Do#",14,IF(N98="Fa#",15,IF(N98="Sol#",20,IF(N98="Si♭",17,"")))))))))))</f>
        <v/>
      </c>
      <c r="S98" s="55"/>
      <c r="T98" s="61"/>
      <c r="U98" s="62"/>
      <c r="V98" s="63"/>
      <c r="W98" s="64"/>
      <c r="X98" s="63"/>
      <c r="Y98" s="63"/>
      <c r="Z98" s="55"/>
      <c r="AA98" s="65"/>
      <c r="AB98" s="56"/>
      <c r="AC98" s="66"/>
      <c r="AD98" s="58"/>
      <c r="AE98" s="67"/>
      <c r="AF98" s="60"/>
      <c r="AG98" s="60"/>
      <c r="AH98" s="68"/>
      <c r="AI98" s="69"/>
      <c r="AJ98" s="63"/>
      <c r="AK98" s="63"/>
      <c r="AL98" s="63"/>
      <c r="AM98" s="63"/>
      <c r="AN98" s="63"/>
    </row>
    <row r="99" spans="1:40" ht="24.5" hidden="1" outlineLevel="1" thickTop="1" thickBot="1" x14ac:dyDescent="0.55000000000000004">
      <c r="C99" s="78" t="s">
        <v>999</v>
      </c>
      <c r="D99" s="79"/>
      <c r="E99" s="79"/>
      <c r="F99" s="79"/>
      <c r="G99" s="79"/>
      <c r="H99" s="79"/>
      <c r="I99" s="79"/>
      <c r="J99" s="79"/>
      <c r="K99" s="79"/>
      <c r="L99" s="134" t="s">
        <v>1000</v>
      </c>
      <c r="M99" s="55" t="str">
        <f t="shared" ref="M99:M106" si="108">IF(N99="","","(")</f>
        <v/>
      </c>
      <c r="N99" s="56" t="str">
        <f t="shared" ref="N99:N106" si="109">IF(D99="","",D99)</f>
        <v/>
      </c>
      <c r="O99" s="57" t="str">
        <f t="shared" ref="O99:O106" si="110">IF(N99="","",",")</f>
        <v/>
      </c>
      <c r="P99" s="58" t="str">
        <f t="shared" ref="P99:P106" si="111">IF(E99="","",E99)</f>
        <v/>
      </c>
      <c r="Q99" s="59" t="str">
        <f t="shared" ref="Q99:Q106" si="112">IF(N99="","",",")</f>
        <v/>
      </c>
      <c r="R99" s="60" t="str">
        <f t="shared" si="107"/>
        <v/>
      </c>
      <c r="S99" s="55" t="str">
        <f t="shared" ref="S99:S106" si="113">IF(N99="","",")")</f>
        <v/>
      </c>
      <c r="T99" s="61" t="str">
        <f t="shared" ref="T99:T106" si="114">IF(U99="","","(")</f>
        <v/>
      </c>
      <c r="U99" s="62" t="str">
        <f t="shared" ref="U99:U106" si="115">IF(F99="","",F99)</f>
        <v/>
      </c>
      <c r="V99" s="63" t="str">
        <f t="shared" ref="V99:V106" si="116">IF(U99="","",",")</f>
        <v/>
      </c>
      <c r="W99" s="64" t="str">
        <f t="shared" ref="W99:W106" si="117">IF(G99="","",G99)</f>
        <v/>
      </c>
      <c r="X99" s="63" t="str">
        <f t="shared" ref="X99:X106" si="118">IF(U99="","",",")</f>
        <v/>
      </c>
      <c r="Y99" s="63" t="str">
        <f t="shared" ref="Y99:Y106" si="119">IF(U99="","",250)</f>
        <v/>
      </c>
      <c r="Z99" s="55" t="str">
        <f t="shared" ref="Z99:Z106" si="120">IF(U99="","",")")</f>
        <v/>
      </c>
      <c r="AA99" s="65" t="str">
        <f t="shared" ref="AA99:AA106" si="121">IF(AB99="","","(")</f>
        <v/>
      </c>
      <c r="AB99" s="56" t="str">
        <f t="shared" ref="AB99:AB106" si="122">IF(H99="","",H99)</f>
        <v/>
      </c>
      <c r="AC99" s="66" t="str">
        <f t="shared" ref="AC99:AC106" si="123">IF(AB99="","",",")</f>
        <v/>
      </c>
      <c r="AD99" s="58" t="str">
        <f t="shared" ref="AD99:AD106" si="124">IF(I99="","",I99)</f>
        <v/>
      </c>
      <c r="AE99" s="67" t="str">
        <f t="shared" ref="AE99:AE106" si="125">IF(AB99="","",",")</f>
        <v/>
      </c>
      <c r="AF99" s="60" t="str">
        <f t="shared" ref="AF99:AF106" si="126">IF(AB99="","",350)</f>
        <v/>
      </c>
      <c r="AG99" s="60" t="str">
        <f t="shared" ref="AG99:AG106" si="127">IF(AB99="","",")")</f>
        <v/>
      </c>
      <c r="AH99" s="68" t="str">
        <f t="shared" ref="AH99:AH106" si="128">IF(AI99="","","(")</f>
        <v/>
      </c>
      <c r="AI99" s="69" t="str">
        <f t="shared" ref="AI99:AI106" si="129">IF(J99="","",J99)</f>
        <v/>
      </c>
      <c r="AJ99" s="63" t="str">
        <f t="shared" ref="AJ99:AJ106" si="130">IF(AI99="","",",")</f>
        <v/>
      </c>
      <c r="AK99" s="63" t="str">
        <f t="shared" ref="AK99:AK106" si="131">IF(K99="","",K99)</f>
        <v/>
      </c>
      <c r="AL99" s="63" t="str">
        <f t="shared" ref="AL99:AL106" si="132">IF(AI99="","",",")</f>
        <v/>
      </c>
      <c r="AM99" s="63" t="str">
        <f t="shared" ref="AM99:AM106" si="133">IF(AI99="","",450)</f>
        <v/>
      </c>
      <c r="AN99" s="63" t="str">
        <f t="shared" ref="AN99:AN106" si="134">IF(AI99="","",")")</f>
        <v/>
      </c>
    </row>
    <row r="100" spans="1:40" ht="24.5" hidden="1" outlineLevel="1" thickTop="1" thickBot="1" x14ac:dyDescent="0.55000000000000004">
      <c r="B100" t="s">
        <v>1001</v>
      </c>
      <c r="C100" s="81" t="s">
        <v>1002</v>
      </c>
      <c r="D100" s="82"/>
      <c r="E100" s="82"/>
      <c r="F100" s="82"/>
      <c r="G100" s="82"/>
      <c r="H100" s="82"/>
      <c r="I100" s="82"/>
      <c r="J100" s="82"/>
      <c r="K100" s="82"/>
      <c r="L100" s="135" t="str">
        <f>IF(C100="","",_xlfn.CONCAT("       triggerLine: ","""",C100,", ",M100:AN100,""", sC: ","""",B100,""", lines: ["))</f>
        <v xml:space="preserve">       triggerLine: "ASAMBLEA UNO, ", sC: "ta as", lines: [</v>
      </c>
      <c r="M100" s="55" t="str">
        <f t="shared" si="108"/>
        <v/>
      </c>
      <c r="N100" s="56" t="str">
        <f t="shared" si="109"/>
        <v/>
      </c>
      <c r="O100" s="57" t="str">
        <f t="shared" si="110"/>
        <v/>
      </c>
      <c r="P100" s="58" t="str">
        <f t="shared" si="111"/>
        <v/>
      </c>
      <c r="Q100" s="59" t="str">
        <f t="shared" si="112"/>
        <v/>
      </c>
      <c r="R100" s="60" t="str">
        <f t="shared" si="107"/>
        <v/>
      </c>
      <c r="S100" s="55" t="str">
        <f t="shared" si="113"/>
        <v/>
      </c>
      <c r="T100" s="61" t="str">
        <f t="shared" si="114"/>
        <v/>
      </c>
      <c r="U100" s="62" t="str">
        <f t="shared" si="115"/>
        <v/>
      </c>
      <c r="V100" s="63" t="str">
        <f t="shared" si="116"/>
        <v/>
      </c>
      <c r="W100" s="64" t="str">
        <f t="shared" si="117"/>
        <v/>
      </c>
      <c r="X100" s="63" t="str">
        <f t="shared" si="118"/>
        <v/>
      </c>
      <c r="Y100" s="63" t="str">
        <f t="shared" si="119"/>
        <v/>
      </c>
      <c r="Z100" s="55" t="str">
        <f t="shared" si="120"/>
        <v/>
      </c>
      <c r="AA100" s="65" t="str">
        <f t="shared" si="121"/>
        <v/>
      </c>
      <c r="AB100" s="56" t="str">
        <f t="shared" si="122"/>
        <v/>
      </c>
      <c r="AC100" s="66" t="str">
        <f t="shared" si="123"/>
        <v/>
      </c>
      <c r="AD100" s="58" t="str">
        <f t="shared" si="124"/>
        <v/>
      </c>
      <c r="AE100" s="67" t="str">
        <f t="shared" si="125"/>
        <v/>
      </c>
      <c r="AF100" s="60" t="str">
        <f t="shared" si="126"/>
        <v/>
      </c>
      <c r="AG100" s="60" t="str">
        <f t="shared" si="127"/>
        <v/>
      </c>
      <c r="AH100" s="68" t="str">
        <f t="shared" si="128"/>
        <v/>
      </c>
      <c r="AI100" s="69" t="str">
        <f t="shared" si="129"/>
        <v/>
      </c>
      <c r="AJ100" s="63" t="str">
        <f t="shared" si="130"/>
        <v/>
      </c>
      <c r="AK100" s="63" t="str">
        <f t="shared" si="131"/>
        <v/>
      </c>
      <c r="AL100" s="63" t="str">
        <f t="shared" si="132"/>
        <v/>
      </c>
      <c r="AM100" s="63" t="str">
        <f t="shared" si="133"/>
        <v/>
      </c>
      <c r="AN100" s="63" t="str">
        <f t="shared" si="134"/>
        <v/>
      </c>
    </row>
    <row r="101" spans="1:40" ht="24.5" hidden="1" outlineLevel="1" thickTop="1" thickBot="1" x14ac:dyDescent="0.55000000000000004">
      <c r="B101" t="s">
        <v>1003</v>
      </c>
      <c r="C101" s="84" t="s">
        <v>1004</v>
      </c>
      <c r="D101" s="85"/>
      <c r="E101" s="85"/>
      <c r="F101" s="85"/>
      <c r="G101" s="85"/>
      <c r="H101" s="86"/>
      <c r="I101" s="86"/>
      <c r="J101" s="86"/>
      <c r="K101" s="86"/>
      <c r="L101" s="136" t="str">
        <f>IF(C101="","",_xlfn.CONCAT("            { line: ","""",C101,", ",M101:AN101,""", sC: ","""",B101,"""},"))</f>
        <v xml:space="preserve">            { line: "ASAMBLEA DOS, ", sC: "as"},</v>
      </c>
      <c r="M101" s="55" t="str">
        <f t="shared" si="108"/>
        <v/>
      </c>
      <c r="N101" s="56" t="str">
        <f t="shared" si="109"/>
        <v/>
      </c>
      <c r="O101" s="57" t="str">
        <f t="shared" si="110"/>
        <v/>
      </c>
      <c r="P101" s="58" t="str">
        <f t="shared" si="111"/>
        <v/>
      </c>
      <c r="Q101" s="59" t="str">
        <f t="shared" si="112"/>
        <v/>
      </c>
      <c r="R101" s="60" t="str">
        <f t="shared" si="107"/>
        <v/>
      </c>
      <c r="S101" s="55" t="str">
        <f t="shared" si="113"/>
        <v/>
      </c>
      <c r="T101" s="61" t="str">
        <f t="shared" si="114"/>
        <v/>
      </c>
      <c r="U101" s="62" t="str">
        <f t="shared" si="115"/>
        <v/>
      </c>
      <c r="V101" s="63" t="str">
        <f t="shared" si="116"/>
        <v/>
      </c>
      <c r="W101" s="64" t="str">
        <f t="shared" si="117"/>
        <v/>
      </c>
      <c r="X101" s="63" t="str">
        <f t="shared" si="118"/>
        <v/>
      </c>
      <c r="Y101" s="63" t="str">
        <f t="shared" si="119"/>
        <v/>
      </c>
      <c r="Z101" s="55" t="str">
        <f t="shared" si="120"/>
        <v/>
      </c>
      <c r="AA101" s="65" t="str">
        <f t="shared" si="121"/>
        <v/>
      </c>
      <c r="AB101" s="56" t="str">
        <f t="shared" si="122"/>
        <v/>
      </c>
      <c r="AC101" s="66" t="str">
        <f t="shared" si="123"/>
        <v/>
      </c>
      <c r="AD101" s="58" t="str">
        <f t="shared" si="124"/>
        <v/>
      </c>
      <c r="AE101" s="67" t="str">
        <f t="shared" si="125"/>
        <v/>
      </c>
      <c r="AF101" s="60" t="str">
        <f t="shared" si="126"/>
        <v/>
      </c>
      <c r="AG101" s="60" t="str">
        <f t="shared" si="127"/>
        <v/>
      </c>
      <c r="AH101" s="68" t="str">
        <f t="shared" si="128"/>
        <v/>
      </c>
      <c r="AI101" s="69" t="str">
        <f t="shared" si="129"/>
        <v/>
      </c>
      <c r="AJ101" s="63" t="str">
        <f t="shared" si="130"/>
        <v/>
      </c>
      <c r="AK101" s="63" t="str">
        <f t="shared" si="131"/>
        <v/>
      </c>
      <c r="AL101" s="63" t="str">
        <f t="shared" si="132"/>
        <v/>
      </c>
      <c r="AM101" s="63" t="str">
        <f t="shared" si="133"/>
        <v/>
      </c>
      <c r="AN101" s="63" t="str">
        <f t="shared" si="134"/>
        <v/>
      </c>
    </row>
    <row r="102" spans="1:40" ht="24.5" hidden="1" outlineLevel="1" thickTop="1" thickBot="1" x14ac:dyDescent="0.55000000000000004">
      <c r="B102" t="s">
        <v>1003</v>
      </c>
      <c r="C102" s="84" t="s">
        <v>1005</v>
      </c>
      <c r="D102" s="88"/>
      <c r="E102" s="88"/>
      <c r="F102" s="88"/>
      <c r="G102" s="88"/>
      <c r="H102" s="89"/>
      <c r="I102" s="89"/>
      <c r="J102" s="89"/>
      <c r="K102" s="89"/>
      <c r="L102" s="136" t="str">
        <f>IF(C102="","",_xlfn.CONCAT("            { line: ","""",C102,", ",M102:AN102,""", sC: ","""",B102,"""},"))</f>
        <v xml:space="preserve">            { line: "ASAMBLEA TRES, ", sC: "as"},</v>
      </c>
      <c r="M102" s="55" t="str">
        <f t="shared" si="108"/>
        <v/>
      </c>
      <c r="N102" s="56" t="str">
        <f t="shared" si="109"/>
        <v/>
      </c>
      <c r="O102" s="57" t="str">
        <f t="shared" si="110"/>
        <v/>
      </c>
      <c r="P102" s="58" t="str">
        <f t="shared" si="111"/>
        <v/>
      </c>
      <c r="Q102" s="59" t="str">
        <f t="shared" si="112"/>
        <v/>
      </c>
      <c r="R102" s="60" t="str">
        <f t="shared" si="107"/>
        <v/>
      </c>
      <c r="S102" s="55" t="str">
        <f t="shared" si="113"/>
        <v/>
      </c>
      <c r="T102" s="61" t="str">
        <f t="shared" si="114"/>
        <v/>
      </c>
      <c r="U102" s="62" t="str">
        <f t="shared" si="115"/>
        <v/>
      </c>
      <c r="V102" s="63" t="str">
        <f t="shared" si="116"/>
        <v/>
      </c>
      <c r="W102" s="64" t="str">
        <f t="shared" si="117"/>
        <v/>
      </c>
      <c r="X102" s="63" t="str">
        <f t="shared" si="118"/>
        <v/>
      </c>
      <c r="Y102" s="63" t="str">
        <f t="shared" si="119"/>
        <v/>
      </c>
      <c r="Z102" s="55" t="str">
        <f t="shared" si="120"/>
        <v/>
      </c>
      <c r="AA102" s="65" t="str">
        <f t="shared" si="121"/>
        <v/>
      </c>
      <c r="AB102" s="56" t="str">
        <f t="shared" si="122"/>
        <v/>
      </c>
      <c r="AC102" s="66" t="str">
        <f t="shared" si="123"/>
        <v/>
      </c>
      <c r="AD102" s="58" t="str">
        <f t="shared" si="124"/>
        <v/>
      </c>
      <c r="AE102" s="67" t="str">
        <f t="shared" si="125"/>
        <v/>
      </c>
      <c r="AF102" s="60" t="str">
        <f t="shared" si="126"/>
        <v/>
      </c>
      <c r="AG102" s="60" t="str">
        <f t="shared" si="127"/>
        <v/>
      </c>
      <c r="AH102" s="68" t="str">
        <f t="shared" si="128"/>
        <v/>
      </c>
      <c r="AI102" s="69" t="str">
        <f t="shared" si="129"/>
        <v/>
      </c>
      <c r="AJ102" s="63" t="str">
        <f t="shared" si="130"/>
        <v/>
      </c>
      <c r="AK102" s="63" t="str">
        <f t="shared" si="131"/>
        <v/>
      </c>
      <c r="AL102" s="63" t="str">
        <f t="shared" si="132"/>
        <v/>
      </c>
      <c r="AM102" s="63" t="str">
        <f t="shared" si="133"/>
        <v/>
      </c>
      <c r="AN102" s="63" t="str">
        <f t="shared" si="134"/>
        <v/>
      </c>
    </row>
    <row r="103" spans="1:40" ht="24.5" hidden="1" outlineLevel="1" thickTop="1" thickBot="1" x14ac:dyDescent="0.55000000000000004">
      <c r="B103" t="s">
        <v>1003</v>
      </c>
      <c r="C103" s="84" t="s">
        <v>1006</v>
      </c>
      <c r="D103" s="85"/>
      <c r="E103" s="85"/>
      <c r="F103" s="85"/>
      <c r="G103" s="85"/>
      <c r="H103" s="86"/>
      <c r="I103" s="86"/>
      <c r="J103" s="86"/>
      <c r="K103" s="86"/>
      <c r="L103" s="136" t="str">
        <f>IF(C103="","",_xlfn.CONCAT("            { line: ","""",C103,", ",M103:AN103,""", sC: ","""",B103,"""},"))</f>
        <v xml:space="preserve">            { line: "ASAMBLEA CUATRO, ", sC: "as"},</v>
      </c>
      <c r="M103" s="55" t="str">
        <f t="shared" si="108"/>
        <v/>
      </c>
      <c r="N103" s="56" t="str">
        <f t="shared" si="109"/>
        <v/>
      </c>
      <c r="O103" s="57" t="str">
        <f t="shared" si="110"/>
        <v/>
      </c>
      <c r="P103" s="58" t="str">
        <f t="shared" si="111"/>
        <v/>
      </c>
      <c r="Q103" s="59" t="str">
        <f t="shared" si="112"/>
        <v/>
      </c>
      <c r="R103" s="60" t="str">
        <f t="shared" si="107"/>
        <v/>
      </c>
      <c r="S103" s="55" t="str">
        <f t="shared" si="113"/>
        <v/>
      </c>
      <c r="T103" s="61" t="str">
        <f t="shared" si="114"/>
        <v/>
      </c>
      <c r="U103" s="62" t="str">
        <f t="shared" si="115"/>
        <v/>
      </c>
      <c r="V103" s="63" t="str">
        <f t="shared" si="116"/>
        <v/>
      </c>
      <c r="W103" s="64" t="str">
        <f t="shared" si="117"/>
        <v/>
      </c>
      <c r="X103" s="63" t="str">
        <f t="shared" si="118"/>
        <v/>
      </c>
      <c r="Y103" s="63" t="str">
        <f t="shared" si="119"/>
        <v/>
      </c>
      <c r="Z103" s="55" t="str">
        <f t="shared" si="120"/>
        <v/>
      </c>
      <c r="AA103" s="65" t="str">
        <f t="shared" si="121"/>
        <v/>
      </c>
      <c r="AB103" s="56" t="str">
        <f t="shared" si="122"/>
        <v/>
      </c>
      <c r="AC103" s="66" t="str">
        <f t="shared" si="123"/>
        <v/>
      </c>
      <c r="AD103" s="58" t="str">
        <f t="shared" si="124"/>
        <v/>
      </c>
      <c r="AE103" s="67" t="str">
        <f t="shared" si="125"/>
        <v/>
      </c>
      <c r="AF103" s="60" t="str">
        <f t="shared" si="126"/>
        <v/>
      </c>
      <c r="AG103" s="60" t="str">
        <f t="shared" si="127"/>
        <v/>
      </c>
      <c r="AH103" s="68" t="str">
        <f t="shared" si="128"/>
        <v/>
      </c>
      <c r="AI103" s="69" t="str">
        <f t="shared" si="129"/>
        <v/>
      </c>
      <c r="AJ103" s="63" t="str">
        <f t="shared" si="130"/>
        <v/>
      </c>
      <c r="AK103" s="63" t="str">
        <f t="shared" si="131"/>
        <v/>
      </c>
      <c r="AL103" s="63" t="str">
        <f t="shared" si="132"/>
        <v/>
      </c>
      <c r="AM103" s="63" t="str">
        <f t="shared" si="133"/>
        <v/>
      </c>
      <c r="AN103" s="63" t="str">
        <f t="shared" si="134"/>
        <v/>
      </c>
    </row>
    <row r="104" spans="1:40" ht="24.5" hidden="1" outlineLevel="1" thickTop="1" thickBot="1" x14ac:dyDescent="0.55000000000000004">
      <c r="B104" t="s">
        <v>1003</v>
      </c>
      <c r="C104" s="84" t="s">
        <v>1007</v>
      </c>
      <c r="D104" s="88"/>
      <c r="E104" s="88"/>
      <c r="F104" s="88"/>
      <c r="G104" s="88"/>
      <c r="H104" s="89"/>
      <c r="I104" s="89"/>
      <c r="J104" s="89"/>
      <c r="K104" s="89"/>
      <c r="L104" s="136" t="str">
        <f>IF(C104="","",_xlfn.CONCAT("            { line: ","""",C104,", ",M104:AN104,""", sC: ","""",B104,"""},"))</f>
        <v xml:space="preserve">            { line: "ASAMBLEA CISCO, ", sC: "as"},</v>
      </c>
      <c r="M104" s="55" t="str">
        <f t="shared" si="108"/>
        <v/>
      </c>
      <c r="N104" s="56" t="str">
        <f t="shared" si="109"/>
        <v/>
      </c>
      <c r="O104" s="57" t="str">
        <f t="shared" si="110"/>
        <v/>
      </c>
      <c r="P104" s="58" t="str">
        <f t="shared" si="111"/>
        <v/>
      </c>
      <c r="Q104" s="59" t="str">
        <f t="shared" si="112"/>
        <v/>
      </c>
      <c r="R104" s="60" t="str">
        <f t="shared" si="107"/>
        <v/>
      </c>
      <c r="S104" s="55" t="str">
        <f t="shared" si="113"/>
        <v/>
      </c>
      <c r="T104" s="61" t="str">
        <f t="shared" si="114"/>
        <v/>
      </c>
      <c r="U104" s="62" t="str">
        <f t="shared" si="115"/>
        <v/>
      </c>
      <c r="V104" s="63" t="str">
        <f t="shared" si="116"/>
        <v/>
      </c>
      <c r="W104" s="64" t="str">
        <f t="shared" si="117"/>
        <v/>
      </c>
      <c r="X104" s="63" t="str">
        <f t="shared" si="118"/>
        <v/>
      </c>
      <c r="Y104" s="63" t="str">
        <f t="shared" si="119"/>
        <v/>
      </c>
      <c r="Z104" s="55" t="str">
        <f t="shared" si="120"/>
        <v/>
      </c>
      <c r="AA104" s="65" t="str">
        <f t="shared" si="121"/>
        <v/>
      </c>
      <c r="AB104" s="56" t="str">
        <f t="shared" si="122"/>
        <v/>
      </c>
      <c r="AC104" s="66" t="str">
        <f t="shared" si="123"/>
        <v/>
      </c>
      <c r="AD104" s="58" t="str">
        <f t="shared" si="124"/>
        <v/>
      </c>
      <c r="AE104" s="67" t="str">
        <f t="shared" si="125"/>
        <v/>
      </c>
      <c r="AF104" s="60" t="str">
        <f t="shared" si="126"/>
        <v/>
      </c>
      <c r="AG104" s="60" t="str">
        <f t="shared" si="127"/>
        <v/>
      </c>
      <c r="AH104" s="68" t="str">
        <f t="shared" si="128"/>
        <v/>
      </c>
      <c r="AI104" s="69" t="str">
        <f t="shared" si="129"/>
        <v/>
      </c>
      <c r="AJ104" s="63" t="str">
        <f t="shared" si="130"/>
        <v/>
      </c>
      <c r="AK104" s="63" t="str">
        <f t="shared" si="131"/>
        <v/>
      </c>
      <c r="AL104" s="63" t="str">
        <f t="shared" si="132"/>
        <v/>
      </c>
      <c r="AM104" s="63" t="str">
        <f t="shared" si="133"/>
        <v/>
      </c>
      <c r="AN104" s="63" t="str">
        <f t="shared" si="134"/>
        <v/>
      </c>
    </row>
    <row r="105" spans="1:40" ht="24.5" hidden="1" outlineLevel="1" thickTop="1" thickBot="1" x14ac:dyDescent="0.55000000000000004">
      <c r="B105" t="s">
        <v>1003</v>
      </c>
      <c r="C105" s="84" t="s">
        <v>1008</v>
      </c>
      <c r="D105" s="90"/>
      <c r="E105" s="90"/>
      <c r="F105" s="90"/>
      <c r="G105" s="90"/>
      <c r="H105" s="91"/>
      <c r="I105" s="91"/>
      <c r="J105" s="91"/>
      <c r="K105" s="91"/>
      <c r="L105" s="136" t="str">
        <f>IF(C105="","",_xlfn.CONCAT("            { line: ","""",C105,", ",M105:AN105,""", sC: ","""",B105,"""},"))</f>
        <v xml:space="preserve">            { line: "ASAMBLEA SEIS, ", sC: "as"},</v>
      </c>
      <c r="M105" s="55" t="str">
        <f t="shared" si="108"/>
        <v/>
      </c>
      <c r="N105" s="56" t="str">
        <f t="shared" si="109"/>
        <v/>
      </c>
      <c r="O105" s="57" t="str">
        <f t="shared" si="110"/>
        <v/>
      </c>
      <c r="P105" s="58" t="str">
        <f t="shared" si="111"/>
        <v/>
      </c>
      <c r="Q105" s="59" t="str">
        <f t="shared" si="112"/>
        <v/>
      </c>
      <c r="R105" s="60" t="str">
        <f t="shared" si="107"/>
        <v/>
      </c>
      <c r="S105" s="55" t="str">
        <f t="shared" si="113"/>
        <v/>
      </c>
      <c r="T105" s="61" t="str">
        <f t="shared" si="114"/>
        <v/>
      </c>
      <c r="U105" s="62" t="str">
        <f t="shared" si="115"/>
        <v/>
      </c>
      <c r="V105" s="63" t="str">
        <f t="shared" si="116"/>
        <v/>
      </c>
      <c r="W105" s="64" t="str">
        <f t="shared" si="117"/>
        <v/>
      </c>
      <c r="X105" s="63" t="str">
        <f t="shared" si="118"/>
        <v/>
      </c>
      <c r="Y105" s="63" t="str">
        <f t="shared" si="119"/>
        <v/>
      </c>
      <c r="Z105" s="55" t="str">
        <f t="shared" si="120"/>
        <v/>
      </c>
      <c r="AA105" s="65" t="str">
        <f t="shared" si="121"/>
        <v/>
      </c>
      <c r="AB105" s="56" t="str">
        <f t="shared" si="122"/>
        <v/>
      </c>
      <c r="AC105" s="66" t="str">
        <f t="shared" si="123"/>
        <v/>
      </c>
      <c r="AD105" s="58" t="str">
        <f t="shared" si="124"/>
        <v/>
      </c>
      <c r="AE105" s="67" t="str">
        <f t="shared" si="125"/>
        <v/>
      </c>
      <c r="AF105" s="60" t="str">
        <f t="shared" si="126"/>
        <v/>
      </c>
      <c r="AG105" s="60" t="str">
        <f t="shared" si="127"/>
        <v/>
      </c>
      <c r="AH105" s="68" t="str">
        <f t="shared" si="128"/>
        <v/>
      </c>
      <c r="AI105" s="69" t="str">
        <f t="shared" si="129"/>
        <v/>
      </c>
      <c r="AJ105" s="63" t="str">
        <f t="shared" si="130"/>
        <v/>
      </c>
      <c r="AK105" s="63" t="str">
        <f t="shared" si="131"/>
        <v/>
      </c>
      <c r="AL105" s="63" t="str">
        <f t="shared" si="132"/>
        <v/>
      </c>
      <c r="AM105" s="63" t="str">
        <f t="shared" si="133"/>
        <v/>
      </c>
      <c r="AN105" s="63" t="str">
        <f t="shared" si="134"/>
        <v/>
      </c>
    </row>
    <row r="106" spans="1:40" ht="24.5" hidden="1" outlineLevel="1" thickTop="1" thickBot="1" x14ac:dyDescent="0.55000000000000004">
      <c r="B106" t="s">
        <v>1003</v>
      </c>
      <c r="C106" s="92" t="s">
        <v>1009</v>
      </c>
      <c r="D106" s="82"/>
      <c r="E106" s="82"/>
      <c r="F106" s="82"/>
      <c r="G106" s="82"/>
      <c r="H106" s="82"/>
      <c r="I106" s="82"/>
      <c r="J106" s="82"/>
      <c r="K106" s="82"/>
      <c r="L106" s="137" t="str">
        <f>IF(C106="","",_xlfn.CONCAT("            { line: ","""",C106,", ",M106:AN106,""", sC: ","""",B106,"""},  ]},"))</f>
        <v xml:space="preserve">            { line: "ASAMBLEA CIERRE, ", sC: "as"},  ]},</v>
      </c>
      <c r="M106" s="55" t="str">
        <f t="shared" si="108"/>
        <v/>
      </c>
      <c r="N106" s="56" t="str">
        <f t="shared" si="109"/>
        <v/>
      </c>
      <c r="O106" s="57" t="str">
        <f t="shared" si="110"/>
        <v/>
      </c>
      <c r="P106" s="58" t="str">
        <f t="shared" si="111"/>
        <v/>
      </c>
      <c r="Q106" s="59" t="str">
        <f t="shared" si="112"/>
        <v/>
      </c>
      <c r="R106" s="60" t="str">
        <f t="shared" si="107"/>
        <v/>
      </c>
      <c r="S106" s="55" t="str">
        <f t="shared" si="113"/>
        <v/>
      </c>
      <c r="T106" s="61" t="str">
        <f t="shared" si="114"/>
        <v/>
      </c>
      <c r="U106" s="62" t="str">
        <f t="shared" si="115"/>
        <v/>
      </c>
      <c r="V106" s="63" t="str">
        <f t="shared" si="116"/>
        <v/>
      </c>
      <c r="W106" s="64" t="str">
        <f t="shared" si="117"/>
        <v/>
      </c>
      <c r="X106" s="63" t="str">
        <f t="shared" si="118"/>
        <v/>
      </c>
      <c r="Y106" s="63" t="str">
        <f t="shared" si="119"/>
        <v/>
      </c>
      <c r="Z106" s="55" t="str">
        <f t="shared" si="120"/>
        <v/>
      </c>
      <c r="AA106" s="65" t="str">
        <f t="shared" si="121"/>
        <v/>
      </c>
      <c r="AB106" s="56" t="str">
        <f t="shared" si="122"/>
        <v/>
      </c>
      <c r="AC106" s="66" t="str">
        <f t="shared" si="123"/>
        <v/>
      </c>
      <c r="AD106" s="58" t="str">
        <f t="shared" si="124"/>
        <v/>
      </c>
      <c r="AE106" s="67" t="str">
        <f t="shared" si="125"/>
        <v/>
      </c>
      <c r="AF106" s="60" t="str">
        <f t="shared" si="126"/>
        <v/>
      </c>
      <c r="AG106" s="60" t="str">
        <f t="shared" si="127"/>
        <v/>
      </c>
      <c r="AH106" s="68" t="str">
        <f t="shared" si="128"/>
        <v/>
      </c>
      <c r="AI106" s="69" t="str">
        <f t="shared" si="129"/>
        <v/>
      </c>
      <c r="AJ106" s="63" t="str">
        <f t="shared" si="130"/>
        <v/>
      </c>
      <c r="AK106" s="63" t="str">
        <f t="shared" si="131"/>
        <v/>
      </c>
      <c r="AL106" s="63" t="str">
        <f t="shared" si="132"/>
        <v/>
      </c>
      <c r="AM106" s="63" t="str">
        <f t="shared" si="133"/>
        <v/>
      </c>
      <c r="AN106" s="63" t="str">
        <f t="shared" si="134"/>
        <v/>
      </c>
    </row>
    <row r="107" spans="1:40" ht="26.5" hidden="1" outlineLevel="1" thickTop="1" thickBot="1" x14ac:dyDescent="0.55000000000000004">
      <c r="A107" s="72"/>
      <c r="B107" s="72"/>
      <c r="C107" s="72"/>
      <c r="D107" s="73"/>
      <c r="E107" s="73"/>
      <c r="F107" s="73"/>
      <c r="G107" s="73"/>
      <c r="H107" s="73"/>
      <c r="I107" s="73"/>
      <c r="J107" s="73"/>
      <c r="K107" s="73"/>
      <c r="L107" s="74" t="s">
        <v>997</v>
      </c>
      <c r="M107" s="55"/>
      <c r="N107" s="56"/>
      <c r="O107" s="57"/>
      <c r="P107" s="58"/>
      <c r="Q107" s="59"/>
      <c r="R107" s="60" t="str">
        <f t="shared" si="107"/>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14"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188</v>
      </c>
      <c r="E1" s="39"/>
      <c r="F1" s="39"/>
      <c r="G1" s="39"/>
      <c r="H1" s="39"/>
      <c r="I1" s="39"/>
      <c r="J1" s="39"/>
      <c r="K1" s="39"/>
      <c r="L1" s="40" t="str">
        <f>UPPER(VLOOKUP(C1,Table223[],3,FALSE))</f>
        <v>GLORIA A DIOS EN LO ALTO DEL CIELO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GLORIA A DIOS EN LO ALTO DEL CIELO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 x14ac:dyDescent="0.35">
      <c r="C8" t="str">
        <f>PROPER(L1)</f>
        <v>Gloria A Dios En Lo Alto Del Cielo</v>
      </c>
      <c r="L8" s="47" t="str">
        <f>_xlfn.CONCAT("        tt: ","""",C8,"""",",")</f>
        <v xml:space="preserve">        tt: "Gloria A Dios En Lo Alto Del Cielo",</v>
      </c>
    </row>
    <row r="9" spans="2:32" ht="23" x14ac:dyDescent="0.35">
      <c r="C9" t="str">
        <f>PROPER(L1)</f>
        <v>Gloria A Dios En Lo Alto Del Cielo</v>
      </c>
      <c r="L9" s="47" t="str">
        <f>_xlfn.CONCAT("        title: ","""",C9,"""",",")</f>
        <v xml:space="preserve">        title: "Gloria A Dios En Lo Alto Del Cielo",</v>
      </c>
    </row>
    <row r="10" spans="2:32" ht="23" x14ac:dyDescent="0.35">
      <c r="C10" t="str">
        <f>VLOOKUP(C1,Table223[],4,FALSE)</f>
        <v>Himno Litúrgico</v>
      </c>
      <c r="L10" s="47" t="str">
        <f>_xlfn.CONCAT("        ","subtitle: ","""",C10,"""",",")</f>
        <v xml:space="preserve">        subtitle: "Himno Litúrgico",</v>
      </c>
    </row>
    <row r="11" spans="2:32" ht="23" x14ac:dyDescent="0.35">
      <c r="C11" t="str">
        <f>_xlfn.CONCAT("category: [",VLOOKUP(C1,Table223[],16,FALSE),"],")</f>
        <v>category: ["Liturgia","Navidad","Orinario","Pascua"],</v>
      </c>
      <c r="L11" s="47" t="str">
        <f>_xlfn.CONCAT("        ",C11)</f>
        <v xml:space="preserve">        category: ["Liturgia","Navidad","Orinario","Pascua"],</v>
      </c>
    </row>
    <row r="12" spans="2:32" ht="23" x14ac:dyDescent="0.35">
      <c r="C12" t="str">
        <f>VLOOKUP(C1,Table223[],5,FALSE)</f>
        <v>Liturgia</v>
      </c>
      <c r="L12" s="47" t="str">
        <f>_xlfn.CONCAT("        catCanto: ","""",C12,"""",",   // Precatecumenado | Catecumenado | Liturgia | Eleccion")</f>
        <v xml:space="preserve">        catCanto: "Liturgia",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VLOOKUP(C1,Table223[],1,FALSE)</f>
        <v>188</v>
      </c>
      <c r="L16" s="47" t="str">
        <f>_xlfn.CONCAT("        dbno: ","""",C16,"""",",")</f>
        <v xml:space="preserve">        dbno: "188",</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gloriaadiosenloaltodelcielo</v>
      </c>
      <c r="L19" s="47" t="str">
        <f>_xlfn.CONCAT("        audioSrc: ","""/audio/",C19,".mp3""",",")</f>
        <v xml:space="preserve">        audioSrc: "/audio/gloriaadiosenloaltodelcielo.mp3",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C24" t="s">
        <v>1014</v>
      </c>
      <c r="L24" s="47" t="s">
        <v>993</v>
      </c>
    </row>
    <row r="25" spans="2:40" ht="23" x14ac:dyDescent="0.35">
      <c r="L25" s="47" t="s">
        <v>994</v>
      </c>
    </row>
    <row r="26" spans="2:40" ht="23" x14ac:dyDescent="0.35">
      <c r="B26">
        <f>+C1-1</f>
        <v>187</v>
      </c>
      <c r="C26" t="str">
        <f>VLOOKUP(B26,Table4[],13,FALSE)</f>
        <v>"/src/index.html?canto=credo"</v>
      </c>
      <c r="L26" s="47" t="str">
        <f>_xlfn.CONCAT("        ant: ",C26,",")</f>
        <v xml:space="preserve">        ant: "/src/index.html?canto=credo",</v>
      </c>
    </row>
    <row r="27" spans="2:40" ht="23" x14ac:dyDescent="0.35">
      <c r="B27">
        <f>+C1+1</f>
        <v>189</v>
      </c>
      <c r="C27" t="str">
        <f>VLOOKUP(B27,Table4[],13,FALSE)</f>
        <v>"/src/index.html?canto=letaniasdelossantos"</v>
      </c>
      <c r="L27" s="47" t="str">
        <f>_xlfn.CONCAT("        sig: ",C27,",")</f>
        <v xml:space="preserve">        sig: "/src/index.html?canto=letaniasdelossantos",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4.5" thickTop="1" thickBot="1" x14ac:dyDescent="0.550000000000000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4.5" thickTop="1" thickBot="1" x14ac:dyDescent="0.550000000000000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4.5" thickTop="1" thickBot="1" x14ac:dyDescent="0.550000000000000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4.5" thickTop="1" thickBot="1" x14ac:dyDescent="0.550000000000000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5" thickTop="1" thickBot="1" x14ac:dyDescent="0.550000000000000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4.5" thickTop="1" thickBot="1" x14ac:dyDescent="0.550000000000000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4.5" thickTop="1" thickBot="1" x14ac:dyDescent="0.550000000000000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4.5" thickTop="1" thickBot="1" x14ac:dyDescent="0.550000000000000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4.5" thickTop="1" thickBot="1" x14ac:dyDescent="0.550000000000000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4.5" thickTop="1" thickBot="1" x14ac:dyDescent="0.550000000000000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thickTop="1" thickBot="1" x14ac:dyDescent="0.550000000000000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thickTop="1" thickBot="1" x14ac:dyDescent="0.550000000000000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thickTop="1" thickBot="1" x14ac:dyDescent="0.550000000000000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4.5" thickTop="1" thickBot="1" x14ac:dyDescent="0.550000000000000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thickTop="1" thickBot="1" x14ac:dyDescent="0.550000000000000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4.5" thickTop="1" thickBot="1" x14ac:dyDescent="0.550000000000000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4.5" thickTop="1" thickBot="1" x14ac:dyDescent="0.550000000000000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6">
      <c r="B62" s="94"/>
      <c r="C62" s="94"/>
      <c r="D62" s="94"/>
      <c r="E62" s="94"/>
      <c r="F62" s="94"/>
      <c r="G62" s="94"/>
      <c r="H62" s="94"/>
      <c r="I62" s="94"/>
      <c r="J62" s="94"/>
      <c r="K62" s="94"/>
      <c r="L62" s="98" t="str">
        <f>_xlfn.CONCAT("]}, // ULTIMA LINEA DEL CANTO: ",L1)</f>
        <v>]}, // ULTIMA LINEA DEL CANTO: GLORIA A DIOS EN LO ALTO DEL CIELO</v>
      </c>
      <c r="M62" s="94"/>
    </row>
    <row r="63" spans="1:40" ht="20.5" x14ac:dyDescent="0.35">
      <c r="L63" s="99" t="s">
        <v>1012</v>
      </c>
      <c r="M63" s="100"/>
    </row>
    <row r="64" spans="1:40" x14ac:dyDescent="0.3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BD86B-E8D7-42F6-AE58-C8EE12EA435F}">
  <sheetPr codeName="Sheet99">
    <tabColor rgb="FF00B0F0"/>
  </sheetPr>
  <dimension ref="A1:AN153"/>
  <sheetViews>
    <sheetView zoomScaleNormal="100" workbookViewId="0">
      <pane xSplit="2" ySplit="1" topLeftCell="C70" activePane="bottomRight" state="frozen"/>
      <selection pane="topRight" activeCell="C1" sqref="C1"/>
      <selection pane="bottomLeft" activeCell="A2" sqref="A2"/>
      <selection pane="bottomRight" activeCell="L59" sqref="L59:L88"/>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189</v>
      </c>
      <c r="E1" s="39"/>
      <c r="F1" s="39"/>
      <c r="G1" s="39"/>
      <c r="H1" s="39"/>
      <c r="I1" s="39"/>
      <c r="J1" s="39"/>
      <c r="K1" s="39"/>
      <c r="L1" s="120" t="str">
        <f ca="1">UPPER(VLOOKUP(C1,Table223[#Data],3,FALSE))</f>
        <v>LETANÍAS DE LOS SANTOS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DE LOS SANTOS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122" t="str">
        <f ca="1">_xlfn.CONCAT("        id: ","""",C7,"""",",")</f>
        <v xml:space="preserve">        id: "letaniasdelossantos",</v>
      </c>
    </row>
    <row r="8" spans="2:32" ht="23" x14ac:dyDescent="0.35">
      <c r="C8" t="str">
        <f ca="1">PROPER(L1)</f>
        <v>Letanías De Los Santos</v>
      </c>
      <c r="L8" s="122" t="str">
        <f ca="1">_xlfn.CONCAT("        tt: ","""",C8,"""",",")</f>
        <v xml:space="preserve">        tt: "Letanías De Los Santos",</v>
      </c>
    </row>
    <row r="9" spans="2:32" ht="23" x14ac:dyDescent="0.35">
      <c r="C9" t="str">
        <f ca="1">PROPER(L1)</f>
        <v>Letanías De Los Santos</v>
      </c>
      <c r="L9" s="122" t="str">
        <f ca="1">_xlfn.CONCAT("        title: ","""",C9,"""",",")</f>
        <v xml:space="preserve">        title: "Letanías De Los Santos",</v>
      </c>
    </row>
    <row r="10" spans="2:32" ht="23" x14ac:dyDescent="0.35">
      <c r="C10" t="str">
        <f ca="1">VLOOKUP(C1,Table223[#Data],4,FALSE)</f>
        <v>De la liturgia bautismal de la Vigilia Pascual</v>
      </c>
      <c r="L10" s="122" t="str">
        <f ca="1">_xlfn.CONCAT("        ","subtitle: ","""",C10,"""",",")</f>
        <v xml:space="preserve">        subtitle: "De la liturgia bautismal de la Vigilia Pascual",</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189</v>
      </c>
      <c r="L16" s="122" t="str">
        <f ca="1">_xlfn.CONCAT("        dbno: ","""",C16,"""",",")</f>
        <v xml:space="preserve">        dbno: "189",</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letaniasdelossantos</v>
      </c>
      <c r="L19" s="122" t="str">
        <f ca="1">_xlfn.CONCAT("        audioSrc: ","""https://audio.resucito.do/",C19,".mp3""",",")</f>
        <v xml:space="preserve">        audioSrc: "https://audio.resucito.do/letaniasdelossantos.mp3",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188</v>
      </c>
      <c r="C26" t="str">
        <f ca="1">VLOOKUP(B26,Table4[#Data],13,FALSE)</f>
        <v>"/src/index.html?canto=gloriaadiosenloaltodelcielo"</v>
      </c>
      <c r="L26" s="122" t="str">
        <f ca="1">_xlfn.CONCAT("        ant: ",C26,",")</f>
        <v xml:space="preserve">        ant: "/src/index.html?canto=gloriaadiosenloaltodelcielo",</v>
      </c>
    </row>
    <row r="27" spans="1:40" ht="23" x14ac:dyDescent="0.35">
      <c r="B27">
        <v>180</v>
      </c>
      <c r="C27" t="str">
        <f>VLOOKUP(B27,Table4[#Data],13,FALSE)</f>
        <v>"/src/index.html?canto=aleluyainterleccional"</v>
      </c>
      <c r="L27" s="122" t="str">
        <f>_xlfn.CONCAT("        sig: ",C27,",")</f>
        <v xml:space="preserve">        sig: "/src/index.html?canto=aleluyainterleccional",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2604</v>
      </c>
      <c r="C30" s="124" t="s">
        <v>2578</v>
      </c>
      <c r="D30" s="125" t="s">
        <v>1015</v>
      </c>
      <c r="E30" s="51" t="s">
        <v>1016</v>
      </c>
      <c r="F30" s="52"/>
      <c r="G30" s="52"/>
      <c r="H30" s="51"/>
      <c r="I30" s="51"/>
      <c r="J30" s="53"/>
      <c r="K30" s="53"/>
      <c r="L30" s="54" t="str">
        <f t="shared" ref="L30:L55" si="0">IF(C30="","",_xlfn.CONCAT("            { line: ","""",C30,", ",M30:AN30,""", sC: ","""",B30,"""},"))</f>
        <v xml:space="preserve">            { line: "Señor, ten piedad., (Mi,m,20)", sC: "tc stp"},</v>
      </c>
      <c r="M30" s="55" t="str">
        <f t="shared" ref="M30:M89" si="1">IF(N30="","","(")</f>
        <v>(</v>
      </c>
      <c r="N30" s="56" t="str">
        <f t="shared" ref="N30:N139" si="2">IF(D30="","",D30)</f>
        <v>Mi</v>
      </c>
      <c r="O30" s="57" t="str">
        <f t="shared" ref="O30:O89" si="3">IF(N30="","",",")</f>
        <v>,</v>
      </c>
      <c r="P30" s="58" t="str">
        <f t="shared" ref="P30:P139" si="4">IF(E30="","",E30)</f>
        <v>m</v>
      </c>
      <c r="Q30" s="59" t="str">
        <f t="shared" ref="Q30:Q89" si="5">IF(N30="","",",")</f>
        <v>,</v>
      </c>
      <c r="R30" s="60">
        <f t="shared" ref="R30:R139" si="6">IF(N30="Do",10,IF(N30="Re",22,IF(N30="Mi",20,IF(N30="Fa",20,IF(N30="Sol",14,IF(N30="La",20,IF(N30="Si",20,IF(N30="Do#",14,IF(N30="Fa#",15,IF(N30="Sol#",20,IF(N30="Si♭",17,"")))))))))))</f>
        <v>20</v>
      </c>
      <c r="S30" s="55" t="str">
        <f t="shared" ref="S30:S89" si="7">IF(N30="","",")")</f>
        <v>)</v>
      </c>
      <c r="T30" s="61" t="str">
        <f t="shared" ref="T30:T89" si="8">IF(U30="","","(")</f>
        <v/>
      </c>
      <c r="U30" s="62" t="str">
        <f t="shared" ref="U30:U139" si="9">IF(F30="","",F30)</f>
        <v/>
      </c>
      <c r="V30" s="63" t="str">
        <f t="shared" ref="V30:V89" si="10">IF(U30="","",",")</f>
        <v/>
      </c>
      <c r="W30" s="64" t="str">
        <f t="shared" ref="W30:W139" si="11">IF(G30="","",G30)</f>
        <v/>
      </c>
      <c r="X30" s="63" t="str">
        <f t="shared" ref="X30:X89" si="12">IF(U30="","",",")</f>
        <v/>
      </c>
      <c r="Y30" s="63" t="str">
        <f t="shared" ref="Y30:Y59" si="13">IF(U30="","",169)</f>
        <v/>
      </c>
      <c r="Z30" s="55" t="str">
        <f t="shared" ref="Z30:Z89" si="14">IF(U30="","",")")</f>
        <v/>
      </c>
      <c r="AA30" s="65" t="str">
        <f t="shared" ref="AA30:AA89" si="15">IF(AB30="","","(")</f>
        <v/>
      </c>
      <c r="AB30" s="56" t="str">
        <f t="shared" ref="AB30:AB139" si="16">IF(H30="","",H30)</f>
        <v/>
      </c>
      <c r="AC30" s="66" t="str">
        <f t="shared" ref="AC30:AC89" si="17">IF(AB30="","",",")</f>
        <v/>
      </c>
      <c r="AD30" s="58" t="str">
        <f t="shared" ref="AD30:AD89" si="18">IF(I30="","",I30)</f>
        <v/>
      </c>
      <c r="AE30" s="67" t="str">
        <f t="shared" ref="AE30:AE89" si="19">IF(AB30="","",",")</f>
        <v/>
      </c>
      <c r="AF30" s="60" t="str">
        <f t="shared" ref="AF30:AF89" si="20">IF(AB30="","",350)</f>
        <v/>
      </c>
      <c r="AG30" s="60" t="str">
        <f t="shared" ref="AG30:AG89" si="21">IF(AB30="","",")")</f>
        <v/>
      </c>
      <c r="AH30" s="68" t="str">
        <f t="shared" ref="AH30:AH89" si="22">IF(AI30="","","(")</f>
        <v/>
      </c>
      <c r="AI30" s="69" t="str">
        <f t="shared" ref="AI30:AI139" si="23">IF(J30="","",J30)</f>
        <v/>
      </c>
      <c r="AJ30" s="63" t="str">
        <f t="shared" ref="AJ30:AJ89" si="24">IF(AI30="","",",")</f>
        <v/>
      </c>
      <c r="AK30" s="63" t="str">
        <f t="shared" ref="AK30:AK89" si="25">IF(K30="","",K30)</f>
        <v/>
      </c>
      <c r="AL30" s="63" t="str">
        <f t="shared" ref="AL30:AL89" si="26">IF(AI30="","",",")</f>
        <v/>
      </c>
      <c r="AM30" s="63" t="str">
        <f t="shared" ref="AM30:AM89" si="27">IF(AI30="","",450)</f>
        <v/>
      </c>
      <c r="AN30" s="63" t="str">
        <f t="shared" ref="AN30:AN89" si="28">IF(AI30="","",")")</f>
        <v/>
      </c>
    </row>
    <row r="31" spans="1:40" ht="24.5" thickTop="1" thickBot="1" x14ac:dyDescent="0.55000000000000004">
      <c r="B31" t="s">
        <v>2605</v>
      </c>
      <c r="C31" s="124" t="s">
        <v>2579</v>
      </c>
      <c r="D31" s="125"/>
      <c r="E31" s="51"/>
      <c r="F31" s="52"/>
      <c r="G31" s="52"/>
      <c r="H31" s="51"/>
      <c r="I31" s="51"/>
      <c r="J31" s="53"/>
      <c r="K31" s="53"/>
      <c r="L31" s="54" t="str">
        <f t="shared" si="0"/>
        <v xml:space="preserve">            { line: "Cristo, ten piedad., ", sC: "ctp"},</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2606</v>
      </c>
      <c r="C32" s="124" t="s">
        <v>2578</v>
      </c>
      <c r="D32" s="125"/>
      <c r="E32" s="51"/>
      <c r="F32" s="52"/>
      <c r="G32" s="52"/>
      <c r="H32" s="51"/>
      <c r="I32" s="51"/>
      <c r="J32" s="53"/>
      <c r="K32" s="53"/>
      <c r="L32" s="54" t="str">
        <f>IF(C32="","",_xlfn.CONCAT("            { line: ","""",C32,", ",M32:AN32,""", sC: ","""",B32,"""},"))</f>
        <v xml:space="preserve">            { line: "Señor, ten piedad., ", sC: "stp"},</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t="str">
        <f t="shared" si="13"/>
        <v/>
      </c>
      <c r="Z33" s="55"/>
      <c r="AA33" s="65"/>
      <c r="AB33" s="56"/>
      <c r="AC33" s="66"/>
      <c r="AD33" s="58"/>
      <c r="AE33" s="67"/>
      <c r="AF33" s="60"/>
      <c r="AG33" s="60"/>
      <c r="AH33" s="68"/>
      <c r="AI33" s="69"/>
      <c r="AJ33" s="63"/>
      <c r="AK33" s="63"/>
      <c r="AL33" s="63"/>
      <c r="AM33" s="63"/>
      <c r="AN33" s="63"/>
    </row>
    <row r="34" spans="1:40" ht="24.5" thickTop="1" thickBot="1" x14ac:dyDescent="0.55000000000000004">
      <c r="B34" t="s">
        <v>1018</v>
      </c>
      <c r="C34" s="124" t="s">
        <v>2580</v>
      </c>
      <c r="D34" s="125" t="s">
        <v>1053</v>
      </c>
      <c r="E34" s="51"/>
      <c r="F34" s="52" t="s">
        <v>1015</v>
      </c>
      <c r="G34" s="52" t="s">
        <v>1016</v>
      </c>
      <c r="H34" s="51" t="s">
        <v>1106</v>
      </c>
      <c r="I34" s="51"/>
      <c r="J34" s="53" t="s">
        <v>1110</v>
      </c>
      <c r="K34" s="53">
        <v>7</v>
      </c>
      <c r="L34" s="77" t="str">
        <f>IF(C34="","",_xlfn.CONCAT("            { line: ","""",C34,", ",M34:AN34,""", sC: ","""",B34,"""},"))</f>
        <v xml:space="preserve">            { line: "Santa María, Madre de Dios., (Sol,,14)(Mi,m,169)(Do,,350)(Re,7,450)",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Mi</v>
      </c>
      <c r="V34" s="63" t="str">
        <f t="shared" si="10"/>
        <v>,</v>
      </c>
      <c r="W34" s="64" t="str">
        <f t="shared" si="11"/>
        <v>m</v>
      </c>
      <c r="X34" s="63" t="str">
        <f t="shared" si="12"/>
        <v>,</v>
      </c>
      <c r="Y34" s="63">
        <f t="shared" si="13"/>
        <v>169</v>
      </c>
      <c r="Z34" s="55" t="str">
        <f t="shared" si="14"/>
        <v>)</v>
      </c>
      <c r="AA34" s="65" t="str">
        <f t="shared" si="15"/>
        <v>(</v>
      </c>
      <c r="AB34" s="56" t="str">
        <f t="shared" si="16"/>
        <v>Do</v>
      </c>
      <c r="AC34" s="66" t="str">
        <f t="shared" si="17"/>
        <v>,</v>
      </c>
      <c r="AD34" s="58" t="str">
        <f t="shared" si="18"/>
        <v/>
      </c>
      <c r="AE34" s="67" t="str">
        <f t="shared" si="19"/>
        <v>,</v>
      </c>
      <c r="AF34" s="60">
        <f t="shared" si="20"/>
        <v>350</v>
      </c>
      <c r="AG34" s="60" t="str">
        <f t="shared" si="21"/>
        <v>)</v>
      </c>
      <c r="AH34" s="68" t="str">
        <f t="shared" si="22"/>
        <v>(</v>
      </c>
      <c r="AI34" s="69" t="str">
        <f t="shared" si="23"/>
        <v>Re</v>
      </c>
      <c r="AJ34" s="63" t="str">
        <f t="shared" si="24"/>
        <v>,</v>
      </c>
      <c r="AK34" s="63">
        <f t="shared" si="25"/>
        <v>7</v>
      </c>
      <c r="AL34" s="63" t="str">
        <f t="shared" si="26"/>
        <v>,</v>
      </c>
      <c r="AM34" s="63">
        <f t="shared" si="27"/>
        <v>450</v>
      </c>
      <c r="AN34" s="63" t="str">
        <f t="shared" si="28"/>
        <v>)</v>
      </c>
    </row>
    <row r="35" spans="1:40" ht="24.5" thickTop="1" thickBot="1" x14ac:dyDescent="0.55000000000000004">
      <c r="B35" t="s">
        <v>1003</v>
      </c>
      <c r="C35" s="124" t="s">
        <v>2607</v>
      </c>
      <c r="D35" s="125" t="s">
        <v>1106</v>
      </c>
      <c r="E35" s="51"/>
      <c r="F35" s="52" t="s">
        <v>1110</v>
      </c>
      <c r="G35" s="52">
        <v>7</v>
      </c>
      <c r="H35" s="51"/>
      <c r="I35" s="51"/>
      <c r="J35" s="53"/>
      <c r="K35" s="53"/>
      <c r="L35" s="77" t="str">
        <f>IF(C35="","",_xlfn.CONCAT("            { line: ","""",C35,", ",M35:AN35,""", sC: ","""",B35,"""},"))</f>
        <v xml:space="preserve">            { line: "RUEGA POR NOSOTROS., (Do,,10)(Re,7,169)", sC: "as"},</v>
      </c>
      <c r="M35" s="55" t="str">
        <f t="shared" ref="M35" si="29">IF(N35="","","(")</f>
        <v>(</v>
      </c>
      <c r="N35" s="56" t="str">
        <f t="shared" ref="N35" si="30">IF(D35="","",D35)</f>
        <v>Do</v>
      </c>
      <c r="O35" s="57" t="str">
        <f t="shared" ref="O35" si="31">IF(N35="","",",")</f>
        <v>,</v>
      </c>
      <c r="P35" s="58" t="str">
        <f t="shared" ref="P35" si="32">IF(E35="","",E35)</f>
        <v/>
      </c>
      <c r="Q35" s="59" t="str">
        <f t="shared" ref="Q35" si="33">IF(N35="","",",")</f>
        <v>,</v>
      </c>
      <c r="R35" s="60">
        <f t="shared" ref="R35" si="34">IF(N35="Do",10,IF(N35="Re",22,IF(N35="Mi",20,IF(N35="Fa",20,IF(N35="Sol",14,IF(N35="La",20,IF(N35="Si",20,IF(N35="Do#",14,IF(N35="Fa#",15,IF(N35="Sol#",20,IF(N35="Si♭",17,"")))))))))))</f>
        <v>10</v>
      </c>
      <c r="S35" s="55" t="str">
        <f t="shared" ref="S35" si="35">IF(N35="","",")")</f>
        <v>)</v>
      </c>
      <c r="T35" s="61" t="str">
        <f t="shared" ref="T35" si="36">IF(U35="","","(")</f>
        <v>(</v>
      </c>
      <c r="U35" s="62" t="str">
        <f t="shared" ref="U35" si="37">IF(F35="","",F35)</f>
        <v>Re</v>
      </c>
      <c r="V35" s="63" t="str">
        <f t="shared" ref="V35" si="38">IF(U35="","",",")</f>
        <v>,</v>
      </c>
      <c r="W35" s="64">
        <f t="shared" ref="W35" si="39">IF(G35="","",G35)</f>
        <v>7</v>
      </c>
      <c r="X35" s="63" t="str">
        <f t="shared" ref="X35" si="40">IF(U35="","",",")</f>
        <v>,</v>
      </c>
      <c r="Y35" s="63">
        <f t="shared" si="13"/>
        <v>169</v>
      </c>
      <c r="Z35" s="55" t="str">
        <f t="shared" ref="Z35" si="41">IF(U35="","",")")</f>
        <v>)</v>
      </c>
      <c r="AA35" s="65" t="str">
        <f t="shared" ref="AA35" si="42">IF(AB35="","","(")</f>
        <v/>
      </c>
      <c r="AB35" s="56" t="str">
        <f t="shared" ref="AB35" si="43">IF(H35="","",H35)</f>
        <v/>
      </c>
      <c r="AC35" s="66" t="str">
        <f t="shared" ref="AC35" si="44">IF(AB35="","",",")</f>
        <v/>
      </c>
      <c r="AD35" s="58" t="str">
        <f t="shared" ref="AD35" si="45">IF(I35="","",I35)</f>
        <v/>
      </c>
      <c r="AE35" s="67" t="str">
        <f t="shared" ref="AE35" si="46">IF(AB35="","",",")</f>
        <v/>
      </c>
      <c r="AF35" s="60" t="str">
        <f t="shared" ref="AF35" si="47">IF(AB35="","",350)</f>
        <v/>
      </c>
      <c r="AG35" s="60" t="str">
        <f t="shared" ref="AG35" si="48">IF(AB35="","",")")</f>
        <v/>
      </c>
      <c r="AH35" s="68" t="str">
        <f t="shared" ref="AH35" si="49">IF(AI35="","","(")</f>
        <v/>
      </c>
      <c r="AI35" s="69" t="str">
        <f t="shared" ref="AI35" si="50">IF(J35="","",J35)</f>
        <v/>
      </c>
      <c r="AJ35" s="63" t="str">
        <f t="shared" ref="AJ35" si="51">IF(AI35="","",",")</f>
        <v/>
      </c>
      <c r="AK35" s="63" t="str">
        <f t="shared" ref="AK35" si="52">IF(K35="","",K35)</f>
        <v/>
      </c>
      <c r="AL35" s="63" t="str">
        <f t="shared" ref="AL35" si="53">IF(AI35="","",",")</f>
        <v/>
      </c>
      <c r="AM35" s="63" t="str">
        <f t="shared" ref="AM35" si="54">IF(AI35="","",450)</f>
        <v/>
      </c>
      <c r="AN35" s="63" t="str">
        <f t="shared" ref="AN35" si="55">IF(AI35="","",")")</f>
        <v/>
      </c>
    </row>
    <row r="36" spans="1:40" ht="24.5" thickTop="1" thickBot="1" x14ac:dyDescent="0.55000000000000004">
      <c r="B36" t="s">
        <v>2603</v>
      </c>
      <c r="C36" s="124" t="s">
        <v>2581</v>
      </c>
      <c r="D36" s="125"/>
      <c r="E36" s="51"/>
      <c r="F36" s="52"/>
      <c r="G36" s="52"/>
      <c r="H36" s="51"/>
      <c r="I36" s="51"/>
      <c r="J36" s="53"/>
      <c r="K36" s="53"/>
      <c r="L36" s="77" t="str">
        <f t="shared" ref="L36:L40" si="56">IF(C36="","",_xlfn.CONCAT("            { line: ","""",C36,", ",M36:AN36,""", sC: ","""",B36,"""},"))</f>
        <v xml:space="preserve">            { line: "San Miguel., ", sC: "rpn"},</v>
      </c>
      <c r="M36" s="55" t="str">
        <f t="shared" si="1"/>
        <v/>
      </c>
      <c r="N36" s="56" t="str">
        <f t="shared" si="2"/>
        <v/>
      </c>
      <c r="O36" s="57" t="str">
        <f t="shared" si="3"/>
        <v/>
      </c>
      <c r="P36" s="58" t="str">
        <f t="shared" si="4"/>
        <v/>
      </c>
      <c r="Q36" s="59" t="str">
        <f t="shared" si="5"/>
        <v/>
      </c>
      <c r="R36" s="60" t="str">
        <f t="shared" si="6"/>
        <v/>
      </c>
      <c r="S36" s="55" t="str">
        <f t="shared" si="7"/>
        <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4.5" thickTop="1" thickBot="1" x14ac:dyDescent="0.55000000000000004">
      <c r="B37" t="s">
        <v>2603</v>
      </c>
      <c r="C37" s="124" t="s">
        <v>2582</v>
      </c>
      <c r="D37" s="125" t="s">
        <v>1053</v>
      </c>
      <c r="E37" s="51"/>
      <c r="F37" s="52" t="s">
        <v>1015</v>
      </c>
      <c r="G37" s="52" t="s">
        <v>1016</v>
      </c>
      <c r="H37" s="51" t="s">
        <v>1106</v>
      </c>
      <c r="I37" s="51"/>
      <c r="J37" s="53" t="s">
        <v>1110</v>
      </c>
      <c r="K37" s="53">
        <v>7</v>
      </c>
      <c r="L37" s="54" t="str">
        <f t="shared" si="56"/>
        <v xml:space="preserve">            { line: "Santos ángeles de Dios., (Sol,,14)(Mi,m,169)(Do,,350)(Re,7,450)", sC: "rpn"},</v>
      </c>
      <c r="M37" s="55" t="str">
        <f>IF(N37="","","(")</f>
        <v>(</v>
      </c>
      <c r="N37" s="56" t="str">
        <f>IF(D37="","",D37)</f>
        <v>Sol</v>
      </c>
      <c r="O37" s="57" t="str">
        <f>IF(N37="","",",")</f>
        <v>,</v>
      </c>
      <c r="P37" s="58" t="str">
        <f>IF(E37="","",E37)</f>
        <v/>
      </c>
      <c r="Q37" s="59" t="str">
        <f>IF(N37="","",",")</f>
        <v>,</v>
      </c>
      <c r="R37" s="60">
        <f t="shared" si="6"/>
        <v>14</v>
      </c>
      <c r="S37" s="55" t="str">
        <f>IF(N37="","",")")</f>
        <v>)</v>
      </c>
      <c r="T37" s="61" t="str">
        <f>IF(U37="","","(")</f>
        <v>(</v>
      </c>
      <c r="U37" s="62" t="str">
        <f>IF(F37="","",F37)</f>
        <v>Mi</v>
      </c>
      <c r="V37" s="63" t="str">
        <f>IF(U37="","",",")</f>
        <v>,</v>
      </c>
      <c r="W37" s="64" t="str">
        <f>IF(G37="","",G37)</f>
        <v>m</v>
      </c>
      <c r="X37" s="63" t="str">
        <f>IF(U37="","",",")</f>
        <v>,</v>
      </c>
      <c r="Y37" s="63">
        <f t="shared" si="13"/>
        <v>169</v>
      </c>
      <c r="Z37" s="55" t="str">
        <f>IF(U37="","",")")</f>
        <v>)</v>
      </c>
      <c r="AA37" s="65" t="str">
        <f>IF(AB37="","","(")</f>
        <v>(</v>
      </c>
      <c r="AB37" s="56" t="str">
        <f>IF(H37="","",H37)</f>
        <v>Do</v>
      </c>
      <c r="AC37" s="66" t="str">
        <f>IF(AB37="","",",")</f>
        <v>,</v>
      </c>
      <c r="AD37" s="58" t="str">
        <f>IF(I37="","",I37)</f>
        <v/>
      </c>
      <c r="AE37" s="67" t="str">
        <f>IF(AB37="","",",")</f>
        <v>,</v>
      </c>
      <c r="AF37" s="60">
        <f>IF(AB37="","",350)</f>
        <v>350</v>
      </c>
      <c r="AG37" s="60" t="str">
        <f>IF(AB37="","",")")</f>
        <v>)</v>
      </c>
      <c r="AH37" s="68" t="str">
        <f>IF(AI37="","","(")</f>
        <v>(</v>
      </c>
      <c r="AI37" s="69" t="str">
        <f>IF(J37="","",J37)</f>
        <v>Re</v>
      </c>
      <c r="AJ37" s="63" t="str">
        <f>IF(AI37="","",",")</f>
        <v>,</v>
      </c>
      <c r="AK37" s="63">
        <f>IF(K37="","",K37)</f>
        <v>7</v>
      </c>
      <c r="AL37" s="63" t="str">
        <f>IF(AI37="","",",")</f>
        <v>,</v>
      </c>
      <c r="AM37" s="63">
        <f>IF(AI37="","",450)</f>
        <v>450</v>
      </c>
      <c r="AN37" s="63" t="str">
        <f>IF(AI37="","",")")</f>
        <v>)</v>
      </c>
    </row>
    <row r="38" spans="1:40" ht="24.5" thickTop="1" thickBot="1" x14ac:dyDescent="0.55000000000000004">
      <c r="B38" t="s">
        <v>2603</v>
      </c>
      <c r="C38" s="124" t="s">
        <v>2583</v>
      </c>
      <c r="D38" s="125" t="s">
        <v>1053</v>
      </c>
      <c r="E38" s="51"/>
      <c r="F38" s="52" t="s">
        <v>1015</v>
      </c>
      <c r="G38" s="52" t="s">
        <v>1016</v>
      </c>
      <c r="H38" s="51" t="s">
        <v>1106</v>
      </c>
      <c r="I38" s="51"/>
      <c r="J38" s="53" t="s">
        <v>1110</v>
      </c>
      <c r="K38" s="53">
        <v>7</v>
      </c>
      <c r="L38" s="54" t="str">
        <f t="shared" si="56"/>
        <v xml:space="preserve">            { line: "San Juan Bautista., (Sol,,14)(Mi,m,169)(Do,,350)(Re,7,450)", sC: "rpn"},</v>
      </c>
      <c r="M38" s="55" t="str">
        <f>IF(N38="","","(")</f>
        <v>(</v>
      </c>
      <c r="N38" s="56" t="str">
        <f>IF(D38="","",D38)</f>
        <v>Sol</v>
      </c>
      <c r="O38" s="57" t="str">
        <f>IF(N38="","",",")</f>
        <v>,</v>
      </c>
      <c r="P38" s="58" t="str">
        <f>IF(E38="","",E38)</f>
        <v/>
      </c>
      <c r="Q38" s="59" t="str">
        <f>IF(N38="","",",")</f>
        <v>,</v>
      </c>
      <c r="R38" s="60">
        <f t="shared" si="6"/>
        <v>14</v>
      </c>
      <c r="S38" s="55" t="str">
        <f>IF(N38="","",")")</f>
        <v>)</v>
      </c>
      <c r="T38" s="61" t="str">
        <f>IF(U38="","","(")</f>
        <v>(</v>
      </c>
      <c r="U38" s="62" t="str">
        <f>IF(F38="","",F38)</f>
        <v>Mi</v>
      </c>
      <c r="V38" s="63" t="str">
        <f>IF(U38="","",",")</f>
        <v>,</v>
      </c>
      <c r="W38" s="64" t="str">
        <f>IF(G38="","",G38)</f>
        <v>m</v>
      </c>
      <c r="X38" s="63" t="str">
        <f>IF(U38="","",",")</f>
        <v>,</v>
      </c>
      <c r="Y38" s="63">
        <f t="shared" si="13"/>
        <v>169</v>
      </c>
      <c r="Z38" s="55" t="str">
        <f>IF(U38="","",")")</f>
        <v>)</v>
      </c>
      <c r="AA38" s="65" t="str">
        <f>IF(AB38="","","(")</f>
        <v>(</v>
      </c>
      <c r="AB38" s="56" t="str">
        <f>IF(H38="","",H38)</f>
        <v>Do</v>
      </c>
      <c r="AC38" s="66" t="str">
        <f>IF(AB38="","",",")</f>
        <v>,</v>
      </c>
      <c r="AD38" s="58" t="str">
        <f>IF(I38="","",I38)</f>
        <v/>
      </c>
      <c r="AE38" s="67" t="str">
        <f>IF(AB38="","",",")</f>
        <v>,</v>
      </c>
      <c r="AF38" s="60">
        <f>IF(AB38="","",350)</f>
        <v>350</v>
      </c>
      <c r="AG38" s="60" t="str">
        <f>IF(AB38="","",")")</f>
        <v>)</v>
      </c>
      <c r="AH38" s="68" t="str">
        <f>IF(AI38="","","(")</f>
        <v>(</v>
      </c>
      <c r="AI38" s="69" t="str">
        <f>IF(J38="","",J38)</f>
        <v>Re</v>
      </c>
      <c r="AJ38" s="63" t="str">
        <f>IF(AI38="","",",")</f>
        <v>,</v>
      </c>
      <c r="AK38" s="63">
        <f>IF(K38="","",K38)</f>
        <v>7</v>
      </c>
      <c r="AL38" s="63" t="str">
        <f>IF(AI38="","",",")</f>
        <v>,</v>
      </c>
      <c r="AM38" s="63">
        <f>IF(AI38="","",450)</f>
        <v>450</v>
      </c>
      <c r="AN38" s="63" t="str">
        <f>IF(AI38="","",")")</f>
        <v>)</v>
      </c>
    </row>
    <row r="39" spans="1:40" ht="24.5" thickTop="1" thickBot="1" x14ac:dyDescent="0.55000000000000004">
      <c r="B39" t="s">
        <v>2603</v>
      </c>
      <c r="C39" s="124" t="s">
        <v>2584</v>
      </c>
      <c r="D39" s="125"/>
      <c r="E39" s="51"/>
      <c r="F39" s="52"/>
      <c r="G39" s="52"/>
      <c r="H39" s="51"/>
      <c r="I39" s="51"/>
      <c r="J39" s="53"/>
      <c r="K39" s="53"/>
      <c r="L39" s="54" t="str">
        <f t="shared" si="56"/>
        <v xml:space="preserve">            { line: "San José., ", sC: "rpn"},</v>
      </c>
      <c r="M39" s="55" t="str">
        <f>IF(N39="","","(")</f>
        <v/>
      </c>
      <c r="N39" s="56" t="str">
        <f>IF(D39="","",D39)</f>
        <v/>
      </c>
      <c r="O39" s="57" t="str">
        <f>IF(N39="","",",")</f>
        <v/>
      </c>
      <c r="P39" s="58" t="str">
        <f>IF(E39="","",E39)</f>
        <v/>
      </c>
      <c r="Q39" s="59" t="str">
        <f>IF(N39="","",",")</f>
        <v/>
      </c>
      <c r="R39" s="60" t="str">
        <f t="shared" si="6"/>
        <v/>
      </c>
      <c r="S39" s="55" t="str">
        <f>IF(N39="","",")")</f>
        <v/>
      </c>
      <c r="T39" s="61" t="str">
        <f>IF(U39="","","(")</f>
        <v/>
      </c>
      <c r="U39" s="62" t="str">
        <f>IF(F39="","",F39)</f>
        <v/>
      </c>
      <c r="V39" s="63" t="str">
        <f>IF(U39="","",",")</f>
        <v/>
      </c>
      <c r="W39" s="64" t="str">
        <f>IF(G39="","",G39)</f>
        <v/>
      </c>
      <c r="X39" s="63" t="str">
        <f>IF(U39="","",",")</f>
        <v/>
      </c>
      <c r="Y39" s="63" t="str">
        <f t="shared" si="13"/>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2603</v>
      </c>
      <c r="C40" s="124" t="s">
        <v>2585</v>
      </c>
      <c r="D40" s="125" t="s">
        <v>1053</v>
      </c>
      <c r="E40" s="51"/>
      <c r="F40" s="52" t="s">
        <v>1015</v>
      </c>
      <c r="G40" s="52" t="s">
        <v>1016</v>
      </c>
      <c r="H40" s="51" t="s">
        <v>1106</v>
      </c>
      <c r="I40" s="51"/>
      <c r="J40" s="53" t="s">
        <v>1110</v>
      </c>
      <c r="K40" s="53">
        <v>7</v>
      </c>
      <c r="L40" s="54" t="str">
        <f t="shared" si="56"/>
        <v xml:space="preserve">            { line: "Santos Pedro y Pablo., (Sol,,14)(Mi,m,169)(Do,,350)(Re,7,450)", sC: "rpn"},</v>
      </c>
      <c r="M40" s="55" t="str">
        <f t="shared" ref="M40:M43" si="57">IF(N40="","","(")</f>
        <v>(</v>
      </c>
      <c r="N40" s="56" t="str">
        <f t="shared" ref="N40:N43" si="58">IF(D40="","",D40)</f>
        <v>Sol</v>
      </c>
      <c r="O40" s="57" t="str">
        <f t="shared" ref="O40:O43" si="59">IF(N40="","",",")</f>
        <v>,</v>
      </c>
      <c r="P40" s="58" t="str">
        <f t="shared" ref="P40:P43" si="60">IF(E40="","",E40)</f>
        <v/>
      </c>
      <c r="Q40" s="59" t="str">
        <f t="shared" ref="Q40:Q43" si="61">IF(N40="","",",")</f>
        <v>,</v>
      </c>
      <c r="R40" s="60">
        <f t="shared" si="6"/>
        <v>14</v>
      </c>
      <c r="S40" s="55" t="str">
        <f t="shared" ref="S40:S43" si="62">IF(N40="","",")")</f>
        <v>)</v>
      </c>
      <c r="T40" s="61" t="str">
        <f t="shared" ref="T40:T43" si="63">IF(U40="","","(")</f>
        <v>(</v>
      </c>
      <c r="U40" s="62" t="str">
        <f t="shared" ref="U40:U43" si="64">IF(F40="","",F40)</f>
        <v>Mi</v>
      </c>
      <c r="V40" s="63" t="str">
        <f t="shared" ref="V40:V43" si="65">IF(U40="","",",")</f>
        <v>,</v>
      </c>
      <c r="W40" s="64" t="str">
        <f t="shared" ref="W40:W43" si="66">IF(G40="","",G40)</f>
        <v>m</v>
      </c>
      <c r="X40" s="63" t="str">
        <f t="shared" ref="X40:X43" si="67">IF(U40="","",",")</f>
        <v>,</v>
      </c>
      <c r="Y40" s="63">
        <f t="shared" si="13"/>
        <v>169</v>
      </c>
      <c r="Z40" s="55" t="str">
        <f t="shared" ref="Z40:Z43" si="68">IF(U40="","",")")</f>
        <v>)</v>
      </c>
      <c r="AA40" s="65" t="str">
        <f t="shared" ref="AA40:AA43" si="69">IF(AB40="","","(")</f>
        <v>(</v>
      </c>
      <c r="AB40" s="56" t="str">
        <f t="shared" ref="AB40:AB43" si="70">IF(H40="","",H40)</f>
        <v>Do</v>
      </c>
      <c r="AC40" s="66" t="str">
        <f t="shared" ref="AC40:AC43" si="71">IF(AB40="","",",")</f>
        <v>,</v>
      </c>
      <c r="AD40" s="58" t="str">
        <f t="shared" ref="AD40:AD43" si="72">IF(I40="","",I40)</f>
        <v/>
      </c>
      <c r="AE40" s="67" t="str">
        <f t="shared" ref="AE40:AE43" si="73">IF(AB40="","",",")</f>
        <v>,</v>
      </c>
      <c r="AF40" s="60">
        <f t="shared" ref="AF40:AF43" si="74">IF(AB40="","",350)</f>
        <v>350</v>
      </c>
      <c r="AG40" s="60" t="str">
        <f t="shared" ref="AG40:AG43" si="75">IF(AB40="","",")")</f>
        <v>)</v>
      </c>
      <c r="AH40" s="68" t="str">
        <f t="shared" ref="AH40:AH43" si="76">IF(AI40="","","(")</f>
        <v>(</v>
      </c>
      <c r="AI40" s="69" t="str">
        <f t="shared" ref="AI40:AI43" si="77">IF(J40="","",J40)</f>
        <v>Re</v>
      </c>
      <c r="AJ40" s="63" t="str">
        <f t="shared" ref="AJ40:AJ43" si="78">IF(AI40="","",",")</f>
        <v>,</v>
      </c>
      <c r="AK40" s="63">
        <f t="shared" ref="AK40:AK43" si="79">IF(K40="","",K40)</f>
        <v>7</v>
      </c>
      <c r="AL40" s="63" t="str">
        <f t="shared" ref="AL40:AL43" si="80">IF(AI40="","",",")</f>
        <v>,</v>
      </c>
      <c r="AM40" s="63">
        <f t="shared" ref="AM40:AM43" si="81">IF(AI40="","",450)</f>
        <v>450</v>
      </c>
      <c r="AN40" s="63" t="str">
        <f t="shared" ref="AN40:AN43" si="82">IF(AI40="","",")")</f>
        <v>)</v>
      </c>
    </row>
    <row r="41" spans="1:40" ht="24.5" thickTop="1" thickBot="1" x14ac:dyDescent="0.55000000000000004">
      <c r="B41" t="s">
        <v>2603</v>
      </c>
      <c r="C41" s="124" t="s">
        <v>2586</v>
      </c>
      <c r="D41" s="125" t="s">
        <v>1053</v>
      </c>
      <c r="E41" s="51"/>
      <c r="F41" s="52" t="s">
        <v>1015</v>
      </c>
      <c r="G41" s="52" t="s">
        <v>1016</v>
      </c>
      <c r="H41" s="51" t="s">
        <v>1106</v>
      </c>
      <c r="I41" s="51"/>
      <c r="J41" s="53" t="s">
        <v>1110</v>
      </c>
      <c r="K41" s="53">
        <v>7</v>
      </c>
      <c r="L41" s="54" t="str">
        <f>IF(C41="","",_xlfn.CONCAT("            { line: ","""",C41,", ",M41:AN41,""", sC: ","""",B41,"""},"))</f>
        <v xml:space="preserve">            { line: "San Andrés., (Sol,,14)(Mi,m,169)(Do,,350)(Re,7,450)", sC: "rpn"},</v>
      </c>
      <c r="M41" s="55" t="str">
        <f t="shared" si="57"/>
        <v>(</v>
      </c>
      <c r="N41" s="56" t="str">
        <f t="shared" si="58"/>
        <v>Sol</v>
      </c>
      <c r="O41" s="57" t="str">
        <f t="shared" si="59"/>
        <v>,</v>
      </c>
      <c r="P41" s="58" t="str">
        <f t="shared" si="60"/>
        <v/>
      </c>
      <c r="Q41" s="59" t="str">
        <f t="shared" si="61"/>
        <v>,</v>
      </c>
      <c r="R41" s="60">
        <f t="shared" si="6"/>
        <v>14</v>
      </c>
      <c r="S41" s="55" t="str">
        <f t="shared" si="62"/>
        <v>)</v>
      </c>
      <c r="T41" s="61" t="str">
        <f t="shared" si="63"/>
        <v>(</v>
      </c>
      <c r="U41" s="62" t="str">
        <f t="shared" si="64"/>
        <v>Mi</v>
      </c>
      <c r="V41" s="63" t="str">
        <f t="shared" si="65"/>
        <v>,</v>
      </c>
      <c r="W41" s="64" t="str">
        <f t="shared" si="66"/>
        <v>m</v>
      </c>
      <c r="X41" s="63" t="str">
        <f t="shared" si="67"/>
        <v>,</v>
      </c>
      <c r="Y41" s="63">
        <f t="shared" si="13"/>
        <v>169</v>
      </c>
      <c r="Z41" s="55" t="str">
        <f t="shared" si="68"/>
        <v>)</v>
      </c>
      <c r="AA41" s="65" t="str">
        <f t="shared" si="69"/>
        <v>(</v>
      </c>
      <c r="AB41" s="56" t="str">
        <f t="shared" si="70"/>
        <v>Do</v>
      </c>
      <c r="AC41" s="66" t="str">
        <f t="shared" si="71"/>
        <v>,</v>
      </c>
      <c r="AD41" s="58" t="str">
        <f t="shared" si="72"/>
        <v/>
      </c>
      <c r="AE41" s="67" t="str">
        <f t="shared" si="73"/>
        <v>,</v>
      </c>
      <c r="AF41" s="60">
        <f t="shared" si="74"/>
        <v>350</v>
      </c>
      <c r="AG41" s="60" t="str">
        <f t="shared" si="75"/>
        <v>)</v>
      </c>
      <c r="AH41" s="68" t="str">
        <f t="shared" si="76"/>
        <v>(</v>
      </c>
      <c r="AI41" s="69" t="str">
        <f t="shared" si="77"/>
        <v>Re</v>
      </c>
      <c r="AJ41" s="63" t="str">
        <f t="shared" si="78"/>
        <v>,</v>
      </c>
      <c r="AK41" s="63">
        <f t="shared" si="79"/>
        <v>7</v>
      </c>
      <c r="AL41" s="63" t="str">
        <f t="shared" si="80"/>
        <v>,</v>
      </c>
      <c r="AM41" s="63">
        <f t="shared" si="81"/>
        <v>450</v>
      </c>
      <c r="AN41" s="63" t="str">
        <f t="shared" si="82"/>
        <v>)</v>
      </c>
    </row>
    <row r="42" spans="1:40" ht="24.5" thickTop="1" thickBot="1" x14ac:dyDescent="0.55000000000000004">
      <c r="B42" t="s">
        <v>2603</v>
      </c>
      <c r="C42" s="124" t="s">
        <v>2587</v>
      </c>
      <c r="D42" s="125"/>
      <c r="E42" s="51"/>
      <c r="F42" s="52"/>
      <c r="G42" s="52"/>
      <c r="H42" s="51"/>
      <c r="I42" s="51"/>
      <c r="J42" s="53"/>
      <c r="K42" s="53"/>
      <c r="L42" s="54" t="str">
        <f>IF(C42="","",_xlfn.CONCAT("            { line: ","""",C42,", ",M42:AN42,""", sC: ","""",B42,"""},"))</f>
        <v xml:space="preserve">            { line: "San Juan., ", sC: "rpn"},</v>
      </c>
      <c r="M42" s="55" t="str">
        <f t="shared" si="57"/>
        <v/>
      </c>
      <c r="N42" s="56" t="str">
        <f t="shared" si="58"/>
        <v/>
      </c>
      <c r="O42" s="57" t="str">
        <f t="shared" si="59"/>
        <v/>
      </c>
      <c r="P42" s="58" t="str">
        <f t="shared" si="60"/>
        <v/>
      </c>
      <c r="Q42" s="59" t="str">
        <f t="shared" si="61"/>
        <v/>
      </c>
      <c r="R42" s="60" t="str">
        <f t="shared" si="6"/>
        <v/>
      </c>
      <c r="S42" s="55" t="str">
        <f t="shared" si="62"/>
        <v/>
      </c>
      <c r="T42" s="61" t="str">
        <f t="shared" si="63"/>
        <v/>
      </c>
      <c r="U42" s="62" t="str">
        <f t="shared" si="64"/>
        <v/>
      </c>
      <c r="V42" s="63" t="str">
        <f t="shared" si="65"/>
        <v/>
      </c>
      <c r="W42" s="64" t="str">
        <f t="shared" si="66"/>
        <v/>
      </c>
      <c r="X42" s="63" t="str">
        <f t="shared" si="67"/>
        <v/>
      </c>
      <c r="Y42" s="63" t="str">
        <f t="shared" si="13"/>
        <v/>
      </c>
      <c r="Z42" s="55" t="str">
        <f t="shared" si="68"/>
        <v/>
      </c>
      <c r="AA42" s="65" t="str">
        <f t="shared" si="69"/>
        <v/>
      </c>
      <c r="AB42" s="56" t="str">
        <f t="shared" si="70"/>
        <v/>
      </c>
      <c r="AC42" s="66" t="str">
        <f t="shared" si="71"/>
        <v/>
      </c>
      <c r="AD42" s="58" t="str">
        <f t="shared" si="72"/>
        <v/>
      </c>
      <c r="AE42" s="67" t="str">
        <f t="shared" si="73"/>
        <v/>
      </c>
      <c r="AF42" s="60" t="str">
        <f t="shared" si="74"/>
        <v/>
      </c>
      <c r="AG42" s="60" t="str">
        <f t="shared" si="75"/>
        <v/>
      </c>
      <c r="AH42" s="68" t="str">
        <f t="shared" si="76"/>
        <v/>
      </c>
      <c r="AI42" s="69" t="str">
        <f t="shared" si="77"/>
        <v/>
      </c>
      <c r="AJ42" s="63" t="str">
        <f t="shared" si="78"/>
        <v/>
      </c>
      <c r="AK42" s="63" t="str">
        <f t="shared" si="79"/>
        <v/>
      </c>
      <c r="AL42" s="63" t="str">
        <f t="shared" si="80"/>
        <v/>
      </c>
      <c r="AM42" s="63" t="str">
        <f t="shared" si="81"/>
        <v/>
      </c>
      <c r="AN42" s="63" t="str">
        <f t="shared" si="82"/>
        <v/>
      </c>
    </row>
    <row r="43" spans="1:40" ht="24.5" thickTop="1" thickBot="1" x14ac:dyDescent="0.55000000000000004">
      <c r="B43" t="s">
        <v>2603</v>
      </c>
      <c r="C43" s="124" t="s">
        <v>2588</v>
      </c>
      <c r="D43" s="125"/>
      <c r="E43" s="51"/>
      <c r="F43" s="52"/>
      <c r="G43" s="52"/>
      <c r="H43" s="51"/>
      <c r="I43" s="51"/>
      <c r="J43" s="53"/>
      <c r="K43" s="53"/>
      <c r="L43" s="54" t="str">
        <f t="shared" ref="L43:L48" si="83">IF(C43="","",_xlfn.CONCAT("            { line: ","""",C43,", ",M43:AN43,""", sC: ","""",B43,"""},"))</f>
        <v xml:space="preserve">            { line: "Santa María Magdalena., ", sC: "rpn"},</v>
      </c>
      <c r="M43" s="55" t="str">
        <f t="shared" si="57"/>
        <v/>
      </c>
      <c r="N43" s="56" t="str">
        <f t="shared" si="58"/>
        <v/>
      </c>
      <c r="O43" s="57" t="str">
        <f t="shared" si="59"/>
        <v/>
      </c>
      <c r="P43" s="58" t="str">
        <f t="shared" si="60"/>
        <v/>
      </c>
      <c r="Q43" s="59" t="str">
        <f t="shared" si="61"/>
        <v/>
      </c>
      <c r="R43" s="60" t="str">
        <f t="shared" si="6"/>
        <v/>
      </c>
      <c r="S43" s="55" t="str">
        <f t="shared" si="62"/>
        <v/>
      </c>
      <c r="T43" s="61" t="str">
        <f t="shared" si="63"/>
        <v/>
      </c>
      <c r="U43" s="62" t="str">
        <f t="shared" si="64"/>
        <v/>
      </c>
      <c r="V43" s="63" t="str">
        <f t="shared" si="65"/>
        <v/>
      </c>
      <c r="W43" s="64" t="str">
        <f t="shared" si="66"/>
        <v/>
      </c>
      <c r="X43" s="63" t="str">
        <f t="shared" si="67"/>
        <v/>
      </c>
      <c r="Y43" s="63" t="str">
        <f t="shared" si="13"/>
        <v/>
      </c>
      <c r="Z43" s="55" t="str">
        <f t="shared" si="68"/>
        <v/>
      </c>
      <c r="AA43" s="65" t="str">
        <f t="shared" si="69"/>
        <v/>
      </c>
      <c r="AB43" s="56" t="str">
        <f t="shared" si="70"/>
        <v/>
      </c>
      <c r="AC43" s="66" t="str">
        <f t="shared" si="71"/>
        <v/>
      </c>
      <c r="AD43" s="58" t="str">
        <f t="shared" si="72"/>
        <v/>
      </c>
      <c r="AE43" s="67" t="str">
        <f t="shared" si="73"/>
        <v/>
      </c>
      <c r="AF43" s="60" t="str">
        <f t="shared" si="74"/>
        <v/>
      </c>
      <c r="AG43" s="60" t="str">
        <f t="shared" si="75"/>
        <v/>
      </c>
      <c r="AH43" s="68" t="str">
        <f t="shared" si="76"/>
        <v/>
      </c>
      <c r="AI43" s="69" t="str">
        <f t="shared" si="77"/>
        <v/>
      </c>
      <c r="AJ43" s="63" t="str">
        <f t="shared" si="78"/>
        <v/>
      </c>
      <c r="AK43" s="63" t="str">
        <f t="shared" si="79"/>
        <v/>
      </c>
      <c r="AL43" s="63" t="str">
        <f t="shared" si="80"/>
        <v/>
      </c>
      <c r="AM43" s="63" t="str">
        <f t="shared" si="81"/>
        <v/>
      </c>
      <c r="AN43" s="63" t="str">
        <f t="shared" si="82"/>
        <v/>
      </c>
    </row>
    <row r="44" spans="1:40" ht="24.5" thickTop="1" thickBot="1" x14ac:dyDescent="0.55000000000000004">
      <c r="B44" t="s">
        <v>2603</v>
      </c>
      <c r="C44" s="124" t="s">
        <v>2589</v>
      </c>
      <c r="D44" s="125"/>
      <c r="E44" s="51"/>
      <c r="F44" s="52"/>
      <c r="G44" s="52"/>
      <c r="H44" s="51"/>
      <c r="I44" s="51"/>
      <c r="J44" s="53"/>
      <c r="K44" s="53"/>
      <c r="L44" s="54" t="str">
        <f t="shared" si="83"/>
        <v xml:space="preserve">            { line: "San Esteban., ", sC: "rpn"},</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 t="shared" si="13"/>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2603</v>
      </c>
      <c r="C45" s="124" t="s">
        <v>2590</v>
      </c>
      <c r="D45" s="125"/>
      <c r="E45" s="51"/>
      <c r="F45" s="52"/>
      <c r="G45" s="52"/>
      <c r="H45" s="51"/>
      <c r="I45" s="51"/>
      <c r="J45" s="53"/>
      <c r="K45" s="53"/>
      <c r="L45" s="54" t="str">
        <f t="shared" si="83"/>
        <v xml:space="preserve">            { line: "San Ignacio de Antioquía., ", sC: "rpn"},</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 t="shared" si="13"/>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2603</v>
      </c>
      <c r="C46" s="124" t="s">
        <v>2591</v>
      </c>
      <c r="D46" s="125"/>
      <c r="E46" s="51"/>
      <c r="F46" s="52"/>
      <c r="G46" s="52"/>
      <c r="H46" s="51"/>
      <c r="I46" s="51"/>
      <c r="J46" s="53"/>
      <c r="K46" s="53"/>
      <c r="L46" s="54" t="str">
        <f t="shared" si="83"/>
        <v xml:space="preserve">            { line: "San Lorenzo., ", sC: "rpn"},</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 t="shared" si="13"/>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B47" t="s">
        <v>2603</v>
      </c>
      <c r="C47" s="124" t="s">
        <v>2592</v>
      </c>
      <c r="D47" s="125" t="s">
        <v>1053</v>
      </c>
      <c r="E47" s="51"/>
      <c r="F47" s="52" t="s">
        <v>1015</v>
      </c>
      <c r="G47" s="52" t="s">
        <v>1016</v>
      </c>
      <c r="H47" s="51" t="s">
        <v>1106</v>
      </c>
      <c r="I47" s="51"/>
      <c r="J47" s="53" t="s">
        <v>1110</v>
      </c>
      <c r="K47" s="53">
        <v>7</v>
      </c>
      <c r="L47" s="54" t="str">
        <f t="shared" si="83"/>
        <v xml:space="preserve">            { line: "Santas Perpetua y Felicidad., (Sol,,14)(Mi,m,169)(Do,,350)(Re,7,450)", sC: "rpn"},</v>
      </c>
      <c r="M47" s="55" t="str">
        <f t="shared" ref="M47:M51" si="84">IF(N47="","","(")</f>
        <v>(</v>
      </c>
      <c r="N47" s="56" t="str">
        <f t="shared" ref="N47:N51" si="85">IF(D47="","",D47)</f>
        <v>Sol</v>
      </c>
      <c r="O47" s="57" t="str">
        <f t="shared" ref="O47:O51" si="86">IF(N47="","",",")</f>
        <v>,</v>
      </c>
      <c r="P47" s="58" t="str">
        <f t="shared" ref="P47:P51" si="87">IF(E47="","",E47)</f>
        <v/>
      </c>
      <c r="Q47" s="59" t="str">
        <f t="shared" ref="Q47:Q51" si="88">IF(N47="","",",")</f>
        <v>,</v>
      </c>
      <c r="R47" s="60">
        <f t="shared" si="6"/>
        <v>14</v>
      </c>
      <c r="S47" s="55" t="str">
        <f t="shared" ref="S47:S51" si="89">IF(N47="","",")")</f>
        <v>)</v>
      </c>
      <c r="T47" s="61" t="str">
        <f t="shared" ref="T47:T51" si="90">IF(U47="","","(")</f>
        <v>(</v>
      </c>
      <c r="U47" s="62" t="str">
        <f t="shared" ref="U47:U51" si="91">IF(F47="","",F47)</f>
        <v>Mi</v>
      </c>
      <c r="V47" s="63" t="str">
        <f t="shared" ref="V47:V51" si="92">IF(U47="","",",")</f>
        <v>,</v>
      </c>
      <c r="W47" s="64" t="str">
        <f t="shared" ref="W47:W51" si="93">IF(G47="","",G47)</f>
        <v>m</v>
      </c>
      <c r="X47" s="63" t="str">
        <f t="shared" ref="X47:X51" si="94">IF(U47="","",",")</f>
        <v>,</v>
      </c>
      <c r="Y47" s="63">
        <f t="shared" si="13"/>
        <v>169</v>
      </c>
      <c r="Z47" s="55" t="str">
        <f t="shared" ref="Z47:Z51" si="95">IF(U47="","",")")</f>
        <v>)</v>
      </c>
      <c r="AA47" s="65" t="str">
        <f t="shared" ref="AA47:AA51" si="96">IF(AB47="","","(")</f>
        <v>(</v>
      </c>
      <c r="AB47" s="56" t="str">
        <f t="shared" ref="AB47:AB51" si="97">IF(H47="","",H47)</f>
        <v>Do</v>
      </c>
      <c r="AC47" s="66" t="str">
        <f t="shared" ref="AC47:AC51" si="98">IF(AB47="","",",")</f>
        <v>,</v>
      </c>
      <c r="AD47" s="58" t="str">
        <f t="shared" ref="AD47:AD51" si="99">IF(I47="","",I47)</f>
        <v/>
      </c>
      <c r="AE47" s="67" t="str">
        <f t="shared" ref="AE47:AE51" si="100">IF(AB47="","",",")</f>
        <v>,</v>
      </c>
      <c r="AF47" s="60">
        <f t="shared" ref="AF47:AF51" si="101">IF(AB47="","",350)</f>
        <v>350</v>
      </c>
      <c r="AG47" s="60" t="str">
        <f t="shared" ref="AG47:AG51" si="102">IF(AB47="","",")")</f>
        <v>)</v>
      </c>
      <c r="AH47" s="68" t="str">
        <f t="shared" ref="AH47:AH51" si="103">IF(AI47="","","(")</f>
        <v>(</v>
      </c>
      <c r="AI47" s="69" t="str">
        <f t="shared" ref="AI47:AI51" si="104">IF(J47="","",J47)</f>
        <v>Re</v>
      </c>
      <c r="AJ47" s="63" t="str">
        <f t="shared" ref="AJ47:AJ51" si="105">IF(AI47="","",",")</f>
        <v>,</v>
      </c>
      <c r="AK47" s="63">
        <f t="shared" ref="AK47:AK51" si="106">IF(K47="","",K47)</f>
        <v>7</v>
      </c>
      <c r="AL47" s="63" t="str">
        <f t="shared" ref="AL47:AL51" si="107">IF(AI47="","",",")</f>
        <v>,</v>
      </c>
      <c r="AM47" s="63">
        <f t="shared" ref="AM47:AM51" si="108">IF(AI47="","",450)</f>
        <v>450</v>
      </c>
      <c r="AN47" s="63" t="str">
        <f t="shared" ref="AN47:AN51" si="109">IF(AI47="","",")")</f>
        <v>)</v>
      </c>
    </row>
    <row r="48" spans="1:40" ht="24.5" thickTop="1" thickBot="1" x14ac:dyDescent="0.55000000000000004">
      <c r="B48" t="s">
        <v>2603</v>
      </c>
      <c r="C48" s="124" t="s">
        <v>2593</v>
      </c>
      <c r="D48" s="125" t="s">
        <v>1053</v>
      </c>
      <c r="E48" s="51"/>
      <c r="F48" s="52" t="s">
        <v>1015</v>
      </c>
      <c r="G48" s="52" t="s">
        <v>1016</v>
      </c>
      <c r="H48" s="51" t="s">
        <v>1106</v>
      </c>
      <c r="I48" s="51"/>
      <c r="J48" s="53" t="s">
        <v>1110</v>
      </c>
      <c r="K48" s="53">
        <v>7</v>
      </c>
      <c r="L48" s="54" t="str">
        <f t="shared" si="83"/>
        <v xml:space="preserve">            { line: "Santa Inés., (Sol,,14)(Mi,m,169)(Do,,350)(Re,7,450)", sC: "rpn"},</v>
      </c>
      <c r="M48" s="55" t="str">
        <f t="shared" si="84"/>
        <v>(</v>
      </c>
      <c r="N48" s="56" t="str">
        <f t="shared" si="85"/>
        <v>Sol</v>
      </c>
      <c r="O48" s="57" t="str">
        <f t="shared" si="86"/>
        <v>,</v>
      </c>
      <c r="P48" s="58" t="str">
        <f t="shared" si="87"/>
        <v/>
      </c>
      <c r="Q48" s="59" t="str">
        <f t="shared" si="88"/>
        <v>,</v>
      </c>
      <c r="R48" s="60">
        <f t="shared" si="6"/>
        <v>14</v>
      </c>
      <c r="S48" s="55" t="str">
        <f t="shared" si="89"/>
        <v>)</v>
      </c>
      <c r="T48" s="61" t="str">
        <f t="shared" si="90"/>
        <v>(</v>
      </c>
      <c r="U48" s="62" t="str">
        <f t="shared" si="91"/>
        <v>Mi</v>
      </c>
      <c r="V48" s="63" t="str">
        <f t="shared" si="92"/>
        <v>,</v>
      </c>
      <c r="W48" s="64" t="str">
        <f t="shared" si="93"/>
        <v>m</v>
      </c>
      <c r="X48" s="63" t="str">
        <f t="shared" si="94"/>
        <v>,</v>
      </c>
      <c r="Y48" s="63">
        <f t="shared" si="13"/>
        <v>169</v>
      </c>
      <c r="Z48" s="55" t="str">
        <f t="shared" si="95"/>
        <v>)</v>
      </c>
      <c r="AA48" s="65" t="str">
        <f t="shared" si="96"/>
        <v>(</v>
      </c>
      <c r="AB48" s="56" t="str">
        <f t="shared" si="97"/>
        <v>Do</v>
      </c>
      <c r="AC48" s="66" t="str">
        <f t="shared" si="98"/>
        <v>,</v>
      </c>
      <c r="AD48" s="58" t="str">
        <f t="shared" si="99"/>
        <v/>
      </c>
      <c r="AE48" s="67" t="str">
        <f t="shared" si="100"/>
        <v>,</v>
      </c>
      <c r="AF48" s="60">
        <f t="shared" si="101"/>
        <v>350</v>
      </c>
      <c r="AG48" s="60" t="str">
        <f t="shared" si="102"/>
        <v>)</v>
      </c>
      <c r="AH48" s="68" t="str">
        <f t="shared" si="103"/>
        <v>(</v>
      </c>
      <c r="AI48" s="69" t="str">
        <f t="shared" si="104"/>
        <v>Re</v>
      </c>
      <c r="AJ48" s="63" t="str">
        <f t="shared" si="105"/>
        <v>,</v>
      </c>
      <c r="AK48" s="63">
        <f t="shared" si="106"/>
        <v>7</v>
      </c>
      <c r="AL48" s="63" t="str">
        <f t="shared" si="107"/>
        <v>,</v>
      </c>
      <c r="AM48" s="63">
        <f t="shared" si="108"/>
        <v>450</v>
      </c>
      <c r="AN48" s="63" t="str">
        <f t="shared" si="109"/>
        <v>)</v>
      </c>
    </row>
    <row r="49" spans="2:40" ht="24.5" thickTop="1" thickBot="1" x14ac:dyDescent="0.55000000000000004">
      <c r="B49" t="s">
        <v>2603</v>
      </c>
      <c r="C49" s="124" t="s">
        <v>2594</v>
      </c>
      <c r="D49" s="125"/>
      <c r="E49" s="51"/>
      <c r="F49" s="52"/>
      <c r="G49" s="52"/>
      <c r="H49" s="51"/>
      <c r="I49" s="51"/>
      <c r="J49" s="53"/>
      <c r="K49" s="53"/>
      <c r="L49" s="54" t="str">
        <f>IF(C49="","",_xlfn.CONCAT("            { line: ","""",C49,", ",M49:AN49,""", sC: ","""",B49,"""},"))</f>
        <v xml:space="preserve">            { line: "San Gregorio., ", sC: "rpn"},</v>
      </c>
      <c r="M49" s="55" t="str">
        <f t="shared" si="84"/>
        <v/>
      </c>
      <c r="N49" s="56" t="str">
        <f t="shared" si="85"/>
        <v/>
      </c>
      <c r="O49" s="57" t="str">
        <f t="shared" si="86"/>
        <v/>
      </c>
      <c r="P49" s="58" t="str">
        <f t="shared" si="87"/>
        <v/>
      </c>
      <c r="Q49" s="59" t="str">
        <f t="shared" si="88"/>
        <v/>
      </c>
      <c r="R49" s="60" t="str">
        <f t="shared" si="6"/>
        <v/>
      </c>
      <c r="S49" s="55" t="str">
        <f t="shared" si="89"/>
        <v/>
      </c>
      <c r="T49" s="61" t="str">
        <f t="shared" si="90"/>
        <v/>
      </c>
      <c r="U49" s="62" t="str">
        <f t="shared" si="91"/>
        <v/>
      </c>
      <c r="V49" s="63" t="str">
        <f t="shared" si="92"/>
        <v/>
      </c>
      <c r="W49" s="64" t="str">
        <f t="shared" si="93"/>
        <v/>
      </c>
      <c r="X49" s="63" t="str">
        <f t="shared" si="94"/>
        <v/>
      </c>
      <c r="Y49" s="63" t="str">
        <f t="shared" si="13"/>
        <v/>
      </c>
      <c r="Z49" s="55" t="str">
        <f t="shared" si="95"/>
        <v/>
      </c>
      <c r="AA49" s="65" t="str">
        <f t="shared" si="96"/>
        <v/>
      </c>
      <c r="AB49" s="56" t="str">
        <f t="shared" si="97"/>
        <v/>
      </c>
      <c r="AC49" s="66" t="str">
        <f t="shared" si="98"/>
        <v/>
      </c>
      <c r="AD49" s="58" t="str">
        <f t="shared" si="99"/>
        <v/>
      </c>
      <c r="AE49" s="67" t="str">
        <f t="shared" si="100"/>
        <v/>
      </c>
      <c r="AF49" s="60" t="str">
        <f t="shared" si="101"/>
        <v/>
      </c>
      <c r="AG49" s="60" t="str">
        <f t="shared" si="102"/>
        <v/>
      </c>
      <c r="AH49" s="68" t="str">
        <f t="shared" si="103"/>
        <v/>
      </c>
      <c r="AI49" s="69" t="str">
        <f t="shared" si="104"/>
        <v/>
      </c>
      <c r="AJ49" s="63" t="str">
        <f t="shared" si="105"/>
        <v/>
      </c>
      <c r="AK49" s="63" t="str">
        <f t="shared" si="106"/>
        <v/>
      </c>
      <c r="AL49" s="63" t="str">
        <f t="shared" si="107"/>
        <v/>
      </c>
      <c r="AM49" s="63" t="str">
        <f t="shared" si="108"/>
        <v/>
      </c>
      <c r="AN49" s="63" t="str">
        <f t="shared" si="109"/>
        <v/>
      </c>
    </row>
    <row r="50" spans="2:40" ht="24.5" thickTop="1" thickBot="1" x14ac:dyDescent="0.55000000000000004">
      <c r="B50" t="s">
        <v>2603</v>
      </c>
      <c r="C50" s="124" t="s">
        <v>2595</v>
      </c>
      <c r="D50" s="125"/>
      <c r="E50" s="51"/>
      <c r="F50" s="52"/>
      <c r="G50" s="52"/>
      <c r="H50" s="51"/>
      <c r="I50" s="51"/>
      <c r="J50" s="53"/>
      <c r="K50" s="53"/>
      <c r="L50" s="54" t="str">
        <f>IF(C50="","",_xlfn.CONCAT("            { line: ","""",C50,", ",M50:AN50,""", sC: ","""",B50,"""},"))</f>
        <v xml:space="preserve">            { line: "San Agustín., ", sC: "rpn"},</v>
      </c>
      <c r="M50" s="55" t="str">
        <f t="shared" si="84"/>
        <v/>
      </c>
      <c r="N50" s="56" t="str">
        <f t="shared" si="85"/>
        <v/>
      </c>
      <c r="O50" s="57" t="str">
        <f t="shared" si="86"/>
        <v/>
      </c>
      <c r="P50" s="58" t="str">
        <f t="shared" si="87"/>
        <v/>
      </c>
      <c r="Q50" s="59" t="str">
        <f t="shared" si="88"/>
        <v/>
      </c>
      <c r="R50" s="60" t="str">
        <f t="shared" si="6"/>
        <v/>
      </c>
      <c r="S50" s="55" t="str">
        <f t="shared" si="89"/>
        <v/>
      </c>
      <c r="T50" s="61" t="str">
        <f t="shared" si="90"/>
        <v/>
      </c>
      <c r="U50" s="62" t="str">
        <f t="shared" si="91"/>
        <v/>
      </c>
      <c r="V50" s="63" t="str">
        <f t="shared" si="92"/>
        <v/>
      </c>
      <c r="W50" s="64" t="str">
        <f t="shared" si="93"/>
        <v/>
      </c>
      <c r="X50" s="63" t="str">
        <f t="shared" si="94"/>
        <v/>
      </c>
      <c r="Y50" s="63" t="str">
        <f t="shared" si="13"/>
        <v/>
      </c>
      <c r="Z50" s="55" t="str">
        <f t="shared" si="95"/>
        <v/>
      </c>
      <c r="AA50" s="65" t="str">
        <f t="shared" si="96"/>
        <v/>
      </c>
      <c r="AB50" s="56" t="str">
        <f t="shared" si="97"/>
        <v/>
      </c>
      <c r="AC50" s="66" t="str">
        <f t="shared" si="98"/>
        <v/>
      </c>
      <c r="AD50" s="58" t="str">
        <f t="shared" si="99"/>
        <v/>
      </c>
      <c r="AE50" s="67" t="str">
        <f t="shared" si="100"/>
        <v/>
      </c>
      <c r="AF50" s="60" t="str">
        <f t="shared" si="101"/>
        <v/>
      </c>
      <c r="AG50" s="60" t="str">
        <f t="shared" si="102"/>
        <v/>
      </c>
      <c r="AH50" s="68" t="str">
        <f t="shared" si="103"/>
        <v/>
      </c>
      <c r="AI50" s="69" t="str">
        <f t="shared" si="104"/>
        <v/>
      </c>
      <c r="AJ50" s="63" t="str">
        <f t="shared" si="105"/>
        <v/>
      </c>
      <c r="AK50" s="63" t="str">
        <f t="shared" si="106"/>
        <v/>
      </c>
      <c r="AL50" s="63" t="str">
        <f t="shared" si="107"/>
        <v/>
      </c>
      <c r="AM50" s="63" t="str">
        <f t="shared" si="108"/>
        <v/>
      </c>
      <c r="AN50" s="63" t="str">
        <f t="shared" si="109"/>
        <v/>
      </c>
    </row>
    <row r="51" spans="2:40" ht="24.5" thickTop="1" thickBot="1" x14ac:dyDescent="0.55000000000000004">
      <c r="B51" t="s">
        <v>2603</v>
      </c>
      <c r="C51" s="124" t="s">
        <v>2596</v>
      </c>
      <c r="D51" s="125"/>
      <c r="E51" s="51"/>
      <c r="F51" s="52"/>
      <c r="G51" s="52"/>
      <c r="H51" s="51"/>
      <c r="I51" s="51"/>
      <c r="J51" s="53"/>
      <c r="K51" s="53"/>
      <c r="L51" s="54" t="str">
        <f t="shared" ref="L51:L54" si="110">IF(C51="","",_xlfn.CONCAT("            { line: ","""",C51,", ",M51:AN51,""", sC: ","""",B51,"""},"))</f>
        <v xml:space="preserve">            { line: "San Atanasio., ", sC: "rpn"},</v>
      </c>
      <c r="M51" s="55" t="str">
        <f t="shared" si="84"/>
        <v/>
      </c>
      <c r="N51" s="56" t="str">
        <f t="shared" si="85"/>
        <v/>
      </c>
      <c r="O51" s="57" t="str">
        <f t="shared" si="86"/>
        <v/>
      </c>
      <c r="P51" s="58" t="str">
        <f t="shared" si="87"/>
        <v/>
      </c>
      <c r="Q51" s="59" t="str">
        <f t="shared" si="88"/>
        <v/>
      </c>
      <c r="R51" s="60" t="str">
        <f t="shared" si="6"/>
        <v/>
      </c>
      <c r="S51" s="55" t="str">
        <f t="shared" si="89"/>
        <v/>
      </c>
      <c r="T51" s="61" t="str">
        <f t="shared" si="90"/>
        <v/>
      </c>
      <c r="U51" s="62" t="str">
        <f t="shared" si="91"/>
        <v/>
      </c>
      <c r="V51" s="63" t="str">
        <f t="shared" si="92"/>
        <v/>
      </c>
      <c r="W51" s="64" t="str">
        <f t="shared" si="93"/>
        <v/>
      </c>
      <c r="X51" s="63" t="str">
        <f t="shared" si="94"/>
        <v/>
      </c>
      <c r="Y51" s="63" t="str">
        <f t="shared" si="13"/>
        <v/>
      </c>
      <c r="Z51" s="55" t="str">
        <f t="shared" si="95"/>
        <v/>
      </c>
      <c r="AA51" s="65" t="str">
        <f t="shared" si="96"/>
        <v/>
      </c>
      <c r="AB51" s="56" t="str">
        <f t="shared" si="97"/>
        <v/>
      </c>
      <c r="AC51" s="66" t="str">
        <f t="shared" si="98"/>
        <v/>
      </c>
      <c r="AD51" s="58" t="str">
        <f t="shared" si="99"/>
        <v/>
      </c>
      <c r="AE51" s="67" t="str">
        <f t="shared" si="100"/>
        <v/>
      </c>
      <c r="AF51" s="60" t="str">
        <f t="shared" si="101"/>
        <v/>
      </c>
      <c r="AG51" s="60" t="str">
        <f t="shared" si="102"/>
        <v/>
      </c>
      <c r="AH51" s="68" t="str">
        <f t="shared" si="103"/>
        <v/>
      </c>
      <c r="AI51" s="69" t="str">
        <f t="shared" si="104"/>
        <v/>
      </c>
      <c r="AJ51" s="63" t="str">
        <f t="shared" si="105"/>
        <v/>
      </c>
      <c r="AK51" s="63" t="str">
        <f t="shared" si="106"/>
        <v/>
      </c>
      <c r="AL51" s="63" t="str">
        <f t="shared" si="107"/>
        <v/>
      </c>
      <c r="AM51" s="63" t="str">
        <f t="shared" si="108"/>
        <v/>
      </c>
      <c r="AN51" s="63" t="str">
        <f t="shared" si="109"/>
        <v/>
      </c>
    </row>
    <row r="52" spans="2:40" ht="24.5" thickTop="1" thickBot="1" x14ac:dyDescent="0.55000000000000004">
      <c r="B52" t="s">
        <v>2603</v>
      </c>
      <c r="C52" s="124" t="s">
        <v>2597</v>
      </c>
      <c r="D52" s="125"/>
      <c r="E52" s="51"/>
      <c r="F52" s="52"/>
      <c r="G52" s="52"/>
      <c r="H52" s="51"/>
      <c r="I52" s="51"/>
      <c r="J52" s="53"/>
      <c r="K52" s="53"/>
      <c r="L52" s="54" t="str">
        <f t="shared" si="110"/>
        <v xml:space="preserve">            { line: "San Basilio., ", sC: "rpn"},</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 t="shared" si="13"/>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2:40" ht="24.5" thickTop="1" thickBot="1" x14ac:dyDescent="0.55000000000000004">
      <c r="B53" t="s">
        <v>2603</v>
      </c>
      <c r="C53" s="124" t="s">
        <v>2598</v>
      </c>
      <c r="D53" s="125"/>
      <c r="E53" s="51"/>
      <c r="F53" s="52"/>
      <c r="G53" s="52"/>
      <c r="H53" s="51"/>
      <c r="I53" s="51"/>
      <c r="J53" s="53"/>
      <c r="K53" s="53"/>
      <c r="L53" s="54" t="str">
        <f t="shared" si="110"/>
        <v xml:space="preserve">            { line: "San Martín., ", sC: "rpn"},</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 t="shared" si="13"/>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2:40" ht="24.5" thickTop="1" thickBot="1" x14ac:dyDescent="0.55000000000000004">
      <c r="B54" t="s">
        <v>2603</v>
      </c>
      <c r="C54" s="124" t="s">
        <v>2599</v>
      </c>
      <c r="D54" s="125"/>
      <c r="E54" s="51"/>
      <c r="F54" s="52"/>
      <c r="G54" s="52"/>
      <c r="H54" s="51"/>
      <c r="I54" s="51"/>
      <c r="J54" s="53"/>
      <c r="K54" s="53"/>
      <c r="L54" s="54" t="str">
        <f t="shared" si="110"/>
        <v xml:space="preserve">            { line: "San Benito., ", sC: "rpn"},</v>
      </c>
      <c r="M54" s="55" t="str">
        <f>IF(N54="","","(")</f>
        <v/>
      </c>
      <c r="N54" s="56" t="str">
        <f>IF(D54="","",D54)</f>
        <v/>
      </c>
      <c r="O54" s="57" t="str">
        <f>IF(N54="","",",")</f>
        <v/>
      </c>
      <c r="P54" s="58" t="str">
        <f>IF(E54="","",E54)</f>
        <v/>
      </c>
      <c r="Q54" s="59" t="str">
        <f>IF(N54="","",",")</f>
        <v/>
      </c>
      <c r="R54" s="60" t="str">
        <f t="shared" si="6"/>
        <v/>
      </c>
      <c r="S54" s="55" t="str">
        <f>IF(N54="","",")")</f>
        <v/>
      </c>
      <c r="T54" s="61" t="str">
        <f>IF(U54="","","(")</f>
        <v/>
      </c>
      <c r="U54" s="62" t="str">
        <f>IF(F54="","",F54)</f>
        <v/>
      </c>
      <c r="V54" s="63" t="str">
        <f>IF(U54="","",",")</f>
        <v/>
      </c>
      <c r="W54" s="64" t="str">
        <f>IF(G54="","",G54)</f>
        <v/>
      </c>
      <c r="X54" s="63" t="str">
        <f>IF(U54="","",",")</f>
        <v/>
      </c>
      <c r="Y54" s="63" t="str">
        <f t="shared" si="13"/>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2:40" ht="24.5" thickTop="1" thickBot="1" x14ac:dyDescent="0.55000000000000004">
      <c r="B55" t="s">
        <v>2603</v>
      </c>
      <c r="C55" s="124" t="s">
        <v>2600</v>
      </c>
      <c r="D55" s="125" t="s">
        <v>1053</v>
      </c>
      <c r="E55" s="51"/>
      <c r="F55" s="52" t="s">
        <v>1015</v>
      </c>
      <c r="G55" s="52" t="s">
        <v>1016</v>
      </c>
      <c r="H55" s="51" t="s">
        <v>1106</v>
      </c>
      <c r="I55" s="51"/>
      <c r="J55" s="53" t="s">
        <v>1110</v>
      </c>
      <c r="K55" s="53">
        <v>7</v>
      </c>
      <c r="L55" s="54" t="str">
        <f t="shared" si="0"/>
        <v xml:space="preserve">            { line: "Santos Francisco y Domingo., (Sol,,14)(Mi,m,169)(Do,,350)(Re,7,450)", sC: "rpn"},</v>
      </c>
      <c r="M55" s="55" t="str">
        <f t="shared" si="1"/>
        <v>(</v>
      </c>
      <c r="N55" s="56" t="str">
        <f t="shared" si="2"/>
        <v>Sol</v>
      </c>
      <c r="O55" s="57" t="str">
        <f t="shared" si="3"/>
        <v>,</v>
      </c>
      <c r="P55" s="58" t="str">
        <f t="shared" si="4"/>
        <v/>
      </c>
      <c r="Q55" s="59" t="str">
        <f t="shared" si="5"/>
        <v>,</v>
      </c>
      <c r="R55" s="60">
        <f t="shared" si="6"/>
        <v>14</v>
      </c>
      <c r="S55" s="55" t="str">
        <f t="shared" si="7"/>
        <v>)</v>
      </c>
      <c r="T55" s="61" t="str">
        <f t="shared" si="8"/>
        <v>(</v>
      </c>
      <c r="U55" s="62" t="str">
        <f t="shared" si="9"/>
        <v>Mi</v>
      </c>
      <c r="V55" s="63" t="str">
        <f t="shared" si="10"/>
        <v>,</v>
      </c>
      <c r="W55" s="64" t="str">
        <f t="shared" si="11"/>
        <v>m</v>
      </c>
      <c r="X55" s="63" t="str">
        <f t="shared" si="12"/>
        <v>,</v>
      </c>
      <c r="Y55" s="63">
        <f t="shared" si="13"/>
        <v>169</v>
      </c>
      <c r="Z55" s="55" t="str">
        <f t="shared" si="14"/>
        <v>)</v>
      </c>
      <c r="AA55" s="65" t="str">
        <f t="shared" si="15"/>
        <v>(</v>
      </c>
      <c r="AB55" s="56" t="str">
        <f t="shared" si="16"/>
        <v>Do</v>
      </c>
      <c r="AC55" s="66" t="str">
        <f t="shared" si="17"/>
        <v>,</v>
      </c>
      <c r="AD55" s="58" t="str">
        <f t="shared" si="18"/>
        <v/>
      </c>
      <c r="AE55" s="67" t="str">
        <f t="shared" si="19"/>
        <v>,</v>
      </c>
      <c r="AF55" s="60">
        <f t="shared" si="20"/>
        <v>350</v>
      </c>
      <c r="AG55" s="60" t="str">
        <f t="shared" si="21"/>
        <v>)</v>
      </c>
      <c r="AH55" s="68" t="str">
        <f t="shared" si="22"/>
        <v>(</v>
      </c>
      <c r="AI55" s="69" t="str">
        <f t="shared" si="23"/>
        <v>Re</v>
      </c>
      <c r="AJ55" s="63" t="str">
        <f t="shared" si="24"/>
        <v>,</v>
      </c>
      <c r="AK55" s="63">
        <f t="shared" si="25"/>
        <v>7</v>
      </c>
      <c r="AL55" s="63" t="str">
        <f t="shared" si="26"/>
        <v>,</v>
      </c>
      <c r="AM55" s="63">
        <f t="shared" si="27"/>
        <v>450</v>
      </c>
      <c r="AN55" s="63" t="str">
        <f t="shared" si="28"/>
        <v>)</v>
      </c>
    </row>
    <row r="56" spans="2:40" ht="24.5" thickTop="1" thickBot="1" x14ac:dyDescent="0.55000000000000004">
      <c r="B56" t="s">
        <v>2603</v>
      </c>
      <c r="C56" s="124" t="s">
        <v>2601</v>
      </c>
      <c r="D56" s="125"/>
      <c r="E56" s="51"/>
      <c r="F56" s="52"/>
      <c r="G56" s="52"/>
      <c r="H56" s="51"/>
      <c r="I56" s="51"/>
      <c r="J56" s="53"/>
      <c r="K56" s="53"/>
      <c r="L56" s="54" t="str">
        <f>IF(C56="","",_xlfn.CONCAT("            { line: ","""",C56,", ",M56:AN56,""", sC: ","""",B56,"""},"))</f>
        <v xml:space="preserve">            { line: "San Francisco Javier., ", sC: "rpn"},</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2:40" ht="24.5" thickTop="1" thickBot="1" x14ac:dyDescent="0.55000000000000004">
      <c r="B57" t="s">
        <v>2603</v>
      </c>
      <c r="C57" s="124" t="s">
        <v>2602</v>
      </c>
      <c r="D57" s="125"/>
      <c r="E57" s="51"/>
      <c r="F57" s="52"/>
      <c r="G57" s="52"/>
      <c r="H57" s="51"/>
      <c r="I57" s="51"/>
      <c r="J57" s="53"/>
      <c r="K57" s="53"/>
      <c r="L57" s="54" t="str">
        <f>IF(C57="","",_xlfn.CONCAT("            { line: ","""",C57,", ",M57:AN57,""", sC: ","""",B57,"""},"))</f>
        <v xml:space="preserve">            { line: "San Juan María Vianney., ", sC: "rpn"},</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2:40" ht="24.5" thickTop="1" thickBot="1" x14ac:dyDescent="0.55000000000000004">
      <c r="C58" s="124"/>
      <c r="D58" s="125"/>
      <c r="E58" s="51"/>
      <c r="F58" s="52"/>
      <c r="G58" s="52"/>
      <c r="H58" s="51"/>
      <c r="I58" s="51"/>
      <c r="J58" s="53"/>
      <c r="K58" s="53"/>
      <c r="L58" s="54" t="str">
        <f t="shared" ref="L58" si="111">IF(C58="","",_xlfn.CONCAT("            { line: ","""",C58,", ",M58:AN58,""", sC: ","""",B58,"""},"))</f>
        <v/>
      </c>
      <c r="M58" s="55" t="str">
        <f t="shared" si="1"/>
        <v/>
      </c>
      <c r="N58" s="56" t="str">
        <f t="shared" si="2"/>
        <v/>
      </c>
      <c r="O58" s="57" t="str">
        <f t="shared" si="3"/>
        <v/>
      </c>
      <c r="P58" s="58" t="str">
        <f t="shared" si="4"/>
        <v/>
      </c>
      <c r="Q58" s="59" t="str">
        <f t="shared" si="5"/>
        <v/>
      </c>
      <c r="R58" s="60" t="str">
        <f t="shared" ref="R58:R95" si="112">IF(N58="Do",10,IF(N58="Re",22,IF(N58="Mi",20,IF(N58="Fa",20,IF(N58="Sol",14,IF(N58="La",20,IF(N58="Si",20,IF(N58="Do#",14,IF(N58="Fa#",15,IF(N58="Sol#",20,IF(N58="Si♭",17,"")))))))))))</f>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2:40" ht="24.5" thickTop="1" thickBot="1" x14ac:dyDescent="0.55000000000000004">
      <c r="B59" t="s">
        <v>1018</v>
      </c>
      <c r="C59" s="124" t="s">
        <v>2608</v>
      </c>
      <c r="D59" s="125" t="s">
        <v>1053</v>
      </c>
      <c r="E59" s="51"/>
      <c r="F59" s="52" t="s">
        <v>1015</v>
      </c>
      <c r="G59" s="52" t="s">
        <v>1016</v>
      </c>
      <c r="H59" s="51"/>
      <c r="I59" s="51"/>
      <c r="J59" s="53"/>
      <c r="K59" s="53"/>
      <c r="L59" s="54" t="str">
        <f>IF(C59="","",_xlfn.CONCAT("            { line: ","""",C59,", ",M59:AN59,""", sC: ","""",B59,"""},"))</f>
        <v xml:space="preserve">            { line: "Santa Catalina de Siena., (Sol,,14)(Mi,m,169)", sC: "tc"},</v>
      </c>
      <c r="M59" s="55" t="str">
        <f t="shared" si="1"/>
        <v>(</v>
      </c>
      <c r="N59" s="56" t="str">
        <f t="shared" si="2"/>
        <v>Sol</v>
      </c>
      <c r="O59" s="57" t="str">
        <f t="shared" si="3"/>
        <v>,</v>
      </c>
      <c r="P59" s="58" t="str">
        <f t="shared" si="4"/>
        <v/>
      </c>
      <c r="Q59" s="59" t="str">
        <f t="shared" si="5"/>
        <v>,</v>
      </c>
      <c r="R59" s="60">
        <f t="shared" si="112"/>
        <v>14</v>
      </c>
      <c r="S59" s="55" t="str">
        <f t="shared" si="7"/>
        <v>)</v>
      </c>
      <c r="T59" s="61" t="str">
        <f t="shared" si="8"/>
        <v>(</v>
      </c>
      <c r="U59" s="62" t="str">
        <f t="shared" si="9"/>
        <v>Mi</v>
      </c>
      <c r="V59" s="63" t="str">
        <f t="shared" si="10"/>
        <v>,</v>
      </c>
      <c r="W59" s="64" t="str">
        <f t="shared" si="11"/>
        <v>m</v>
      </c>
      <c r="X59" s="63" t="str">
        <f t="shared" si="12"/>
        <v>,</v>
      </c>
      <c r="Y59" s="63">
        <f t="shared" si="13"/>
        <v>169</v>
      </c>
      <c r="Z59" s="55" t="str">
        <f t="shared" si="14"/>
        <v>)</v>
      </c>
      <c r="AA59" s="65" t="str">
        <f t="shared" si="15"/>
        <v/>
      </c>
      <c r="AB59" s="56" t="str">
        <f t="shared" si="16"/>
        <v/>
      </c>
      <c r="AC59" s="66" t="str">
        <f t="shared" si="17"/>
        <v/>
      </c>
      <c r="AD59" s="58" t="str">
        <f t="shared" si="18"/>
        <v/>
      </c>
      <c r="AE59" s="67" t="str">
        <f t="shared" si="19"/>
        <v/>
      </c>
      <c r="AF59" s="60" t="str">
        <f t="shared" si="20"/>
        <v/>
      </c>
      <c r="AG59" s="60" t="str">
        <f t="shared" si="21"/>
        <v/>
      </c>
      <c r="AH59" s="68" t="str">
        <f t="shared" si="22"/>
        <v/>
      </c>
      <c r="AI59" s="69" t="str">
        <f t="shared" si="23"/>
        <v/>
      </c>
      <c r="AJ59" s="63" t="str">
        <f t="shared" si="24"/>
        <v/>
      </c>
      <c r="AK59" s="63" t="str">
        <f t="shared" si="25"/>
        <v/>
      </c>
      <c r="AL59" s="63" t="str">
        <f t="shared" si="26"/>
        <v/>
      </c>
      <c r="AM59" s="63" t="str">
        <f t="shared" si="27"/>
        <v/>
      </c>
      <c r="AN59" s="63" t="str">
        <f t="shared" si="28"/>
        <v/>
      </c>
    </row>
    <row r="60" spans="2:40" ht="24.5" thickTop="1" thickBot="1" x14ac:dyDescent="0.55000000000000004">
      <c r="B60" t="s">
        <v>1003</v>
      </c>
      <c r="C60" s="138" t="s">
        <v>2607</v>
      </c>
      <c r="D60" s="125" t="s">
        <v>1106</v>
      </c>
      <c r="E60" s="51"/>
      <c r="F60" s="52" t="s">
        <v>1110</v>
      </c>
      <c r="G60" s="52">
        <v>7</v>
      </c>
      <c r="H60" s="51"/>
      <c r="I60" s="51"/>
      <c r="J60" s="53"/>
      <c r="K60" s="53"/>
      <c r="L60" s="77" t="str">
        <f>IF(C60="","",_xlfn.CONCAT("            { line: ","""",C60,", ",M60:AN60,""", sC: ","""",B60,"""},"))</f>
        <v xml:space="preserve">            { line: "RUEGA POR NOSOTROS., (Do,,10)(Re,7,169)", sC: "as"},</v>
      </c>
      <c r="M60" s="55" t="str">
        <f t="shared" si="1"/>
        <v>(</v>
      </c>
      <c r="N60" s="56" t="str">
        <f t="shared" si="2"/>
        <v>Do</v>
      </c>
      <c r="O60" s="57" t="str">
        <f t="shared" si="3"/>
        <v>,</v>
      </c>
      <c r="P60" s="58" t="str">
        <f t="shared" si="4"/>
        <v/>
      </c>
      <c r="Q60" s="59" t="str">
        <f t="shared" si="5"/>
        <v>,</v>
      </c>
      <c r="R60" s="60">
        <f t="shared" si="112"/>
        <v>10</v>
      </c>
      <c r="S60" s="55" t="str">
        <f t="shared" si="7"/>
        <v>)</v>
      </c>
      <c r="T60" s="61" t="str">
        <f t="shared" si="8"/>
        <v>(</v>
      </c>
      <c r="U60" s="62" t="str">
        <f t="shared" si="9"/>
        <v>Re</v>
      </c>
      <c r="V60" s="63" t="str">
        <f t="shared" si="10"/>
        <v>,</v>
      </c>
      <c r="W60" s="64">
        <f t="shared" si="11"/>
        <v>7</v>
      </c>
      <c r="X60" s="63" t="str">
        <f t="shared" si="12"/>
        <v>,</v>
      </c>
      <c r="Y60" s="63">
        <f>IF(U60="","",169)</f>
        <v>169</v>
      </c>
      <c r="Z60" s="55" t="str">
        <f t="shared" si="14"/>
        <v>)</v>
      </c>
      <c r="AA60" s="65" t="str">
        <f t="shared" si="15"/>
        <v/>
      </c>
      <c r="AB60" s="56" t="str">
        <f t="shared" si="16"/>
        <v/>
      </c>
      <c r="AC60" s="66" t="str">
        <f t="shared" si="17"/>
        <v/>
      </c>
      <c r="AD60" s="58" t="str">
        <f t="shared" si="18"/>
        <v/>
      </c>
      <c r="AE60" s="67" t="str">
        <f t="shared" si="19"/>
        <v/>
      </c>
      <c r="AF60" s="60" t="str">
        <f t="shared" si="20"/>
        <v/>
      </c>
      <c r="AG60" s="60" t="str">
        <f t="shared" si="21"/>
        <v/>
      </c>
      <c r="AH60" s="68" t="str">
        <f t="shared" si="22"/>
        <v/>
      </c>
      <c r="AI60" s="69" t="str">
        <f t="shared" si="23"/>
        <v/>
      </c>
      <c r="AJ60" s="63" t="str">
        <f t="shared" si="24"/>
        <v/>
      </c>
      <c r="AK60" s="63" t="str">
        <f t="shared" si="25"/>
        <v/>
      </c>
      <c r="AL60" s="63" t="str">
        <f t="shared" si="26"/>
        <v/>
      </c>
      <c r="AM60" s="63" t="str">
        <f t="shared" si="27"/>
        <v/>
      </c>
      <c r="AN60" s="63" t="str">
        <f t="shared" si="28"/>
        <v/>
      </c>
    </row>
    <row r="61" spans="2:40" ht="24.5" thickTop="1" thickBot="1" x14ac:dyDescent="0.55000000000000004">
      <c r="B61" t="s">
        <v>2634</v>
      </c>
      <c r="C61" s="124" t="s">
        <v>2609</v>
      </c>
      <c r="D61" s="125"/>
      <c r="E61" s="51"/>
      <c r="F61" s="52"/>
      <c r="G61" s="52"/>
      <c r="H61" s="51"/>
      <c r="I61" s="51"/>
      <c r="J61" s="53"/>
      <c r="K61" s="53"/>
      <c r="L61" s="54" t="str">
        <f>IF(C61="","",_xlfn.CONCAT("            { line: ","""",C61,", ",M61:AN61,""", sC: ","""",B61,"""},"))</f>
        <v xml:space="preserve">            { line: "Santa Teresa de Jesús., ", sC: "height"},</v>
      </c>
      <c r="M61" s="55" t="str">
        <f t="shared" si="1"/>
        <v/>
      </c>
      <c r="N61" s="56" t="str">
        <f t="shared" si="2"/>
        <v/>
      </c>
      <c r="O61" s="57" t="str">
        <f t="shared" si="3"/>
        <v/>
      </c>
      <c r="P61" s="58" t="str">
        <f t="shared" si="4"/>
        <v/>
      </c>
      <c r="Q61" s="59" t="str">
        <f t="shared" si="5"/>
        <v/>
      </c>
      <c r="R61" s="60" t="str">
        <f t="shared" si="112"/>
        <v/>
      </c>
      <c r="S61" s="55" t="str">
        <f t="shared" si="7"/>
        <v/>
      </c>
      <c r="T61" s="61" t="str">
        <f t="shared" si="8"/>
        <v/>
      </c>
      <c r="U61" s="62" t="str">
        <f t="shared" si="9"/>
        <v/>
      </c>
      <c r="V61" s="63" t="str">
        <f t="shared" si="10"/>
        <v/>
      </c>
      <c r="W61" s="64" t="str">
        <f t="shared" si="11"/>
        <v/>
      </c>
      <c r="X61" s="63" t="str">
        <f t="shared" si="12"/>
        <v/>
      </c>
      <c r="Y61" s="63" t="str">
        <f t="shared" ref="Y61:Y95" si="113">IF(U61="","",169)</f>
        <v/>
      </c>
      <c r="Z61" s="55" t="str">
        <f t="shared" si="14"/>
        <v/>
      </c>
      <c r="AA61" s="65" t="str">
        <f t="shared" si="15"/>
        <v/>
      </c>
      <c r="AB61" s="56" t="str">
        <f t="shared" si="16"/>
        <v/>
      </c>
      <c r="AC61" s="66" t="str">
        <f t="shared" si="17"/>
        <v/>
      </c>
      <c r="AD61" s="58" t="str">
        <f t="shared" si="18"/>
        <v/>
      </c>
      <c r="AE61" s="67" t="str">
        <f t="shared" si="19"/>
        <v/>
      </c>
      <c r="AF61" s="60" t="str">
        <f t="shared" si="20"/>
        <v/>
      </c>
      <c r="AG61" s="60" t="str">
        <f t="shared" si="21"/>
        <v/>
      </c>
      <c r="AH61" s="68" t="str">
        <f t="shared" si="22"/>
        <v/>
      </c>
      <c r="AI61" s="69" t="str">
        <f t="shared" si="23"/>
        <v/>
      </c>
      <c r="AJ61" s="63" t="str">
        <f t="shared" si="24"/>
        <v/>
      </c>
      <c r="AK61" s="63" t="str">
        <f t="shared" si="25"/>
        <v/>
      </c>
      <c r="AL61" s="63" t="str">
        <f t="shared" si="26"/>
        <v/>
      </c>
      <c r="AM61" s="63" t="str">
        <f t="shared" si="27"/>
        <v/>
      </c>
      <c r="AN61" s="63" t="str">
        <f t="shared" si="28"/>
        <v/>
      </c>
    </row>
    <row r="62" spans="2:40" ht="85" thickTop="1" thickBot="1" x14ac:dyDescent="0.55000000000000004">
      <c r="C62" s="140" t="s">
        <v>2632</v>
      </c>
      <c r="D62" s="125"/>
      <c r="E62" s="51"/>
      <c r="F62" s="52"/>
      <c r="G62" s="52"/>
      <c r="H62" s="51"/>
      <c r="I62" s="51"/>
      <c r="J62" s="53"/>
      <c r="K62" s="53"/>
      <c r="L62" s="54" t="str">
        <f>IF(C62="","",_xlfn.CONCAT("            { line: ","""",C62,", ",M62:AN62,""", sC: ","""",B62,"""},"))</f>
        <v xml:space="preserve">            { line: "En las letanías se pueden añadir algunos nombres de santos, especialmente el del titular de la iglesia y los de los patronos del
lugar y de los que van a ser bautizados., ", sC: ""},</v>
      </c>
      <c r="M62" s="55" t="str">
        <f t="shared" ref="M62" si="114">IF(N62="","","(")</f>
        <v/>
      </c>
      <c r="N62" s="56" t="str">
        <f t="shared" ref="N62" si="115">IF(D62="","",D62)</f>
        <v/>
      </c>
      <c r="O62" s="57" t="str">
        <f t="shared" ref="O62" si="116">IF(N62="","",",")</f>
        <v/>
      </c>
      <c r="P62" s="58" t="str">
        <f t="shared" ref="P62" si="117">IF(E62="","",E62)</f>
        <v/>
      </c>
      <c r="Q62" s="59" t="str">
        <f t="shared" ref="Q62" si="118">IF(N62="","",",")</f>
        <v/>
      </c>
      <c r="R62" s="60" t="str">
        <f t="shared" ref="R62" si="119">IF(N62="Do",10,IF(N62="Re",22,IF(N62="Mi",20,IF(N62="Fa",20,IF(N62="Sol",14,IF(N62="La",20,IF(N62="Si",20,IF(N62="Do#",14,IF(N62="Fa#",15,IF(N62="Sol#",20,IF(N62="Si♭",17,"")))))))))))</f>
        <v/>
      </c>
      <c r="S62" s="55" t="str">
        <f t="shared" ref="S62" si="120">IF(N62="","",")")</f>
        <v/>
      </c>
      <c r="T62" s="61" t="str">
        <f t="shared" ref="T62" si="121">IF(U62="","","(")</f>
        <v/>
      </c>
      <c r="U62" s="62" t="str">
        <f t="shared" ref="U62" si="122">IF(F62="","",F62)</f>
        <v/>
      </c>
      <c r="V62" s="63" t="str">
        <f t="shared" ref="V62" si="123">IF(U62="","",",")</f>
        <v/>
      </c>
      <c r="W62" s="64" t="str">
        <f t="shared" ref="W62" si="124">IF(G62="","",G62)</f>
        <v/>
      </c>
      <c r="X62" s="63" t="str">
        <f t="shared" ref="X62" si="125">IF(U62="","",",")</f>
        <v/>
      </c>
      <c r="Y62" s="63" t="str">
        <f t="shared" si="113"/>
        <v/>
      </c>
      <c r="Z62" s="55" t="str">
        <f t="shared" ref="Z62" si="126">IF(U62="","",")")</f>
        <v/>
      </c>
      <c r="AA62" s="65" t="str">
        <f t="shared" ref="AA62" si="127">IF(AB62="","","(")</f>
        <v/>
      </c>
      <c r="AB62" s="56" t="str">
        <f t="shared" ref="AB62" si="128">IF(H62="","",H62)</f>
        <v/>
      </c>
      <c r="AC62" s="66" t="str">
        <f t="shared" ref="AC62" si="129">IF(AB62="","",",")</f>
        <v/>
      </c>
      <c r="AD62" s="58" t="str">
        <f t="shared" ref="AD62" si="130">IF(I62="","",I62)</f>
        <v/>
      </c>
      <c r="AE62" s="67" t="str">
        <f t="shared" ref="AE62" si="131">IF(AB62="","",",")</f>
        <v/>
      </c>
      <c r="AF62" s="60" t="str">
        <f t="shared" ref="AF62" si="132">IF(AB62="","",350)</f>
        <v/>
      </c>
      <c r="AG62" s="60" t="str">
        <f t="shared" ref="AG62" si="133">IF(AB62="","",")")</f>
        <v/>
      </c>
      <c r="AH62" s="68" t="str">
        <f t="shared" ref="AH62" si="134">IF(AI62="","","(")</f>
        <v/>
      </c>
      <c r="AI62" s="69" t="str">
        <f t="shared" ref="AI62" si="135">IF(J62="","",J62)</f>
        <v/>
      </c>
      <c r="AJ62" s="63" t="str">
        <f t="shared" ref="AJ62" si="136">IF(AI62="","",",")</f>
        <v/>
      </c>
      <c r="AK62" s="63" t="str">
        <f t="shared" ref="AK62" si="137">IF(K62="","",K62)</f>
        <v/>
      </c>
      <c r="AL62" s="63" t="str">
        <f t="shared" ref="AL62" si="138">IF(AI62="","",",")</f>
        <v/>
      </c>
      <c r="AM62" s="63" t="str">
        <f t="shared" ref="AM62" si="139">IF(AI62="","",450)</f>
        <v/>
      </c>
      <c r="AN62" s="63" t="str">
        <f t="shared" ref="AN62" si="140">IF(AI62="","",")")</f>
        <v/>
      </c>
    </row>
    <row r="63" spans="2:40" ht="24.5" thickTop="1" thickBot="1" x14ac:dyDescent="0.55000000000000004">
      <c r="C63" s="124" t="s">
        <v>2610</v>
      </c>
      <c r="D63" s="125"/>
      <c r="E63" s="51"/>
      <c r="F63" s="52"/>
      <c r="G63" s="52"/>
      <c r="H63" s="51"/>
      <c r="I63" s="51"/>
      <c r="J63" s="53"/>
      <c r="K63" s="53"/>
      <c r="L63" s="54" t="str">
        <f t="shared" ref="L63:L69" si="141">IF(C63="","",_xlfn.CONCAT("            { line: ","""",C63,", ",M63:AN63,""", sC: ","""",B63,"""},"))</f>
        <v xml:space="preserve">            { line: "Santos y santas de Dios, ", sC: ""},</v>
      </c>
      <c r="M63" s="55" t="str">
        <f t="shared" si="1"/>
        <v/>
      </c>
      <c r="N63" s="56" t="str">
        <f t="shared" si="2"/>
        <v/>
      </c>
      <c r="O63" s="57" t="str">
        <f t="shared" si="3"/>
        <v/>
      </c>
      <c r="P63" s="58" t="str">
        <f t="shared" si="4"/>
        <v/>
      </c>
      <c r="Q63" s="59" t="str">
        <f t="shared" si="5"/>
        <v/>
      </c>
      <c r="R63" s="60" t="str">
        <f t="shared" si="112"/>
        <v/>
      </c>
      <c r="S63" s="55" t="str">
        <f t="shared" si="7"/>
        <v/>
      </c>
      <c r="T63" s="61" t="str">
        <f t="shared" si="8"/>
        <v/>
      </c>
      <c r="U63" s="62" t="str">
        <f t="shared" si="9"/>
        <v/>
      </c>
      <c r="V63" s="63" t="str">
        <f t="shared" si="10"/>
        <v/>
      </c>
      <c r="W63" s="64" t="str">
        <f t="shared" si="11"/>
        <v/>
      </c>
      <c r="X63" s="63" t="str">
        <f t="shared" si="12"/>
        <v/>
      </c>
      <c r="Y63" s="63" t="str">
        <f t="shared" si="113"/>
        <v/>
      </c>
      <c r="Z63" s="55" t="str">
        <f t="shared" si="14"/>
        <v/>
      </c>
      <c r="AA63" s="65" t="str">
        <f t="shared" si="15"/>
        <v/>
      </c>
      <c r="AB63" s="56" t="str">
        <f t="shared" si="16"/>
        <v/>
      </c>
      <c r="AC63" s="66" t="str">
        <f t="shared" si="17"/>
        <v/>
      </c>
      <c r="AD63" s="58" t="str">
        <f t="shared" si="18"/>
        <v/>
      </c>
      <c r="AE63" s="67" t="str">
        <f t="shared" si="19"/>
        <v/>
      </c>
      <c r="AF63" s="60" t="str">
        <f t="shared" si="20"/>
        <v/>
      </c>
      <c r="AG63" s="60" t="str">
        <f t="shared" si="21"/>
        <v/>
      </c>
      <c r="AH63" s="68" t="str">
        <f t="shared" si="22"/>
        <v/>
      </c>
      <c r="AI63" s="69" t="str">
        <f t="shared" si="23"/>
        <v/>
      </c>
      <c r="AJ63" s="63" t="str">
        <f t="shared" si="24"/>
        <v/>
      </c>
      <c r="AK63" s="63" t="str">
        <f t="shared" si="25"/>
        <v/>
      </c>
      <c r="AL63" s="63" t="str">
        <f t="shared" si="26"/>
        <v/>
      </c>
      <c r="AM63" s="63" t="str">
        <f t="shared" si="27"/>
        <v/>
      </c>
      <c r="AN63" s="63" t="str">
        <f t="shared" si="28"/>
        <v/>
      </c>
    </row>
    <row r="64" spans="2:40" ht="24.5" thickTop="1" thickBot="1" x14ac:dyDescent="0.55000000000000004">
      <c r="B64" t="s">
        <v>2633</v>
      </c>
      <c r="C64" s="138" t="s">
        <v>2607</v>
      </c>
      <c r="D64" s="125" t="s">
        <v>1106</v>
      </c>
      <c r="E64" s="51"/>
      <c r="F64" s="52" t="s">
        <v>1110</v>
      </c>
      <c r="G64" s="52">
        <v>7</v>
      </c>
      <c r="H64" s="51"/>
      <c r="I64" s="51"/>
      <c r="J64" s="53"/>
      <c r="K64" s="53"/>
      <c r="L64" s="77" t="str">
        <f>IF(C64="","",_xlfn.CONCAT("            { line: ","""",C64,", ",M64:AN64,""", sC: ","""",B64,"""},"))</f>
        <v xml:space="preserve">            { line: "RUEGA POR NOSOTROS., (Do,,10)(Re,7,169)", sC: "as sub"},</v>
      </c>
      <c r="M64" s="55" t="str">
        <f t="shared" ref="M64" si="142">IF(N64="","","(")</f>
        <v>(</v>
      </c>
      <c r="N64" s="56" t="str">
        <f t="shared" ref="N64" si="143">IF(D64="","",D64)</f>
        <v>Do</v>
      </c>
      <c r="O64" s="57" t="str">
        <f t="shared" ref="O64" si="144">IF(N64="","",",")</f>
        <v>,</v>
      </c>
      <c r="P64" s="58" t="str">
        <f t="shared" ref="P64" si="145">IF(E64="","",E64)</f>
        <v/>
      </c>
      <c r="Q64" s="59" t="str">
        <f t="shared" ref="Q64" si="146">IF(N64="","",",")</f>
        <v>,</v>
      </c>
      <c r="R64" s="60">
        <f t="shared" ref="R64" si="147">IF(N64="Do",10,IF(N64="Re",22,IF(N64="Mi",20,IF(N64="Fa",20,IF(N64="Sol",14,IF(N64="La",20,IF(N64="Si",20,IF(N64="Do#",14,IF(N64="Fa#",15,IF(N64="Sol#",20,IF(N64="Si♭",17,"")))))))))))</f>
        <v>10</v>
      </c>
      <c r="S64" s="55" t="str">
        <f t="shared" ref="S64" si="148">IF(N64="","",")")</f>
        <v>)</v>
      </c>
      <c r="T64" s="61" t="str">
        <f t="shared" ref="T64" si="149">IF(U64="","","(")</f>
        <v>(</v>
      </c>
      <c r="U64" s="62" t="str">
        <f t="shared" ref="U64" si="150">IF(F64="","",F64)</f>
        <v>Re</v>
      </c>
      <c r="V64" s="63" t="str">
        <f t="shared" ref="V64" si="151">IF(U64="","",",")</f>
        <v>,</v>
      </c>
      <c r="W64" s="64">
        <f t="shared" ref="W64" si="152">IF(G64="","",G64)</f>
        <v>7</v>
      </c>
      <c r="X64" s="63" t="str">
        <f t="shared" ref="X64" si="153">IF(U64="","",",")</f>
        <v>,</v>
      </c>
      <c r="Y64" s="63">
        <f>IF(U64="","",169)</f>
        <v>169</v>
      </c>
      <c r="Z64" s="55" t="str">
        <f t="shared" ref="Z64" si="154">IF(U64="","",")")</f>
        <v>)</v>
      </c>
      <c r="AA64" s="65" t="str">
        <f t="shared" ref="AA64" si="155">IF(AB64="","","(")</f>
        <v/>
      </c>
      <c r="AB64" s="56" t="str">
        <f t="shared" ref="AB64" si="156">IF(H64="","",H64)</f>
        <v/>
      </c>
      <c r="AC64" s="66" t="str">
        <f t="shared" ref="AC64" si="157">IF(AB64="","",",")</f>
        <v/>
      </c>
      <c r="AD64" s="58" t="str">
        <f t="shared" ref="AD64" si="158">IF(I64="","",I64)</f>
        <v/>
      </c>
      <c r="AE64" s="67" t="str">
        <f t="shared" ref="AE64" si="159">IF(AB64="","",",")</f>
        <v/>
      </c>
      <c r="AF64" s="60" t="str">
        <f t="shared" ref="AF64" si="160">IF(AB64="","",350)</f>
        <v/>
      </c>
      <c r="AG64" s="60" t="str">
        <f t="shared" ref="AG64" si="161">IF(AB64="","",")")</f>
        <v/>
      </c>
      <c r="AH64" s="68" t="str">
        <f t="shared" ref="AH64" si="162">IF(AI64="","","(")</f>
        <v/>
      </c>
      <c r="AI64" s="69" t="str">
        <f t="shared" ref="AI64" si="163">IF(J64="","",J64)</f>
        <v/>
      </c>
      <c r="AJ64" s="63" t="str">
        <f t="shared" ref="AJ64" si="164">IF(AI64="","",",")</f>
        <v/>
      </c>
      <c r="AK64" s="63" t="str">
        <f t="shared" ref="AK64" si="165">IF(K64="","",K64)</f>
        <v/>
      </c>
      <c r="AL64" s="63" t="str">
        <f t="shared" ref="AL64" si="166">IF(AI64="","",",")</f>
        <v/>
      </c>
      <c r="AM64" s="63" t="str">
        <f t="shared" ref="AM64" si="167">IF(AI64="","",450)</f>
        <v/>
      </c>
      <c r="AN64" s="63" t="str">
        <f t="shared" ref="AN64" si="168">IF(AI64="","",")")</f>
        <v/>
      </c>
    </row>
    <row r="65" spans="2:40" ht="24.5" thickTop="1" thickBot="1" x14ac:dyDescent="0.55000000000000004">
      <c r="B65" t="s">
        <v>2634</v>
      </c>
      <c r="C65" s="124" t="s">
        <v>2611</v>
      </c>
      <c r="D65" s="125" t="s">
        <v>1053</v>
      </c>
      <c r="E65" s="51"/>
      <c r="F65" s="52" t="s">
        <v>1015</v>
      </c>
      <c r="G65" s="52" t="s">
        <v>1016</v>
      </c>
      <c r="H65" s="51"/>
      <c r="I65" s="51"/>
      <c r="J65" s="53"/>
      <c r="K65" s="53"/>
      <c r="L65" s="54" t="str">
        <f t="shared" si="141"/>
        <v xml:space="preserve">            { line: "Muéstrate propicio., (Sol,,14)(Mi,m,169)", sC: "height"},</v>
      </c>
      <c r="M65" s="55" t="str">
        <f>IF(N65="","","(")</f>
        <v>(</v>
      </c>
      <c r="N65" s="56" t="str">
        <f>IF(D65="","",D65)</f>
        <v>Sol</v>
      </c>
      <c r="O65" s="57" t="str">
        <f>IF(N65="","",",")</f>
        <v>,</v>
      </c>
      <c r="P65" s="58" t="str">
        <f>IF(E65="","",E65)</f>
        <v/>
      </c>
      <c r="Q65" s="59" t="str">
        <f>IF(N65="","",",")</f>
        <v>,</v>
      </c>
      <c r="R65" s="60">
        <f t="shared" si="112"/>
        <v>14</v>
      </c>
      <c r="S65" s="55" t="str">
        <f>IF(N65="","",")")</f>
        <v>)</v>
      </c>
      <c r="T65" s="61" t="str">
        <f>IF(U65="","","(")</f>
        <v>(</v>
      </c>
      <c r="U65" s="62" t="str">
        <f>IF(F65="","",F65)</f>
        <v>Mi</v>
      </c>
      <c r="V65" s="63" t="str">
        <f>IF(U65="","",",")</f>
        <v>,</v>
      </c>
      <c r="W65" s="64" t="str">
        <f>IF(G65="","",G65)</f>
        <v>m</v>
      </c>
      <c r="X65" s="63" t="str">
        <f>IF(U65="","",",")</f>
        <v>,</v>
      </c>
      <c r="Y65" s="63">
        <f t="shared" si="113"/>
        <v>169</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2:40" ht="24.5" thickTop="1" thickBot="1" x14ac:dyDescent="0.55000000000000004">
      <c r="B66" t="s">
        <v>2633</v>
      </c>
      <c r="C66" s="138" t="s">
        <v>2629</v>
      </c>
      <c r="D66" s="125" t="s">
        <v>1106</v>
      </c>
      <c r="E66" s="51"/>
      <c r="F66" s="52" t="s">
        <v>1110</v>
      </c>
      <c r="G66" s="52">
        <v>7</v>
      </c>
      <c r="H66" s="51"/>
      <c r="I66" s="51"/>
      <c r="J66" s="53"/>
      <c r="K66" s="53"/>
      <c r="L66" s="77" t="str">
        <f>IF(C66="","",_xlfn.CONCAT("            { line: ","""",C66,", ",M66:AN66,""", sC: ","""",B66,"""},"))</f>
        <v xml:space="preserve">            { line: "LÍBRANOS, SEÑOR., (Do,,10)(Re,7,169)", sC: "as sub"},</v>
      </c>
      <c r="M66" s="55" t="str">
        <f t="shared" ref="M66" si="169">IF(N66="","","(")</f>
        <v>(</v>
      </c>
      <c r="N66" s="56" t="str">
        <f t="shared" ref="N66" si="170">IF(D66="","",D66)</f>
        <v>Do</v>
      </c>
      <c r="O66" s="57" t="str">
        <f t="shared" ref="O66" si="171">IF(N66="","",",")</f>
        <v>,</v>
      </c>
      <c r="P66" s="58" t="str">
        <f t="shared" ref="P66" si="172">IF(E66="","",E66)</f>
        <v/>
      </c>
      <c r="Q66" s="59" t="str">
        <f t="shared" ref="Q66" si="173">IF(N66="","",",")</f>
        <v>,</v>
      </c>
      <c r="R66" s="60">
        <f t="shared" si="112"/>
        <v>10</v>
      </c>
      <c r="S66" s="55" t="str">
        <f t="shared" ref="S66" si="174">IF(N66="","",")")</f>
        <v>)</v>
      </c>
      <c r="T66" s="61" t="str">
        <f t="shared" ref="T66" si="175">IF(U66="","","(")</f>
        <v>(</v>
      </c>
      <c r="U66" s="62" t="str">
        <f t="shared" ref="U66" si="176">IF(F66="","",F66)</f>
        <v>Re</v>
      </c>
      <c r="V66" s="63" t="str">
        <f t="shared" ref="V66" si="177">IF(U66="","",",")</f>
        <v>,</v>
      </c>
      <c r="W66" s="64">
        <f t="shared" ref="W66" si="178">IF(G66="","",G66)</f>
        <v>7</v>
      </c>
      <c r="X66" s="63" t="str">
        <f t="shared" ref="X66" si="179">IF(U66="","",",")</f>
        <v>,</v>
      </c>
      <c r="Y66" s="63">
        <f>IF(U66="","",169)</f>
        <v>169</v>
      </c>
      <c r="Z66" s="55" t="str">
        <f t="shared" ref="Z66" si="180">IF(U66="","",")")</f>
        <v>)</v>
      </c>
      <c r="AA66" s="65" t="str">
        <f t="shared" ref="AA66" si="181">IF(AB66="","","(")</f>
        <v/>
      </c>
      <c r="AB66" s="56" t="str">
        <f t="shared" ref="AB66" si="182">IF(H66="","",H66)</f>
        <v/>
      </c>
      <c r="AC66" s="66" t="str">
        <f t="shared" ref="AC66" si="183">IF(AB66="","",",")</f>
        <v/>
      </c>
      <c r="AD66" s="58" t="str">
        <f t="shared" ref="AD66" si="184">IF(I66="","",I66)</f>
        <v/>
      </c>
      <c r="AE66" s="67" t="str">
        <f t="shared" ref="AE66" si="185">IF(AB66="","",",")</f>
        <v/>
      </c>
      <c r="AF66" s="60" t="str">
        <f t="shared" ref="AF66" si="186">IF(AB66="","",350)</f>
        <v/>
      </c>
      <c r="AG66" s="60" t="str">
        <f t="shared" ref="AG66" si="187">IF(AB66="","",")")</f>
        <v/>
      </c>
      <c r="AH66" s="68" t="str">
        <f t="shared" ref="AH66" si="188">IF(AI66="","","(")</f>
        <v/>
      </c>
      <c r="AI66" s="69" t="str">
        <f t="shared" ref="AI66" si="189">IF(J66="","",J66)</f>
        <v/>
      </c>
      <c r="AJ66" s="63" t="str">
        <f t="shared" ref="AJ66" si="190">IF(AI66="","",",")</f>
        <v/>
      </c>
      <c r="AK66" s="63" t="str">
        <f t="shared" ref="AK66" si="191">IF(K66="","",K66)</f>
        <v/>
      </c>
      <c r="AL66" s="63" t="str">
        <f t="shared" ref="AL66" si="192">IF(AI66="","",",")</f>
        <v/>
      </c>
      <c r="AM66" s="63" t="str">
        <f t="shared" ref="AM66" si="193">IF(AI66="","",450)</f>
        <v/>
      </c>
      <c r="AN66" s="63" t="str">
        <f t="shared" ref="AN66" si="194">IF(AI66="","",")")</f>
        <v/>
      </c>
    </row>
    <row r="67" spans="2:40" ht="24.5" thickTop="1" thickBot="1" x14ac:dyDescent="0.55000000000000004">
      <c r="B67" t="s">
        <v>2634</v>
      </c>
      <c r="C67" s="124" t="s">
        <v>2612</v>
      </c>
      <c r="D67" s="125"/>
      <c r="E67" s="51"/>
      <c r="F67" s="52"/>
      <c r="G67" s="52"/>
      <c r="H67" s="51"/>
      <c r="I67" s="51"/>
      <c r="J67" s="53"/>
      <c r="K67" s="53"/>
      <c r="L67" s="54" t="str">
        <f t="shared" si="141"/>
        <v xml:space="preserve">            { line: "De todo mal., ", sC: "height"},</v>
      </c>
      <c r="M67" s="55" t="str">
        <f>IF(N67="","","(")</f>
        <v/>
      </c>
      <c r="N67" s="56" t="str">
        <f>IF(D67="","",D67)</f>
        <v/>
      </c>
      <c r="O67" s="57" t="str">
        <f>IF(N67="","",",")</f>
        <v/>
      </c>
      <c r="P67" s="58" t="str">
        <f>IF(E67="","",E67)</f>
        <v/>
      </c>
      <c r="Q67" s="59" t="str">
        <f>IF(N67="","",",")</f>
        <v/>
      </c>
      <c r="R67" s="60" t="str">
        <f t="shared" si="112"/>
        <v/>
      </c>
      <c r="S67" s="55" t="str">
        <f>IF(N67="","",")")</f>
        <v/>
      </c>
      <c r="T67" s="61" t="str">
        <f>IF(U67="","","(")</f>
        <v/>
      </c>
      <c r="U67" s="62" t="str">
        <f>IF(F67="","",F67)</f>
        <v/>
      </c>
      <c r="V67" s="63" t="str">
        <f>IF(U67="","",",")</f>
        <v/>
      </c>
      <c r="W67" s="64" t="str">
        <f>IF(G67="","",G67)</f>
        <v/>
      </c>
      <c r="X67" s="63" t="str">
        <f>IF(U67="","",",")</f>
        <v/>
      </c>
      <c r="Y67" s="63" t="str">
        <f t="shared" si="113"/>
        <v/>
      </c>
      <c r="Z67" s="55" t="str">
        <f>IF(U67="","",")")</f>
        <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2:40" ht="24.5" thickTop="1" thickBot="1" x14ac:dyDescent="0.55000000000000004">
      <c r="B68" t="s">
        <v>2634</v>
      </c>
      <c r="C68" s="124" t="s">
        <v>2613</v>
      </c>
      <c r="D68" s="125"/>
      <c r="E68" s="51"/>
      <c r="F68" s="52"/>
      <c r="G68" s="52"/>
      <c r="H68" s="51"/>
      <c r="I68" s="51"/>
      <c r="J68" s="53"/>
      <c r="K68" s="53"/>
      <c r="L68" s="54" t="str">
        <f t="shared" si="141"/>
        <v xml:space="preserve">            { line: "De todo pecado., ", sC: "height"},</v>
      </c>
      <c r="M68" s="55" t="str">
        <f>IF(N68="","","(")</f>
        <v/>
      </c>
      <c r="N68" s="56" t="str">
        <f>IF(D68="","",D68)</f>
        <v/>
      </c>
      <c r="O68" s="57" t="str">
        <f>IF(N68="","",",")</f>
        <v/>
      </c>
      <c r="P68" s="58" t="str">
        <f>IF(E68="","",E68)</f>
        <v/>
      </c>
      <c r="Q68" s="59" t="str">
        <f>IF(N68="","",",")</f>
        <v/>
      </c>
      <c r="R68" s="60" t="str">
        <f t="shared" si="112"/>
        <v/>
      </c>
      <c r="S68" s="55" t="str">
        <f>IF(N68="","",")")</f>
        <v/>
      </c>
      <c r="T68" s="61" t="str">
        <f>IF(U68="","","(")</f>
        <v/>
      </c>
      <c r="U68" s="62" t="str">
        <f>IF(F68="","",F68)</f>
        <v/>
      </c>
      <c r="V68" s="63" t="str">
        <f>IF(U68="","",",")</f>
        <v/>
      </c>
      <c r="W68" s="64" t="str">
        <f>IF(G68="","",G68)</f>
        <v/>
      </c>
      <c r="X68" s="63" t="str">
        <f>IF(U68="","",",")</f>
        <v/>
      </c>
      <c r="Y68" s="63" t="str">
        <f t="shared" si="113"/>
        <v/>
      </c>
      <c r="Z68" s="55" t="str">
        <f>IF(U68="","",")")</f>
        <v/>
      </c>
      <c r="AA68" s="65" t="str">
        <f>IF(AB68="","","(")</f>
        <v/>
      </c>
      <c r="AB68" s="56" t="str">
        <f>IF(H68="","",H68)</f>
        <v/>
      </c>
      <c r="AC68" s="66" t="str">
        <f>IF(AB68="","",",")</f>
        <v/>
      </c>
      <c r="AD68" s="58" t="str">
        <f>IF(I68="","",I68)</f>
        <v/>
      </c>
      <c r="AE68" s="67" t="str">
        <f>IF(AB68="","",",")</f>
        <v/>
      </c>
      <c r="AF68" s="60" t="str">
        <f>IF(AB68="","",350)</f>
        <v/>
      </c>
      <c r="AG68" s="60" t="str">
        <f>IF(AB68="","",")")</f>
        <v/>
      </c>
      <c r="AH68" s="68" t="str">
        <f>IF(AI68="","","(")</f>
        <v/>
      </c>
      <c r="AI68" s="69" t="str">
        <f>IF(J68="","",J68)</f>
        <v/>
      </c>
      <c r="AJ68" s="63" t="str">
        <f>IF(AI68="","",",")</f>
        <v/>
      </c>
      <c r="AK68" s="63" t="str">
        <f>IF(K68="","",K68)</f>
        <v/>
      </c>
      <c r="AL68" s="63" t="str">
        <f>IF(AI68="","",",")</f>
        <v/>
      </c>
      <c r="AM68" s="63" t="str">
        <f>IF(AI68="","",450)</f>
        <v/>
      </c>
      <c r="AN68" s="63" t="str">
        <f>IF(AI68="","",")")</f>
        <v/>
      </c>
    </row>
    <row r="69" spans="2:40" ht="24.5" thickTop="1" thickBot="1" x14ac:dyDescent="0.55000000000000004">
      <c r="B69" t="s">
        <v>2634</v>
      </c>
      <c r="C69" s="124" t="s">
        <v>2614</v>
      </c>
      <c r="D69" s="125"/>
      <c r="E69" s="51"/>
      <c r="F69" s="52"/>
      <c r="G69" s="52"/>
      <c r="H69" s="51"/>
      <c r="I69" s="51"/>
      <c r="J69" s="53"/>
      <c r="K69" s="53"/>
      <c r="L69" s="54" t="str">
        <f t="shared" si="141"/>
        <v xml:space="preserve">            { line: "De la muerte eterna., ", sC: "height"},</v>
      </c>
      <c r="M69" s="55" t="str">
        <f t="shared" ref="M69:M84" si="195">IF(N69="","","(")</f>
        <v/>
      </c>
      <c r="N69" s="56" t="str">
        <f t="shared" ref="N69:N84" si="196">IF(D69="","",D69)</f>
        <v/>
      </c>
      <c r="O69" s="57" t="str">
        <f t="shared" ref="O69:O84" si="197">IF(N69="","",",")</f>
        <v/>
      </c>
      <c r="P69" s="58" t="str">
        <f t="shared" ref="P69:P84" si="198">IF(E69="","",E69)</f>
        <v/>
      </c>
      <c r="Q69" s="59" t="str">
        <f t="shared" ref="Q69:Q84" si="199">IF(N69="","",",")</f>
        <v/>
      </c>
      <c r="R69" s="60" t="str">
        <f t="shared" si="112"/>
        <v/>
      </c>
      <c r="S69" s="55" t="str">
        <f t="shared" ref="S69:S84" si="200">IF(N69="","",")")</f>
        <v/>
      </c>
      <c r="T69" s="61" t="str">
        <f t="shared" ref="T69:T84" si="201">IF(U69="","","(")</f>
        <v/>
      </c>
      <c r="U69" s="62" t="str">
        <f t="shared" ref="U69:U84" si="202">IF(F69="","",F69)</f>
        <v/>
      </c>
      <c r="V69" s="63" t="str">
        <f t="shared" ref="V69:V84" si="203">IF(U69="","",",")</f>
        <v/>
      </c>
      <c r="W69" s="64" t="str">
        <f t="shared" ref="W69:W84" si="204">IF(G69="","",G69)</f>
        <v/>
      </c>
      <c r="X69" s="63" t="str">
        <f t="shared" ref="X69:X84" si="205">IF(U69="","",",")</f>
        <v/>
      </c>
      <c r="Y69" s="63" t="str">
        <f t="shared" si="113"/>
        <v/>
      </c>
      <c r="Z69" s="55" t="str">
        <f t="shared" ref="Z69:Z84" si="206">IF(U69="","",")")</f>
        <v/>
      </c>
      <c r="AA69" s="65" t="str">
        <f t="shared" ref="AA69:AA84" si="207">IF(AB69="","","(")</f>
        <v/>
      </c>
      <c r="AB69" s="56" t="str">
        <f t="shared" ref="AB69:AB84" si="208">IF(H69="","",H69)</f>
        <v/>
      </c>
      <c r="AC69" s="66" t="str">
        <f t="shared" ref="AC69:AC84" si="209">IF(AB69="","",",")</f>
        <v/>
      </c>
      <c r="AD69" s="58" t="str">
        <f t="shared" ref="AD69:AD84" si="210">IF(I69="","",I69)</f>
        <v/>
      </c>
      <c r="AE69" s="67" t="str">
        <f t="shared" ref="AE69:AE84" si="211">IF(AB69="","",",")</f>
        <v/>
      </c>
      <c r="AF69" s="60" t="str">
        <f t="shared" ref="AF69:AF84" si="212">IF(AB69="","",350)</f>
        <v/>
      </c>
      <c r="AG69" s="60" t="str">
        <f t="shared" ref="AG69:AG84" si="213">IF(AB69="","",")")</f>
        <v/>
      </c>
      <c r="AH69" s="68" t="str">
        <f t="shared" ref="AH69:AH84" si="214">IF(AI69="","","(")</f>
        <v/>
      </c>
      <c r="AI69" s="69" t="str">
        <f t="shared" ref="AI69:AI84" si="215">IF(J69="","",J69)</f>
        <v/>
      </c>
      <c r="AJ69" s="63" t="str">
        <f t="shared" ref="AJ69:AJ84" si="216">IF(AI69="","",",")</f>
        <v/>
      </c>
      <c r="AK69" s="63" t="str">
        <f t="shared" ref="AK69:AK84" si="217">IF(K69="","",K69)</f>
        <v/>
      </c>
      <c r="AL69" s="63" t="str">
        <f t="shared" ref="AL69:AL84" si="218">IF(AI69="","",",")</f>
        <v/>
      </c>
      <c r="AM69" s="63" t="str">
        <f t="shared" ref="AM69:AM84" si="219">IF(AI69="","",450)</f>
        <v/>
      </c>
      <c r="AN69" s="63" t="str">
        <f t="shared" ref="AN69:AN84" si="220">IF(AI69="","",")")</f>
        <v/>
      </c>
    </row>
    <row r="70" spans="2:40" ht="24.5" thickTop="1" thickBot="1" x14ac:dyDescent="0.55000000000000004">
      <c r="B70" t="s">
        <v>2634</v>
      </c>
      <c r="C70" s="124" t="s">
        <v>2615</v>
      </c>
      <c r="D70" s="125"/>
      <c r="E70" s="51"/>
      <c r="F70" s="52"/>
      <c r="G70" s="52"/>
      <c r="H70" s="51"/>
      <c r="I70" s="51"/>
      <c r="J70" s="53"/>
      <c r="K70" s="53"/>
      <c r="L70" s="54" t="str">
        <f>IF(C70="","",_xlfn.CONCAT("            { line: ","""",C70,", ",M70:AN70,""", sC: ","""",B70,"""},"))</f>
        <v xml:space="preserve">            { line: "Por tu encarnación., ", sC: "height"},</v>
      </c>
      <c r="M70" s="55" t="str">
        <f t="shared" si="195"/>
        <v/>
      </c>
      <c r="N70" s="56" t="str">
        <f t="shared" si="196"/>
        <v/>
      </c>
      <c r="O70" s="57" t="str">
        <f t="shared" si="197"/>
        <v/>
      </c>
      <c r="P70" s="58" t="str">
        <f t="shared" si="198"/>
        <v/>
      </c>
      <c r="Q70" s="59" t="str">
        <f t="shared" si="199"/>
        <v/>
      </c>
      <c r="R70" s="60" t="str">
        <f t="shared" si="112"/>
        <v/>
      </c>
      <c r="S70" s="55" t="str">
        <f t="shared" si="200"/>
        <v/>
      </c>
      <c r="T70" s="61" t="str">
        <f t="shared" si="201"/>
        <v/>
      </c>
      <c r="U70" s="62" t="str">
        <f t="shared" si="202"/>
        <v/>
      </c>
      <c r="V70" s="63" t="str">
        <f t="shared" si="203"/>
        <v/>
      </c>
      <c r="W70" s="64" t="str">
        <f t="shared" si="204"/>
        <v/>
      </c>
      <c r="X70" s="63" t="str">
        <f t="shared" si="205"/>
        <v/>
      </c>
      <c r="Y70" s="63" t="str">
        <f t="shared" si="113"/>
        <v/>
      </c>
      <c r="Z70" s="55" t="str">
        <f t="shared" si="206"/>
        <v/>
      </c>
      <c r="AA70" s="65" t="str">
        <f t="shared" si="207"/>
        <v/>
      </c>
      <c r="AB70" s="56" t="str">
        <f t="shared" si="208"/>
        <v/>
      </c>
      <c r="AC70" s="66" t="str">
        <f t="shared" si="209"/>
        <v/>
      </c>
      <c r="AD70" s="58" t="str">
        <f t="shared" si="210"/>
        <v/>
      </c>
      <c r="AE70" s="67" t="str">
        <f t="shared" si="211"/>
        <v/>
      </c>
      <c r="AF70" s="60" t="str">
        <f t="shared" si="212"/>
        <v/>
      </c>
      <c r="AG70" s="60" t="str">
        <f t="shared" si="213"/>
        <v/>
      </c>
      <c r="AH70" s="68" t="str">
        <f t="shared" si="214"/>
        <v/>
      </c>
      <c r="AI70" s="69" t="str">
        <f t="shared" si="215"/>
        <v/>
      </c>
      <c r="AJ70" s="63" t="str">
        <f t="shared" si="216"/>
        <v/>
      </c>
      <c r="AK70" s="63" t="str">
        <f t="shared" si="217"/>
        <v/>
      </c>
      <c r="AL70" s="63" t="str">
        <f t="shared" si="218"/>
        <v/>
      </c>
      <c r="AM70" s="63" t="str">
        <f t="shared" si="219"/>
        <v/>
      </c>
      <c r="AN70" s="63" t="str">
        <f t="shared" si="220"/>
        <v/>
      </c>
    </row>
    <row r="71" spans="2:40" ht="24.5" thickTop="1" thickBot="1" x14ac:dyDescent="0.55000000000000004">
      <c r="B71" t="s">
        <v>2634</v>
      </c>
      <c r="C71" s="124" t="s">
        <v>2616</v>
      </c>
      <c r="D71" s="125"/>
      <c r="E71" s="51"/>
      <c r="F71" s="52"/>
      <c r="G71" s="52"/>
      <c r="H71" s="51"/>
      <c r="I71" s="51"/>
      <c r="J71" s="53"/>
      <c r="K71" s="53"/>
      <c r="L71" s="54" t="str">
        <f>IF(C71="","",_xlfn.CONCAT("            { line: ","""",C71,", ",M71:AN71,""", sC: ","""",B71,"""},"))</f>
        <v xml:space="preserve">            { line: "Por tu muerte y resurrección., ", sC: "height"},</v>
      </c>
      <c r="M71" s="55" t="str">
        <f t="shared" ref="M71:M76" si="221">IF(N71="","","(")</f>
        <v/>
      </c>
      <c r="N71" s="56" t="str">
        <f t="shared" ref="N71:N76" si="222">IF(D71="","",D71)</f>
        <v/>
      </c>
      <c r="O71" s="57" t="str">
        <f t="shared" ref="O71:O76" si="223">IF(N71="","",",")</f>
        <v/>
      </c>
      <c r="P71" s="58" t="str">
        <f t="shared" ref="P71:P76" si="224">IF(E71="","",E71)</f>
        <v/>
      </c>
      <c r="Q71" s="59" t="str">
        <f t="shared" ref="Q71:Q76" si="225">IF(N71="","",",")</f>
        <v/>
      </c>
      <c r="R71" s="60" t="str">
        <f t="shared" ref="R71:R79" si="226">IF(N71="Do",10,IF(N71="Re",22,IF(N71="Mi",20,IF(N71="Fa",20,IF(N71="Sol",14,IF(N71="La",20,IF(N71="Si",20,IF(N71="Do#",14,IF(N71="Fa#",15,IF(N71="Sol#",20,IF(N71="Si♭",17,"")))))))))))</f>
        <v/>
      </c>
      <c r="S71" s="55" t="str">
        <f t="shared" ref="S71:S76" si="227">IF(N71="","",")")</f>
        <v/>
      </c>
      <c r="T71" s="61" t="str">
        <f t="shared" ref="T71:T76" si="228">IF(U71="","","(")</f>
        <v/>
      </c>
      <c r="U71" s="62" t="str">
        <f t="shared" ref="U71:U76" si="229">IF(F71="","",F71)</f>
        <v/>
      </c>
      <c r="V71" s="63" t="str">
        <f t="shared" ref="V71:V76" si="230">IF(U71="","",",")</f>
        <v/>
      </c>
      <c r="W71" s="64" t="str">
        <f t="shared" ref="W71:W76" si="231">IF(G71="","",G71)</f>
        <v/>
      </c>
      <c r="X71" s="63" t="str">
        <f t="shared" ref="X71:X76" si="232">IF(U71="","",",")</f>
        <v/>
      </c>
      <c r="Y71" s="63" t="str">
        <f t="shared" si="113"/>
        <v/>
      </c>
      <c r="Z71" s="55" t="str">
        <f t="shared" ref="Z71:Z76" si="233">IF(U71="","",")")</f>
        <v/>
      </c>
      <c r="AA71" s="65" t="str">
        <f t="shared" ref="AA71:AA76" si="234">IF(AB71="","","(")</f>
        <v/>
      </c>
      <c r="AB71" s="56" t="str">
        <f t="shared" ref="AB71:AB76" si="235">IF(H71="","",H71)</f>
        <v/>
      </c>
      <c r="AC71" s="66" t="str">
        <f t="shared" ref="AC71:AC76" si="236">IF(AB71="","",",")</f>
        <v/>
      </c>
      <c r="AD71" s="58" t="str">
        <f t="shared" ref="AD71:AD76" si="237">IF(I71="","",I71)</f>
        <v/>
      </c>
      <c r="AE71" s="67" t="str">
        <f t="shared" ref="AE71:AE76" si="238">IF(AB71="","",",")</f>
        <v/>
      </c>
      <c r="AF71" s="60" t="str">
        <f t="shared" ref="AF71:AF76" si="239">IF(AB71="","",350)</f>
        <v/>
      </c>
      <c r="AG71" s="60" t="str">
        <f t="shared" ref="AG71:AG76" si="240">IF(AB71="","",")")</f>
        <v/>
      </c>
      <c r="AH71" s="68" t="str">
        <f t="shared" ref="AH71:AH76" si="241">IF(AI71="","","(")</f>
        <v/>
      </c>
      <c r="AI71" s="69" t="str">
        <f t="shared" ref="AI71:AI76" si="242">IF(J71="","",J71)</f>
        <v/>
      </c>
      <c r="AJ71" s="63" t="str">
        <f t="shared" ref="AJ71:AJ76" si="243">IF(AI71="","",",")</f>
        <v/>
      </c>
      <c r="AK71" s="63" t="str">
        <f t="shared" ref="AK71:AK76" si="244">IF(K71="","",K71)</f>
        <v/>
      </c>
      <c r="AL71" s="63" t="str">
        <f t="shared" ref="AL71:AL76" si="245">IF(AI71="","",",")</f>
        <v/>
      </c>
      <c r="AM71" s="63" t="str">
        <f t="shared" ref="AM71:AM76" si="246">IF(AI71="","",450)</f>
        <v/>
      </c>
      <c r="AN71" s="63" t="str">
        <f t="shared" ref="AN71:AN76" si="247">IF(AI71="","",")")</f>
        <v/>
      </c>
    </row>
    <row r="72" spans="2:40" ht="24.5" thickTop="1" thickBot="1" x14ac:dyDescent="0.55000000000000004">
      <c r="B72" t="s">
        <v>2634</v>
      </c>
      <c r="C72" s="124" t="s">
        <v>2617</v>
      </c>
      <c r="D72" s="125"/>
      <c r="E72" s="51"/>
      <c r="F72" s="52"/>
      <c r="G72" s="52"/>
      <c r="H72" s="51"/>
      <c r="I72" s="51"/>
      <c r="J72" s="53"/>
      <c r="K72" s="53"/>
      <c r="L72" s="54" t="str">
        <f>IF(C72="","",_xlfn.CONCAT("            { line: ","""",C72,", ",M72:AN72,""", sC: ","""",B72,"""},"))</f>
        <v xml:space="preserve">            { line: "Por el envío del Espíritu Santo., ", sC: "height"},</v>
      </c>
      <c r="M72" s="55" t="str">
        <f t="shared" si="221"/>
        <v/>
      </c>
      <c r="N72" s="56" t="str">
        <f t="shared" si="222"/>
        <v/>
      </c>
      <c r="O72" s="57" t="str">
        <f t="shared" si="223"/>
        <v/>
      </c>
      <c r="P72" s="58" t="str">
        <f t="shared" si="224"/>
        <v/>
      </c>
      <c r="Q72" s="59" t="str">
        <f t="shared" si="225"/>
        <v/>
      </c>
      <c r="R72" s="60" t="str">
        <f t="shared" si="226"/>
        <v/>
      </c>
      <c r="S72" s="55" t="str">
        <f t="shared" si="227"/>
        <v/>
      </c>
      <c r="T72" s="61" t="str">
        <f t="shared" si="228"/>
        <v/>
      </c>
      <c r="U72" s="62" t="str">
        <f t="shared" si="229"/>
        <v/>
      </c>
      <c r="V72" s="63" t="str">
        <f t="shared" si="230"/>
        <v/>
      </c>
      <c r="W72" s="64" t="str">
        <f t="shared" si="231"/>
        <v/>
      </c>
      <c r="X72" s="63" t="str">
        <f t="shared" si="232"/>
        <v/>
      </c>
      <c r="Y72" s="63" t="str">
        <f t="shared" si="113"/>
        <v/>
      </c>
      <c r="Z72" s="55" t="str">
        <f t="shared" si="233"/>
        <v/>
      </c>
      <c r="AA72" s="65" t="str">
        <f t="shared" si="234"/>
        <v/>
      </c>
      <c r="AB72" s="56" t="str">
        <f t="shared" si="235"/>
        <v/>
      </c>
      <c r="AC72" s="66" t="str">
        <f t="shared" si="236"/>
        <v/>
      </c>
      <c r="AD72" s="58" t="str">
        <f t="shared" si="237"/>
        <v/>
      </c>
      <c r="AE72" s="67" t="str">
        <f t="shared" si="238"/>
        <v/>
      </c>
      <c r="AF72" s="60" t="str">
        <f t="shared" si="239"/>
        <v/>
      </c>
      <c r="AG72" s="60" t="str">
        <f t="shared" si="240"/>
        <v/>
      </c>
      <c r="AH72" s="68" t="str">
        <f t="shared" si="241"/>
        <v/>
      </c>
      <c r="AI72" s="69" t="str">
        <f t="shared" si="242"/>
        <v/>
      </c>
      <c r="AJ72" s="63" t="str">
        <f t="shared" si="243"/>
        <v/>
      </c>
      <c r="AK72" s="63" t="str">
        <f t="shared" si="244"/>
        <v/>
      </c>
      <c r="AL72" s="63" t="str">
        <f t="shared" si="245"/>
        <v/>
      </c>
      <c r="AM72" s="63" t="str">
        <f t="shared" si="246"/>
        <v/>
      </c>
      <c r="AN72" s="63" t="str">
        <f t="shared" si="247"/>
        <v/>
      </c>
    </row>
    <row r="73" spans="2:40" ht="24.5" thickTop="1" thickBot="1" x14ac:dyDescent="0.55000000000000004">
      <c r="B73" t="s">
        <v>1018</v>
      </c>
      <c r="C73" s="124" t="s">
        <v>2618</v>
      </c>
      <c r="D73" s="125" t="s">
        <v>1053</v>
      </c>
      <c r="E73" s="51"/>
      <c r="F73" s="52" t="s">
        <v>1015</v>
      </c>
      <c r="G73" s="52" t="s">
        <v>1016</v>
      </c>
      <c r="H73" s="51"/>
      <c r="I73" s="51"/>
      <c r="J73" s="53"/>
      <c r="K73" s="53"/>
      <c r="L73" s="54" t="str">
        <f>IF(C73="","",_xlfn.CONCAT("            { line: ","""",C73,", ",M73:AN73,""", sC: ","""",B73,"""},"))</f>
        <v xml:space="preserve">            { line: "Nosotros que somos pecadores., (Sol,,14)(Mi,m,169)", sC: "tc"},</v>
      </c>
      <c r="M73" s="55" t="str">
        <f t="shared" si="221"/>
        <v>(</v>
      </c>
      <c r="N73" s="56" t="str">
        <f t="shared" si="222"/>
        <v>Sol</v>
      </c>
      <c r="O73" s="57" t="str">
        <f t="shared" si="223"/>
        <v>,</v>
      </c>
      <c r="P73" s="58" t="str">
        <f t="shared" si="224"/>
        <v/>
      </c>
      <c r="Q73" s="59" t="str">
        <f t="shared" si="225"/>
        <v>,</v>
      </c>
      <c r="R73" s="60">
        <f t="shared" si="226"/>
        <v>14</v>
      </c>
      <c r="S73" s="55" t="str">
        <f t="shared" si="227"/>
        <v>)</v>
      </c>
      <c r="T73" s="61" t="str">
        <f t="shared" si="228"/>
        <v>(</v>
      </c>
      <c r="U73" s="62" t="str">
        <f t="shared" si="229"/>
        <v>Mi</v>
      </c>
      <c r="V73" s="63" t="str">
        <f t="shared" si="230"/>
        <v>,</v>
      </c>
      <c r="W73" s="64" t="str">
        <f t="shared" si="231"/>
        <v>m</v>
      </c>
      <c r="X73" s="63" t="str">
        <f t="shared" si="232"/>
        <v>,</v>
      </c>
      <c r="Y73" s="63">
        <f t="shared" si="113"/>
        <v>169</v>
      </c>
      <c r="Z73" s="55" t="str">
        <f t="shared" si="233"/>
        <v>)</v>
      </c>
      <c r="AA73" s="65" t="str">
        <f t="shared" si="234"/>
        <v/>
      </c>
      <c r="AB73" s="56" t="str">
        <f t="shared" si="235"/>
        <v/>
      </c>
      <c r="AC73" s="66" t="str">
        <f t="shared" si="236"/>
        <v/>
      </c>
      <c r="AD73" s="58" t="str">
        <f t="shared" si="237"/>
        <v/>
      </c>
      <c r="AE73" s="67" t="str">
        <f t="shared" si="238"/>
        <v/>
      </c>
      <c r="AF73" s="60" t="str">
        <f t="shared" si="239"/>
        <v/>
      </c>
      <c r="AG73" s="60" t="str">
        <f t="shared" si="240"/>
        <v/>
      </c>
      <c r="AH73" s="68" t="str">
        <f t="shared" si="241"/>
        <v/>
      </c>
      <c r="AI73" s="69" t="str">
        <f t="shared" si="242"/>
        <v/>
      </c>
      <c r="AJ73" s="63" t="str">
        <f t="shared" si="243"/>
        <v/>
      </c>
      <c r="AK73" s="63" t="str">
        <f t="shared" si="244"/>
        <v/>
      </c>
      <c r="AL73" s="63" t="str">
        <f t="shared" si="245"/>
        <v/>
      </c>
      <c r="AM73" s="63" t="str">
        <f t="shared" si="246"/>
        <v/>
      </c>
      <c r="AN73" s="63" t="str">
        <f t="shared" si="247"/>
        <v/>
      </c>
    </row>
    <row r="74" spans="2:40" ht="24.5" thickTop="1" thickBot="1" x14ac:dyDescent="0.55000000000000004">
      <c r="B74" t="s">
        <v>2633</v>
      </c>
      <c r="C74" s="138" t="s">
        <v>2607</v>
      </c>
      <c r="D74" s="125" t="s">
        <v>1106</v>
      </c>
      <c r="E74" s="51"/>
      <c r="F74" s="52" t="s">
        <v>1110</v>
      </c>
      <c r="G74" s="52">
        <v>7</v>
      </c>
      <c r="H74" s="51"/>
      <c r="I74" s="51"/>
      <c r="J74" s="53"/>
      <c r="K74" s="53"/>
      <c r="L74" s="77" t="str">
        <f>IF(C74="","",_xlfn.CONCAT("            { line: ","""",C74,", ",M74:AN74,""", sC: ","""",B74,"""},"))</f>
        <v xml:space="preserve">            { line: "RUEGA POR NOSOTROS., (Do,,10)(Re,7,169)", sC: "as sub"},</v>
      </c>
      <c r="M74" s="55" t="str">
        <f t="shared" si="221"/>
        <v>(</v>
      </c>
      <c r="N74" s="56" t="str">
        <f t="shared" si="222"/>
        <v>Do</v>
      </c>
      <c r="O74" s="57" t="str">
        <f t="shared" si="223"/>
        <v>,</v>
      </c>
      <c r="P74" s="58" t="str">
        <f t="shared" si="224"/>
        <v/>
      </c>
      <c r="Q74" s="59" t="str">
        <f t="shared" si="225"/>
        <v>,</v>
      </c>
      <c r="R74" s="60">
        <f t="shared" si="226"/>
        <v>10</v>
      </c>
      <c r="S74" s="55" t="str">
        <f t="shared" si="227"/>
        <v>)</v>
      </c>
      <c r="T74" s="61" t="str">
        <f t="shared" si="228"/>
        <v>(</v>
      </c>
      <c r="U74" s="62" t="str">
        <f t="shared" si="229"/>
        <v>Re</v>
      </c>
      <c r="V74" s="63" t="str">
        <f t="shared" si="230"/>
        <v>,</v>
      </c>
      <c r="W74" s="64">
        <f t="shared" si="231"/>
        <v>7</v>
      </c>
      <c r="X74" s="63" t="str">
        <f t="shared" si="232"/>
        <v>,</v>
      </c>
      <c r="Y74" s="63">
        <f>IF(U74="","",169)</f>
        <v>169</v>
      </c>
      <c r="Z74" s="55" t="str">
        <f t="shared" si="233"/>
        <v>)</v>
      </c>
      <c r="AA74" s="65" t="str">
        <f t="shared" si="234"/>
        <v/>
      </c>
      <c r="AB74" s="56" t="str">
        <f t="shared" si="235"/>
        <v/>
      </c>
      <c r="AC74" s="66" t="str">
        <f t="shared" si="236"/>
        <v/>
      </c>
      <c r="AD74" s="58" t="str">
        <f t="shared" si="237"/>
        <v/>
      </c>
      <c r="AE74" s="67" t="str">
        <f t="shared" si="238"/>
        <v/>
      </c>
      <c r="AF74" s="60" t="str">
        <f t="shared" si="239"/>
        <v/>
      </c>
      <c r="AG74" s="60" t="str">
        <f t="shared" si="240"/>
        <v/>
      </c>
      <c r="AH74" s="68" t="str">
        <f t="shared" si="241"/>
        <v/>
      </c>
      <c r="AI74" s="69" t="str">
        <f t="shared" si="242"/>
        <v/>
      </c>
      <c r="AJ74" s="63" t="str">
        <f t="shared" si="243"/>
        <v/>
      </c>
      <c r="AK74" s="63" t="str">
        <f t="shared" si="244"/>
        <v/>
      </c>
      <c r="AL74" s="63" t="str">
        <f t="shared" si="245"/>
        <v/>
      </c>
      <c r="AM74" s="63" t="str">
        <f t="shared" si="246"/>
        <v/>
      </c>
      <c r="AN74" s="63" t="str">
        <f t="shared" si="247"/>
        <v/>
      </c>
    </row>
    <row r="75" spans="2:40" ht="24.5" thickTop="1" thickBot="1" x14ac:dyDescent="0.55000000000000004">
      <c r="C75" s="139" t="s">
        <v>2636</v>
      </c>
      <c r="D75" s="125"/>
      <c r="E75" s="51"/>
      <c r="F75" s="52"/>
      <c r="G75" s="52"/>
      <c r="H75" s="51"/>
      <c r="I75" s="51"/>
      <c r="J75" s="53"/>
      <c r="K75" s="53"/>
      <c r="L75" s="54" t="str">
        <f t="shared" ref="L75" si="248">IF(C75="","",_xlfn.CONCAT("            { line: ","""",C75,", ",M75:AN75,""", sC: ","""",B75,"""},"))</f>
        <v xml:space="preserve">            { line: "Si hay bautizados, ", sC: ""},</v>
      </c>
      <c r="M75" s="55" t="str">
        <f t="shared" ref="M75" si="249">IF(N75="","","(")</f>
        <v/>
      </c>
      <c r="N75" s="56" t="str">
        <f t="shared" ref="N75" si="250">IF(D75="","",D75)</f>
        <v/>
      </c>
      <c r="O75" s="57" t="str">
        <f t="shared" ref="O75" si="251">IF(N75="","",",")</f>
        <v/>
      </c>
      <c r="P75" s="58" t="str">
        <f t="shared" ref="P75" si="252">IF(E75="","",E75)</f>
        <v/>
      </c>
      <c r="Q75" s="59" t="str">
        <f t="shared" ref="Q75" si="253">IF(N75="","",",")</f>
        <v/>
      </c>
      <c r="R75" s="60" t="str">
        <f t="shared" ref="R75" si="254">IF(N75="Do",10,IF(N75="Re",22,IF(N75="Mi",20,IF(N75="Fa",20,IF(N75="Sol",14,IF(N75="La",20,IF(N75="Si",20,IF(N75="Do#",14,IF(N75="Fa#",15,IF(N75="Sol#",20,IF(N75="Si♭",17,"")))))))))))</f>
        <v/>
      </c>
      <c r="S75" s="55" t="str">
        <f t="shared" ref="S75" si="255">IF(N75="","",")")</f>
        <v/>
      </c>
      <c r="T75" s="61" t="str">
        <f t="shared" ref="T75" si="256">IF(U75="","","(")</f>
        <v/>
      </c>
      <c r="U75" s="62" t="str">
        <f t="shared" ref="U75" si="257">IF(F75="","",F75)</f>
        <v/>
      </c>
      <c r="V75" s="63" t="str">
        <f t="shared" ref="V75" si="258">IF(U75="","",",")</f>
        <v/>
      </c>
      <c r="W75" s="64" t="str">
        <f t="shared" ref="W75" si="259">IF(G75="","",G75)</f>
        <v/>
      </c>
      <c r="X75" s="63" t="str">
        <f t="shared" ref="X75" si="260">IF(U75="","",",")</f>
        <v/>
      </c>
      <c r="Y75" s="63" t="str">
        <f t="shared" ref="Y75" si="261">IF(U75="","",169)</f>
        <v/>
      </c>
      <c r="Z75" s="55" t="str">
        <f t="shared" ref="Z75" si="262">IF(U75="","",")")</f>
        <v/>
      </c>
      <c r="AA75" s="65" t="str">
        <f t="shared" ref="AA75" si="263">IF(AB75="","","(")</f>
        <v/>
      </c>
      <c r="AB75" s="56" t="str">
        <f t="shared" ref="AB75" si="264">IF(H75="","",H75)</f>
        <v/>
      </c>
      <c r="AC75" s="66" t="str">
        <f t="shared" ref="AC75" si="265">IF(AB75="","",",")</f>
        <v/>
      </c>
      <c r="AD75" s="58" t="str">
        <f t="shared" ref="AD75" si="266">IF(I75="","",I75)</f>
        <v/>
      </c>
      <c r="AE75" s="67" t="str">
        <f t="shared" ref="AE75" si="267">IF(AB75="","",",")</f>
        <v/>
      </c>
      <c r="AF75" s="60" t="str">
        <f t="shared" ref="AF75" si="268">IF(AB75="","",350)</f>
        <v/>
      </c>
      <c r="AG75" s="60" t="str">
        <f t="shared" ref="AG75" si="269">IF(AB75="","",")")</f>
        <v/>
      </c>
      <c r="AH75" s="68" t="str">
        <f t="shared" ref="AH75" si="270">IF(AI75="","","(")</f>
        <v/>
      </c>
      <c r="AI75" s="69" t="str">
        <f t="shared" ref="AI75" si="271">IF(J75="","",J75)</f>
        <v/>
      </c>
      <c r="AJ75" s="63" t="str">
        <f t="shared" ref="AJ75" si="272">IF(AI75="","",",")</f>
        <v/>
      </c>
      <c r="AK75" s="63" t="str">
        <f t="shared" ref="AK75" si="273">IF(K75="","",K75)</f>
        <v/>
      </c>
      <c r="AL75" s="63" t="str">
        <f t="shared" ref="AL75" si="274">IF(AI75="","",",")</f>
        <v/>
      </c>
      <c r="AM75" s="63" t="str">
        <f t="shared" ref="AM75" si="275">IF(AI75="","",450)</f>
        <v/>
      </c>
      <c r="AN75" s="63" t="str">
        <f t="shared" ref="AN75" si="276">IF(AI75="","",")")</f>
        <v/>
      </c>
    </row>
    <row r="76" spans="2:40" ht="24.5" thickTop="1" thickBot="1" x14ac:dyDescent="0.55000000000000004">
      <c r="B76" t="s">
        <v>1018</v>
      </c>
      <c r="C76" s="124" t="s">
        <v>2619</v>
      </c>
      <c r="D76" s="125" t="s">
        <v>1053</v>
      </c>
      <c r="E76" s="51"/>
      <c r="F76" s="52"/>
      <c r="G76" s="52"/>
      <c r="H76" s="51"/>
      <c r="I76" s="51"/>
      <c r="J76" s="53"/>
      <c r="K76" s="53"/>
      <c r="L76" s="54" t="str">
        <f t="shared" ref="L76:L77" si="277">IF(C76="","",_xlfn.CONCAT("            { line: ","""",C76,", ",M76:AN76,""", sC: ","""",B76,"""},"))</f>
        <v xml:space="preserve">            { line: "Para que regeneres a, (Sol,,14)", sC: "tc"},</v>
      </c>
      <c r="M76" s="55" t="str">
        <f t="shared" si="221"/>
        <v>(</v>
      </c>
      <c r="N76" s="56" t="str">
        <f t="shared" si="222"/>
        <v>Sol</v>
      </c>
      <c r="O76" s="57" t="str">
        <f t="shared" si="223"/>
        <v>,</v>
      </c>
      <c r="P76" s="58" t="str">
        <f t="shared" si="224"/>
        <v/>
      </c>
      <c r="Q76" s="59" t="str">
        <f t="shared" si="225"/>
        <v>,</v>
      </c>
      <c r="R76" s="60">
        <f t="shared" si="226"/>
        <v>14</v>
      </c>
      <c r="S76" s="55" t="str">
        <f t="shared" si="227"/>
        <v>)</v>
      </c>
      <c r="T76" s="61" t="str">
        <f t="shared" si="228"/>
        <v/>
      </c>
      <c r="U76" s="62" t="str">
        <f t="shared" si="229"/>
        <v/>
      </c>
      <c r="V76" s="63" t="str">
        <f t="shared" si="230"/>
        <v/>
      </c>
      <c r="W76" s="64" t="str">
        <f t="shared" si="231"/>
        <v/>
      </c>
      <c r="X76" s="63" t="str">
        <f t="shared" si="232"/>
        <v/>
      </c>
      <c r="Y76" s="63" t="str">
        <f t="shared" si="113"/>
        <v/>
      </c>
      <c r="Z76" s="55" t="str">
        <f t="shared" si="233"/>
        <v/>
      </c>
      <c r="AA76" s="65" t="str">
        <f t="shared" si="234"/>
        <v/>
      </c>
      <c r="AB76" s="56" t="str">
        <f t="shared" si="235"/>
        <v/>
      </c>
      <c r="AC76" s="66" t="str">
        <f t="shared" si="236"/>
        <v/>
      </c>
      <c r="AD76" s="58" t="str">
        <f t="shared" si="237"/>
        <v/>
      </c>
      <c r="AE76" s="67" t="str">
        <f t="shared" si="238"/>
        <v/>
      </c>
      <c r="AF76" s="60" t="str">
        <f t="shared" si="239"/>
        <v/>
      </c>
      <c r="AG76" s="60" t="str">
        <f t="shared" si="240"/>
        <v/>
      </c>
      <c r="AH76" s="68" t="str">
        <f t="shared" si="241"/>
        <v/>
      </c>
      <c r="AI76" s="69" t="str">
        <f t="shared" si="242"/>
        <v/>
      </c>
      <c r="AJ76" s="63" t="str">
        <f t="shared" si="243"/>
        <v/>
      </c>
      <c r="AK76" s="63" t="str">
        <f t="shared" si="244"/>
        <v/>
      </c>
      <c r="AL76" s="63" t="str">
        <f t="shared" si="245"/>
        <v/>
      </c>
      <c r="AM76" s="63" t="str">
        <f t="shared" si="246"/>
        <v/>
      </c>
      <c r="AN76" s="63" t="str">
        <f t="shared" si="247"/>
        <v/>
      </c>
    </row>
    <row r="77" spans="2:40" ht="24.5" thickTop="1" thickBot="1" x14ac:dyDescent="0.55000000000000004">
      <c r="B77" t="s">
        <v>2635</v>
      </c>
      <c r="C77" s="124" t="s">
        <v>2620</v>
      </c>
      <c r="D77" s="125"/>
      <c r="E77" s="51"/>
      <c r="F77" s="52"/>
      <c r="G77" s="52"/>
      <c r="H77" s="51"/>
      <c r="I77" s="51"/>
      <c r="J77" s="53"/>
      <c r="K77" s="53"/>
      <c r="L77" s="54" t="str">
        <f t="shared" si="277"/>
        <v xml:space="preserve">            { line: "... N/., ", sC: "sub"},</v>
      </c>
      <c r="M77" s="55" t="str">
        <f>IF(N77="","","(")</f>
        <v/>
      </c>
      <c r="N77" s="56" t="str">
        <f>IF(D77="","",D77)</f>
        <v/>
      </c>
      <c r="O77" s="57" t="str">
        <f>IF(N77="","",",")</f>
        <v/>
      </c>
      <c r="P77" s="58" t="str">
        <f>IF(E77="","",E77)</f>
        <v/>
      </c>
      <c r="Q77" s="59" t="str">
        <f>IF(N77="","",",")</f>
        <v/>
      </c>
      <c r="R77" s="60" t="str">
        <f t="shared" si="226"/>
        <v/>
      </c>
      <c r="S77" s="55" t="str">
        <f>IF(N77="","",")")</f>
        <v/>
      </c>
      <c r="T77" s="61" t="str">
        <f>IF(U77="","","(")</f>
        <v/>
      </c>
      <c r="U77" s="62" t="str">
        <f>IF(F77="","",F77)</f>
        <v/>
      </c>
      <c r="V77" s="63" t="str">
        <f>IF(U77="","",",")</f>
        <v/>
      </c>
      <c r="W77" s="64" t="str">
        <f>IF(G77="","",G77)</f>
        <v/>
      </c>
      <c r="X77" s="63" t="str">
        <f>IF(U77="","",",")</f>
        <v/>
      </c>
      <c r="Y77" s="63" t="str">
        <f t="shared" si="113"/>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2:40" ht="24.5" thickTop="1" thickBot="1" x14ac:dyDescent="0.55000000000000004">
      <c r="B78" t="s">
        <v>2634</v>
      </c>
      <c r="C78" s="124" t="s">
        <v>2621</v>
      </c>
      <c r="D78" s="125" t="s">
        <v>1015</v>
      </c>
      <c r="E78" s="51" t="s">
        <v>1016</v>
      </c>
      <c r="F78" s="52"/>
      <c r="G78" s="52"/>
      <c r="H78" s="51"/>
      <c r="I78" s="51"/>
      <c r="J78" s="53"/>
      <c r="K78" s="53"/>
      <c r="L78" s="54" t="str">
        <f>IF(C78="","",_xlfn.CONCAT("            { line: ","""",C78,", ",M78:AN78,""", sC: ","""",B78,"""},"))</f>
        <v xml:space="preserve">            { line: "con la gracia del Bautismo., (Mi,m,20)", sC: "height"},</v>
      </c>
      <c r="M78" s="55" t="str">
        <f t="shared" ref="M78:M79" si="278">IF(N78="","","(")</f>
        <v>(</v>
      </c>
      <c r="N78" s="56" t="str">
        <f t="shared" ref="N78:N79" si="279">IF(D78="","",D78)</f>
        <v>Mi</v>
      </c>
      <c r="O78" s="57" t="str">
        <f t="shared" ref="O78:O79" si="280">IF(N78="","",",")</f>
        <v>,</v>
      </c>
      <c r="P78" s="58" t="str">
        <f t="shared" ref="P78:P79" si="281">IF(E78="","",E78)</f>
        <v>m</v>
      </c>
      <c r="Q78" s="59" t="str">
        <f t="shared" ref="Q78:Q79" si="282">IF(N78="","",",")</f>
        <v>,</v>
      </c>
      <c r="R78" s="60">
        <f t="shared" si="226"/>
        <v>20</v>
      </c>
      <c r="S78" s="55" t="str">
        <f t="shared" ref="S78:S79" si="283">IF(N78="","",")")</f>
        <v>)</v>
      </c>
      <c r="T78" s="61" t="str">
        <f t="shared" ref="T78:T79" si="284">IF(U78="","","(")</f>
        <v/>
      </c>
      <c r="U78" s="62" t="str">
        <f t="shared" ref="U78:U79" si="285">IF(F78="","",F78)</f>
        <v/>
      </c>
      <c r="V78" s="63" t="str">
        <f t="shared" ref="V78:V79" si="286">IF(U78="","",",")</f>
        <v/>
      </c>
      <c r="W78" s="64" t="str">
        <f t="shared" ref="W78:W79" si="287">IF(G78="","",G78)</f>
        <v/>
      </c>
      <c r="X78" s="63" t="str">
        <f t="shared" ref="X78:X79" si="288">IF(U78="","",",")</f>
        <v/>
      </c>
      <c r="Y78" s="63" t="str">
        <f t="shared" si="113"/>
        <v/>
      </c>
      <c r="Z78" s="55" t="str">
        <f t="shared" ref="Z78:Z79" si="289">IF(U78="","",")")</f>
        <v/>
      </c>
      <c r="AA78" s="65" t="str">
        <f t="shared" ref="AA78:AA79" si="290">IF(AB78="","","(")</f>
        <v/>
      </c>
      <c r="AB78" s="56" t="str">
        <f t="shared" ref="AB78:AB79" si="291">IF(H78="","",H78)</f>
        <v/>
      </c>
      <c r="AC78" s="66" t="str">
        <f t="shared" ref="AC78:AC79" si="292">IF(AB78="","",",")</f>
        <v/>
      </c>
      <c r="AD78" s="58" t="str">
        <f t="shared" ref="AD78:AD79" si="293">IF(I78="","",I78)</f>
        <v/>
      </c>
      <c r="AE78" s="67" t="str">
        <f t="shared" ref="AE78:AE79" si="294">IF(AB78="","",",")</f>
        <v/>
      </c>
      <c r="AF78" s="60" t="str">
        <f t="shared" ref="AF78:AF79" si="295">IF(AB78="","",350)</f>
        <v/>
      </c>
      <c r="AG78" s="60" t="str">
        <f t="shared" ref="AG78:AG79" si="296">IF(AB78="","",")")</f>
        <v/>
      </c>
      <c r="AH78" s="68" t="str">
        <f t="shared" ref="AH78:AH79" si="297">IF(AI78="","","(")</f>
        <v/>
      </c>
      <c r="AI78" s="69" t="str">
        <f t="shared" ref="AI78:AI79" si="298">IF(J78="","",J78)</f>
        <v/>
      </c>
      <c r="AJ78" s="63" t="str">
        <f t="shared" ref="AJ78:AJ79" si="299">IF(AI78="","",",")</f>
        <v/>
      </c>
      <c r="AK78" s="63" t="str">
        <f t="shared" ref="AK78:AK79" si="300">IF(K78="","",K78)</f>
        <v/>
      </c>
      <c r="AL78" s="63" t="str">
        <f t="shared" ref="AL78:AL79" si="301">IF(AI78="","",",")</f>
        <v/>
      </c>
      <c r="AM78" s="63" t="str">
        <f t="shared" ref="AM78:AM79" si="302">IF(AI78="","",450)</f>
        <v/>
      </c>
      <c r="AN78" s="63" t="str">
        <f t="shared" ref="AN78:AN79" si="303">IF(AI78="","",")")</f>
        <v/>
      </c>
    </row>
    <row r="79" spans="2:40" ht="24.5" thickTop="1" thickBot="1" x14ac:dyDescent="0.55000000000000004">
      <c r="B79" t="s">
        <v>1018</v>
      </c>
      <c r="C79" s="124" t="s">
        <v>2622</v>
      </c>
      <c r="D79" s="125" t="s">
        <v>1053</v>
      </c>
      <c r="E79" s="51"/>
      <c r="F79" s="52"/>
      <c r="G79" s="52"/>
      <c r="H79" s="51"/>
      <c r="I79" s="51"/>
      <c r="J79" s="53"/>
      <c r="K79" s="53"/>
      <c r="L79" s="54" t="str">
        <f>IF(C79="","",_xlfn.CONCAT("            { line: ","""",C79,", ",M79:AN79,""", sC: ","""",B79,"""},"))</f>
        <v xml:space="preserve">            { line: "Para que regeneres a estos, (Sol,,14)", sC: "tc"},</v>
      </c>
      <c r="M79" s="55" t="str">
        <f t="shared" si="278"/>
        <v>(</v>
      </c>
      <c r="N79" s="56" t="str">
        <f t="shared" si="279"/>
        <v>Sol</v>
      </c>
      <c r="O79" s="57" t="str">
        <f t="shared" si="280"/>
        <v>,</v>
      </c>
      <c r="P79" s="58" t="str">
        <f t="shared" si="281"/>
        <v/>
      </c>
      <c r="Q79" s="59" t="str">
        <f t="shared" si="282"/>
        <v>,</v>
      </c>
      <c r="R79" s="60">
        <f t="shared" si="226"/>
        <v>14</v>
      </c>
      <c r="S79" s="55" t="str">
        <f t="shared" si="283"/>
        <v>)</v>
      </c>
      <c r="T79" s="61" t="str">
        <f t="shared" si="284"/>
        <v/>
      </c>
      <c r="U79" s="62" t="str">
        <f t="shared" si="285"/>
        <v/>
      </c>
      <c r="V79" s="63" t="str">
        <f t="shared" si="286"/>
        <v/>
      </c>
      <c r="W79" s="64" t="str">
        <f t="shared" si="287"/>
        <v/>
      </c>
      <c r="X79" s="63" t="str">
        <f t="shared" si="288"/>
        <v/>
      </c>
      <c r="Y79" s="63" t="str">
        <f t="shared" si="113"/>
        <v/>
      </c>
      <c r="Z79" s="55" t="str">
        <f t="shared" si="289"/>
        <v/>
      </c>
      <c r="AA79" s="65" t="str">
        <f t="shared" si="290"/>
        <v/>
      </c>
      <c r="AB79" s="56" t="str">
        <f t="shared" si="291"/>
        <v/>
      </c>
      <c r="AC79" s="66" t="str">
        <f t="shared" si="292"/>
        <v/>
      </c>
      <c r="AD79" s="58" t="str">
        <f t="shared" si="293"/>
        <v/>
      </c>
      <c r="AE79" s="67" t="str">
        <f t="shared" si="294"/>
        <v/>
      </c>
      <c r="AF79" s="60" t="str">
        <f t="shared" si="295"/>
        <v/>
      </c>
      <c r="AG79" s="60" t="str">
        <f t="shared" si="296"/>
        <v/>
      </c>
      <c r="AH79" s="68" t="str">
        <f t="shared" si="297"/>
        <v/>
      </c>
      <c r="AI79" s="69" t="str">
        <f t="shared" si="298"/>
        <v/>
      </c>
      <c r="AJ79" s="63" t="str">
        <f t="shared" si="299"/>
        <v/>
      </c>
      <c r="AK79" s="63" t="str">
        <f t="shared" si="300"/>
        <v/>
      </c>
      <c r="AL79" s="63" t="str">
        <f t="shared" si="301"/>
        <v/>
      </c>
      <c r="AM79" s="63" t="str">
        <f t="shared" si="302"/>
        <v/>
      </c>
      <c r="AN79" s="63" t="str">
        <f t="shared" si="303"/>
        <v/>
      </c>
    </row>
    <row r="80" spans="2:40" ht="24.5" thickTop="1" thickBot="1" x14ac:dyDescent="0.55000000000000004">
      <c r="B80" t="s">
        <v>2634</v>
      </c>
      <c r="C80" s="124" t="s">
        <v>2623</v>
      </c>
      <c r="D80" s="125" t="s">
        <v>1015</v>
      </c>
      <c r="E80" s="51" t="s">
        <v>1016</v>
      </c>
      <c r="F80" s="52"/>
      <c r="G80" s="52"/>
      <c r="H80" s="51"/>
      <c r="I80" s="51"/>
      <c r="J80" s="53"/>
      <c r="K80" s="53"/>
      <c r="L80" s="54" t="str">
        <f>IF(C80="","",_xlfn.CONCAT("            { line: ","""",C80,", ",M80:AN80,""", sC: ","""",B80,"""},"))</f>
        <v xml:space="preserve">            { line: "elegidos con la gracia del Bautismo., (Mi,m,20)", sC: "height"},</v>
      </c>
      <c r="M80" s="55" t="str">
        <f t="shared" si="195"/>
        <v>(</v>
      </c>
      <c r="N80" s="56" t="str">
        <f t="shared" si="196"/>
        <v>Mi</v>
      </c>
      <c r="O80" s="57" t="str">
        <f t="shared" si="197"/>
        <v>,</v>
      </c>
      <c r="P80" s="58" t="str">
        <f t="shared" si="198"/>
        <v>m</v>
      </c>
      <c r="Q80" s="59" t="str">
        <f t="shared" si="199"/>
        <v>,</v>
      </c>
      <c r="R80" s="60">
        <f t="shared" si="112"/>
        <v>20</v>
      </c>
      <c r="S80" s="55" t="str">
        <f t="shared" si="200"/>
        <v>)</v>
      </c>
      <c r="T80" s="61" t="str">
        <f t="shared" si="201"/>
        <v/>
      </c>
      <c r="U80" s="62" t="str">
        <f t="shared" si="202"/>
        <v/>
      </c>
      <c r="V80" s="63" t="str">
        <f t="shared" si="203"/>
        <v/>
      </c>
      <c r="W80" s="64" t="str">
        <f t="shared" si="204"/>
        <v/>
      </c>
      <c r="X80" s="63" t="str">
        <f t="shared" si="205"/>
        <v/>
      </c>
      <c r="Y80" s="63" t="str">
        <f t="shared" si="113"/>
        <v/>
      </c>
      <c r="Z80" s="55" t="str">
        <f t="shared" si="206"/>
        <v/>
      </c>
      <c r="AA80" s="65" t="str">
        <f t="shared" si="207"/>
        <v/>
      </c>
      <c r="AB80" s="56" t="str">
        <f t="shared" si="208"/>
        <v/>
      </c>
      <c r="AC80" s="66" t="str">
        <f t="shared" si="209"/>
        <v/>
      </c>
      <c r="AD80" s="58" t="str">
        <f t="shared" si="210"/>
        <v/>
      </c>
      <c r="AE80" s="67" t="str">
        <f t="shared" si="211"/>
        <v/>
      </c>
      <c r="AF80" s="60" t="str">
        <f t="shared" si="212"/>
        <v/>
      </c>
      <c r="AG80" s="60" t="str">
        <f t="shared" si="213"/>
        <v/>
      </c>
      <c r="AH80" s="68" t="str">
        <f t="shared" si="214"/>
        <v/>
      </c>
      <c r="AI80" s="69" t="str">
        <f t="shared" si="215"/>
        <v/>
      </c>
      <c r="AJ80" s="63" t="str">
        <f t="shared" si="216"/>
        <v/>
      </c>
      <c r="AK80" s="63" t="str">
        <f t="shared" si="217"/>
        <v/>
      </c>
      <c r="AL80" s="63" t="str">
        <f t="shared" si="218"/>
        <v/>
      </c>
      <c r="AM80" s="63" t="str">
        <f t="shared" si="219"/>
        <v/>
      </c>
      <c r="AN80" s="63" t="str">
        <f t="shared" si="220"/>
        <v/>
      </c>
    </row>
    <row r="81" spans="1:40" ht="24.5" thickTop="1" thickBot="1" x14ac:dyDescent="0.55000000000000004">
      <c r="C81" s="139" t="s">
        <v>2637</v>
      </c>
      <c r="D81" s="125"/>
      <c r="E81" s="51"/>
      <c r="F81" s="52"/>
      <c r="G81" s="52"/>
      <c r="H81" s="51"/>
      <c r="I81" s="51"/>
      <c r="J81" s="53"/>
      <c r="K81" s="53"/>
      <c r="L81" s="54" t="str">
        <f t="shared" ref="L81" si="304">IF(C81="","",_xlfn.CONCAT("            { line: ","""",C81,", ",M81:AN81,""", sC: ","""",B81,"""},"))</f>
        <v xml:space="preserve">            { line: "Si no hay bautizados, ", sC: ""},</v>
      </c>
      <c r="M81" s="55" t="str">
        <f t="shared" si="195"/>
        <v/>
      </c>
      <c r="N81" s="56" t="str">
        <f t="shared" si="196"/>
        <v/>
      </c>
      <c r="O81" s="57" t="str">
        <f t="shared" si="197"/>
        <v/>
      </c>
      <c r="P81" s="58" t="str">
        <f t="shared" si="198"/>
        <v/>
      </c>
      <c r="Q81" s="59" t="str">
        <f t="shared" si="199"/>
        <v/>
      </c>
      <c r="R81" s="60" t="str">
        <f t="shared" si="112"/>
        <v/>
      </c>
      <c r="S81" s="55" t="str">
        <f t="shared" si="200"/>
        <v/>
      </c>
      <c r="T81" s="61" t="str">
        <f t="shared" si="201"/>
        <v/>
      </c>
      <c r="U81" s="62" t="str">
        <f t="shared" si="202"/>
        <v/>
      </c>
      <c r="V81" s="63" t="str">
        <f t="shared" si="203"/>
        <v/>
      </c>
      <c r="W81" s="64" t="str">
        <f t="shared" si="204"/>
        <v/>
      </c>
      <c r="X81" s="63" t="str">
        <f t="shared" si="205"/>
        <v/>
      </c>
      <c r="Y81" s="63" t="str">
        <f t="shared" si="113"/>
        <v/>
      </c>
      <c r="Z81" s="55" t="str">
        <f t="shared" si="206"/>
        <v/>
      </c>
      <c r="AA81" s="65" t="str">
        <f t="shared" si="207"/>
        <v/>
      </c>
      <c r="AB81" s="56" t="str">
        <f t="shared" si="208"/>
        <v/>
      </c>
      <c r="AC81" s="66" t="str">
        <f t="shared" si="209"/>
        <v/>
      </c>
      <c r="AD81" s="58" t="str">
        <f t="shared" si="210"/>
        <v/>
      </c>
      <c r="AE81" s="67" t="str">
        <f t="shared" si="211"/>
        <v/>
      </c>
      <c r="AF81" s="60" t="str">
        <f t="shared" si="212"/>
        <v/>
      </c>
      <c r="AG81" s="60" t="str">
        <f t="shared" si="213"/>
        <v/>
      </c>
      <c r="AH81" s="68" t="str">
        <f t="shared" si="214"/>
        <v/>
      </c>
      <c r="AI81" s="69" t="str">
        <f t="shared" si="215"/>
        <v/>
      </c>
      <c r="AJ81" s="63" t="str">
        <f t="shared" si="216"/>
        <v/>
      </c>
      <c r="AK81" s="63" t="str">
        <f t="shared" si="217"/>
        <v/>
      </c>
      <c r="AL81" s="63" t="str">
        <f t="shared" si="218"/>
        <v/>
      </c>
      <c r="AM81" s="63" t="str">
        <f t="shared" si="219"/>
        <v/>
      </c>
      <c r="AN81" s="63" t="str">
        <f t="shared" si="220"/>
        <v/>
      </c>
    </row>
    <row r="82" spans="1:40" ht="24.5" thickTop="1" thickBot="1" x14ac:dyDescent="0.55000000000000004">
      <c r="B82" t="s">
        <v>1018</v>
      </c>
      <c r="C82" s="124" t="s">
        <v>2624</v>
      </c>
      <c r="D82" s="125" t="s">
        <v>1053</v>
      </c>
      <c r="E82" s="51"/>
      <c r="F82" s="52"/>
      <c r="G82" s="52"/>
      <c r="H82" s="51"/>
      <c r="I82" s="51"/>
      <c r="J82" s="53"/>
      <c r="K82" s="53"/>
      <c r="L82" s="54" t="str">
        <f>IF(C82="","",_xlfn.CONCAT("            { line: ","""",C82,", ",M82:AN82,""", sC: ","""",B82,"""},"))</f>
        <v xml:space="preserve">            { line: "Para que santifiques esta agua, (Sol,,14)", sC: "tc"},</v>
      </c>
      <c r="M82" s="55" t="str">
        <f t="shared" si="195"/>
        <v>(</v>
      </c>
      <c r="N82" s="56" t="str">
        <f t="shared" si="196"/>
        <v>Sol</v>
      </c>
      <c r="O82" s="57" t="str">
        <f t="shared" si="197"/>
        <v>,</v>
      </c>
      <c r="P82" s="58" t="str">
        <f t="shared" si="198"/>
        <v/>
      </c>
      <c r="Q82" s="59" t="str">
        <f t="shared" si="199"/>
        <v>,</v>
      </c>
      <c r="R82" s="60">
        <f t="shared" ref="R82:R85" si="305">IF(N82="Do",10,IF(N82="Re",22,IF(N82="Mi",20,IF(N82="Fa",20,IF(N82="Sol",14,IF(N82="La",20,IF(N82="Si",20,IF(N82="Do#",14,IF(N82="Fa#",15,IF(N82="Sol#",20,IF(N82="Si♭",17,"")))))))))))</f>
        <v>14</v>
      </c>
      <c r="S82" s="55" t="str">
        <f t="shared" si="200"/>
        <v>)</v>
      </c>
      <c r="T82" s="61" t="str">
        <f t="shared" si="201"/>
        <v/>
      </c>
      <c r="U82" s="62" t="str">
        <f t="shared" si="202"/>
        <v/>
      </c>
      <c r="V82" s="63" t="str">
        <f t="shared" si="203"/>
        <v/>
      </c>
      <c r="W82" s="64" t="str">
        <f t="shared" si="204"/>
        <v/>
      </c>
      <c r="X82" s="63" t="str">
        <f t="shared" si="205"/>
        <v/>
      </c>
      <c r="Y82" s="63" t="str">
        <f t="shared" si="113"/>
        <v/>
      </c>
      <c r="Z82" s="55" t="str">
        <f t="shared" si="206"/>
        <v/>
      </c>
      <c r="AA82" s="65" t="str">
        <f t="shared" si="207"/>
        <v/>
      </c>
      <c r="AB82" s="56" t="str">
        <f t="shared" si="208"/>
        <v/>
      </c>
      <c r="AC82" s="66" t="str">
        <f t="shared" si="209"/>
        <v/>
      </c>
      <c r="AD82" s="58" t="str">
        <f t="shared" si="210"/>
        <v/>
      </c>
      <c r="AE82" s="67" t="str">
        <f t="shared" si="211"/>
        <v/>
      </c>
      <c r="AF82" s="60" t="str">
        <f t="shared" si="212"/>
        <v/>
      </c>
      <c r="AG82" s="60" t="str">
        <f t="shared" si="213"/>
        <v/>
      </c>
      <c r="AH82" s="68" t="str">
        <f t="shared" si="214"/>
        <v/>
      </c>
      <c r="AI82" s="69" t="str">
        <f t="shared" si="215"/>
        <v/>
      </c>
      <c r="AJ82" s="63" t="str">
        <f t="shared" si="216"/>
        <v/>
      </c>
      <c r="AK82" s="63" t="str">
        <f t="shared" si="217"/>
        <v/>
      </c>
      <c r="AL82" s="63" t="str">
        <f t="shared" si="218"/>
        <v/>
      </c>
      <c r="AM82" s="63" t="str">
        <f t="shared" si="219"/>
        <v/>
      </c>
      <c r="AN82" s="63" t="str">
        <f t="shared" si="220"/>
        <v/>
      </c>
    </row>
    <row r="83" spans="1:40" ht="24.5" thickTop="1" thickBot="1" x14ac:dyDescent="0.55000000000000004">
      <c r="B83" t="s">
        <v>2634</v>
      </c>
      <c r="C83" s="124" t="s">
        <v>2625</v>
      </c>
      <c r="D83" s="125" t="s">
        <v>1015</v>
      </c>
      <c r="E83" s="51" t="s">
        <v>1016</v>
      </c>
      <c r="F83" s="52"/>
      <c r="G83" s="52"/>
      <c r="H83" s="51"/>
      <c r="I83" s="51"/>
      <c r="J83" s="53"/>
      <c r="K83" s="53"/>
      <c r="L83" s="54" t="str">
        <f>IF(C83="","",_xlfn.CONCAT("            { line: ","""",C83,", ",M83:AN83,""", sC: ","""",B83,"""},"))</f>
        <v xml:space="preserve">            { line: "en la que renacerán tus nuevos hijos., (Mi,m,20)", sC: "height"},</v>
      </c>
      <c r="M83" s="55" t="str">
        <f t="shared" si="195"/>
        <v>(</v>
      </c>
      <c r="N83" s="56" t="str">
        <f t="shared" si="196"/>
        <v>Mi</v>
      </c>
      <c r="O83" s="57" t="str">
        <f t="shared" si="197"/>
        <v>,</v>
      </c>
      <c r="P83" s="58" t="str">
        <f t="shared" si="198"/>
        <v>m</v>
      </c>
      <c r="Q83" s="59" t="str">
        <f t="shared" si="199"/>
        <v>,</v>
      </c>
      <c r="R83" s="60">
        <f t="shared" si="305"/>
        <v>20</v>
      </c>
      <c r="S83" s="55" t="str">
        <f t="shared" si="200"/>
        <v>)</v>
      </c>
      <c r="T83" s="61" t="str">
        <f t="shared" si="201"/>
        <v/>
      </c>
      <c r="U83" s="62" t="str">
        <f t="shared" si="202"/>
        <v/>
      </c>
      <c r="V83" s="63" t="str">
        <f t="shared" si="203"/>
        <v/>
      </c>
      <c r="W83" s="64" t="str">
        <f t="shared" si="204"/>
        <v/>
      </c>
      <c r="X83" s="63" t="str">
        <f t="shared" si="205"/>
        <v/>
      </c>
      <c r="Y83" s="63" t="str">
        <f t="shared" si="113"/>
        <v/>
      </c>
      <c r="Z83" s="55" t="str">
        <f t="shared" si="206"/>
        <v/>
      </c>
      <c r="AA83" s="65" t="str">
        <f t="shared" si="207"/>
        <v/>
      </c>
      <c r="AB83" s="56" t="str">
        <f t="shared" si="208"/>
        <v/>
      </c>
      <c r="AC83" s="66" t="str">
        <f t="shared" si="209"/>
        <v/>
      </c>
      <c r="AD83" s="58" t="str">
        <f t="shared" si="210"/>
        <v/>
      </c>
      <c r="AE83" s="67" t="str">
        <f t="shared" si="211"/>
        <v/>
      </c>
      <c r="AF83" s="60" t="str">
        <f t="shared" si="212"/>
        <v/>
      </c>
      <c r="AG83" s="60" t="str">
        <f t="shared" si="213"/>
        <v/>
      </c>
      <c r="AH83" s="68" t="str">
        <f t="shared" si="214"/>
        <v/>
      </c>
      <c r="AI83" s="69" t="str">
        <f t="shared" si="215"/>
        <v/>
      </c>
      <c r="AJ83" s="63" t="str">
        <f t="shared" si="216"/>
        <v/>
      </c>
      <c r="AK83" s="63" t="str">
        <f t="shared" si="217"/>
        <v/>
      </c>
      <c r="AL83" s="63" t="str">
        <f t="shared" si="218"/>
        <v/>
      </c>
      <c r="AM83" s="63" t="str">
        <f t="shared" si="219"/>
        <v/>
      </c>
      <c r="AN83" s="63" t="str">
        <f t="shared" si="220"/>
        <v/>
      </c>
    </row>
    <row r="84" spans="1:40" ht="24.5" thickTop="1" thickBot="1" x14ac:dyDescent="0.55000000000000004">
      <c r="B84" t="s">
        <v>1018</v>
      </c>
      <c r="C84" s="124" t="s">
        <v>2626</v>
      </c>
      <c r="D84" s="125" t="s">
        <v>1053</v>
      </c>
      <c r="E84" s="51"/>
      <c r="F84" s="52" t="s">
        <v>1015</v>
      </c>
      <c r="G84" s="52" t="s">
        <v>1016</v>
      </c>
      <c r="H84" s="51"/>
      <c r="I84" s="51"/>
      <c r="J84" s="53"/>
      <c r="K84" s="53"/>
      <c r="L84" s="54" t="str">
        <f t="shared" ref="L84:L85" si="306">IF(C84="","",_xlfn.CONCAT("            { line: ","""",C84,", ",M84:AN84,""", sC: ","""",B84,"""},"))</f>
        <v xml:space="preserve">            { line: "Jesús hijo de Dios vivo., (Sol,,14)(Mi,m,169)", sC: "tc"},</v>
      </c>
      <c r="M84" s="55" t="str">
        <f t="shared" si="195"/>
        <v>(</v>
      </c>
      <c r="N84" s="56" t="str">
        <f t="shared" si="196"/>
        <v>Sol</v>
      </c>
      <c r="O84" s="57" t="str">
        <f t="shared" si="197"/>
        <v>,</v>
      </c>
      <c r="P84" s="58" t="str">
        <f t="shared" si="198"/>
        <v/>
      </c>
      <c r="Q84" s="59" t="str">
        <f t="shared" si="199"/>
        <v>,</v>
      </c>
      <c r="R84" s="60">
        <f t="shared" si="305"/>
        <v>14</v>
      </c>
      <c r="S84" s="55" t="str">
        <f t="shared" si="200"/>
        <v>)</v>
      </c>
      <c r="T84" s="61" t="str">
        <f t="shared" si="201"/>
        <v>(</v>
      </c>
      <c r="U84" s="62" t="str">
        <f t="shared" si="202"/>
        <v>Mi</v>
      </c>
      <c r="V84" s="63" t="str">
        <f t="shared" si="203"/>
        <v>,</v>
      </c>
      <c r="W84" s="64" t="str">
        <f t="shared" si="204"/>
        <v>m</v>
      </c>
      <c r="X84" s="63" t="str">
        <f t="shared" si="205"/>
        <v>,</v>
      </c>
      <c r="Y84" s="63">
        <f t="shared" si="113"/>
        <v>169</v>
      </c>
      <c r="Z84" s="55" t="str">
        <f t="shared" si="206"/>
        <v>)</v>
      </c>
      <c r="AA84" s="65" t="str">
        <f t="shared" si="207"/>
        <v/>
      </c>
      <c r="AB84" s="56" t="str">
        <f t="shared" si="208"/>
        <v/>
      </c>
      <c r="AC84" s="66" t="str">
        <f t="shared" si="209"/>
        <v/>
      </c>
      <c r="AD84" s="58" t="str">
        <f t="shared" si="210"/>
        <v/>
      </c>
      <c r="AE84" s="67" t="str">
        <f t="shared" si="211"/>
        <v/>
      </c>
      <c r="AF84" s="60" t="str">
        <f t="shared" si="212"/>
        <v/>
      </c>
      <c r="AG84" s="60" t="str">
        <f t="shared" si="213"/>
        <v/>
      </c>
      <c r="AH84" s="68" t="str">
        <f t="shared" si="214"/>
        <v/>
      </c>
      <c r="AI84" s="69" t="str">
        <f t="shared" si="215"/>
        <v/>
      </c>
      <c r="AJ84" s="63" t="str">
        <f t="shared" si="216"/>
        <v/>
      </c>
      <c r="AK84" s="63" t="str">
        <f t="shared" si="217"/>
        <v/>
      </c>
      <c r="AL84" s="63" t="str">
        <f t="shared" si="218"/>
        <v/>
      </c>
      <c r="AM84" s="63" t="str">
        <f t="shared" si="219"/>
        <v/>
      </c>
      <c r="AN84" s="63" t="str">
        <f t="shared" si="220"/>
        <v/>
      </c>
    </row>
    <row r="85" spans="1:40" ht="24.5" thickTop="1" thickBot="1" x14ac:dyDescent="0.55000000000000004">
      <c r="B85" t="s">
        <v>1018</v>
      </c>
      <c r="C85" s="124" t="s">
        <v>2627</v>
      </c>
      <c r="D85" s="125" t="s">
        <v>1053</v>
      </c>
      <c r="E85" s="51"/>
      <c r="F85" s="52" t="s">
        <v>1015</v>
      </c>
      <c r="G85" s="52" t="s">
        <v>1016</v>
      </c>
      <c r="H85" s="51"/>
      <c r="I85" s="51"/>
      <c r="J85" s="53"/>
      <c r="K85" s="53"/>
      <c r="L85" s="54" t="str">
        <f t="shared" si="306"/>
        <v xml:space="preserve">            { line: "Cristo, óyenos., (Sol,,14)(Mi,m,169)", sC: "tc"},</v>
      </c>
      <c r="M85" s="55" t="str">
        <f>IF(N85="","","(")</f>
        <v>(</v>
      </c>
      <c r="N85" s="56" t="str">
        <f>IF(D85="","",D85)</f>
        <v>Sol</v>
      </c>
      <c r="O85" s="57" t="str">
        <f>IF(N85="","",",")</f>
        <v>,</v>
      </c>
      <c r="P85" s="58" t="str">
        <f>IF(E85="","",E85)</f>
        <v/>
      </c>
      <c r="Q85" s="59" t="str">
        <f>IF(N85="","",",")</f>
        <v>,</v>
      </c>
      <c r="R85" s="60">
        <f t="shared" si="305"/>
        <v>14</v>
      </c>
      <c r="S85" s="55" t="str">
        <f>IF(N85="","",")")</f>
        <v>)</v>
      </c>
      <c r="T85" s="61" t="str">
        <f>IF(U85="","","(")</f>
        <v>(</v>
      </c>
      <c r="U85" s="62" t="str">
        <f>IF(F85="","",F85)</f>
        <v>Mi</v>
      </c>
      <c r="V85" s="63" t="str">
        <f>IF(U85="","",",")</f>
        <v>,</v>
      </c>
      <c r="W85" s="64" t="str">
        <f>IF(G85="","",G85)</f>
        <v>m</v>
      </c>
      <c r="X85" s="63" t="str">
        <f>IF(U85="","",",")</f>
        <v>,</v>
      </c>
      <c r="Y85" s="63">
        <f t="shared" si="113"/>
        <v>169</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4.5" thickTop="1" thickBot="1" x14ac:dyDescent="0.55000000000000004">
      <c r="B86" t="s">
        <v>1018</v>
      </c>
      <c r="C86" s="124" t="s">
        <v>2628</v>
      </c>
      <c r="D86" s="125" t="s">
        <v>1053</v>
      </c>
      <c r="E86" s="51"/>
      <c r="F86" s="52" t="s">
        <v>1015</v>
      </c>
      <c r="G86" s="52" t="s">
        <v>1016</v>
      </c>
      <c r="H86" s="51"/>
      <c r="I86" s="51"/>
      <c r="J86" s="53"/>
      <c r="K86" s="53"/>
      <c r="L86" s="54" t="str">
        <f>IF(C86="","",_xlfn.CONCAT("            { line: ","""",C86,", ",M86:AN86,""", sC: ","""",B86,"""},"))</f>
        <v xml:space="preserve">            { line: "Cristo, escúchanos., (Sol,,14)(Mi,m,169)", sC: "tc"},</v>
      </c>
      <c r="M86" s="55" t="str">
        <f t="shared" ref="M86" si="307">IF(N86="","","(")</f>
        <v>(</v>
      </c>
      <c r="N86" s="56" t="str">
        <f t="shared" ref="N86" si="308">IF(D86="","",D86)</f>
        <v>Sol</v>
      </c>
      <c r="O86" s="57" t="str">
        <f t="shared" ref="O86" si="309">IF(N86="","",",")</f>
        <v>,</v>
      </c>
      <c r="P86" s="58" t="str">
        <f t="shared" ref="P86" si="310">IF(E86="","",E86)</f>
        <v/>
      </c>
      <c r="Q86" s="59" t="str">
        <f t="shared" ref="Q86" si="311">IF(N86="","",",")</f>
        <v>,</v>
      </c>
      <c r="R86" s="60">
        <f t="shared" ref="R86" si="312">IF(N86="Do",10,IF(N86="Re",22,IF(N86="Mi",20,IF(N86="Fa",20,IF(N86="Sol",14,IF(N86="La",20,IF(N86="Si",20,IF(N86="Do#",14,IF(N86="Fa#",15,IF(N86="Sol#",20,IF(N86="Si♭",17,"")))))))))))</f>
        <v>14</v>
      </c>
      <c r="S86" s="55" t="str">
        <f t="shared" ref="S86" si="313">IF(N86="","",")")</f>
        <v>)</v>
      </c>
      <c r="T86" s="61" t="str">
        <f t="shared" ref="T86" si="314">IF(U86="","","(")</f>
        <v>(</v>
      </c>
      <c r="U86" s="62" t="str">
        <f t="shared" ref="U86" si="315">IF(F86="","",F86)</f>
        <v>Mi</v>
      </c>
      <c r="V86" s="63" t="str">
        <f t="shared" ref="V86" si="316">IF(U86="","",",")</f>
        <v>,</v>
      </c>
      <c r="W86" s="64" t="str">
        <f t="shared" ref="W86" si="317">IF(G86="","",G86)</f>
        <v>m</v>
      </c>
      <c r="X86" s="63" t="str">
        <f t="shared" ref="X86" si="318">IF(U86="","",",")</f>
        <v>,</v>
      </c>
      <c r="Y86" s="63">
        <f t="shared" si="113"/>
        <v>169</v>
      </c>
      <c r="Z86" s="55" t="str">
        <f t="shared" ref="Z86" si="319">IF(U86="","",")")</f>
        <v>)</v>
      </c>
      <c r="AA86" s="65" t="str">
        <f t="shared" ref="AA86" si="320">IF(AB86="","","(")</f>
        <v/>
      </c>
      <c r="AB86" s="56" t="str">
        <f t="shared" ref="AB86" si="321">IF(H86="","",H86)</f>
        <v/>
      </c>
      <c r="AC86" s="66" t="str">
        <f t="shared" ref="AC86" si="322">IF(AB86="","",",")</f>
        <v/>
      </c>
      <c r="AD86" s="58" t="str">
        <f t="shared" ref="AD86" si="323">IF(I86="","",I86)</f>
        <v/>
      </c>
      <c r="AE86" s="67" t="str">
        <f t="shared" ref="AE86" si="324">IF(AB86="","",",")</f>
        <v/>
      </c>
      <c r="AF86" s="60" t="str">
        <f t="shared" ref="AF86" si="325">IF(AB86="","",350)</f>
        <v/>
      </c>
      <c r="AG86" s="60" t="str">
        <f t="shared" ref="AG86" si="326">IF(AB86="","",")")</f>
        <v/>
      </c>
      <c r="AH86" s="68" t="str">
        <f t="shared" ref="AH86" si="327">IF(AI86="","","(")</f>
        <v/>
      </c>
      <c r="AI86" s="69" t="str">
        <f t="shared" ref="AI86" si="328">IF(J86="","",J86)</f>
        <v/>
      </c>
      <c r="AJ86" s="63" t="str">
        <f t="shared" ref="AJ86" si="329">IF(AI86="","",",")</f>
        <v/>
      </c>
      <c r="AK86" s="63" t="str">
        <f t="shared" ref="AK86" si="330">IF(K86="","",K86)</f>
        <v/>
      </c>
      <c r="AL86" s="63" t="str">
        <f t="shared" ref="AL86" si="331">IF(AI86="","",",")</f>
        <v/>
      </c>
      <c r="AM86" s="63" t="str">
        <f t="shared" ref="AM86" si="332">IF(AI86="","",450)</f>
        <v/>
      </c>
      <c r="AN86" s="63" t="str">
        <f t="shared" ref="AN86" si="333">IF(AI86="","",")")</f>
        <v/>
      </c>
    </row>
    <row r="87" spans="1:40" ht="24.5" thickTop="1" thickBot="1" x14ac:dyDescent="0.55000000000000004">
      <c r="C87" s="124" t="s">
        <v>2630</v>
      </c>
      <c r="D87" s="125" t="s">
        <v>1106</v>
      </c>
      <c r="E87" s="51"/>
      <c r="F87" s="52" t="s">
        <v>1110</v>
      </c>
      <c r="G87" s="52">
        <v>7</v>
      </c>
      <c r="H87" s="51"/>
      <c r="I87" s="51"/>
      <c r="J87" s="53"/>
      <c r="K87" s="53"/>
      <c r="L87" s="54" t="str">
        <f>IF(C87="","",_xlfn.CONCAT("            { line: ","""",C87,", ",M87:AN87,""", sC: ","""",B87,"""},"))</f>
        <v xml:space="preserve">            { line: "CRISTO, ÓYENOS., (Do,,10)(Re,7,169)", sC: ""},</v>
      </c>
      <c r="M87" s="55" t="str">
        <f t="shared" si="1"/>
        <v>(</v>
      </c>
      <c r="N87" s="56" t="str">
        <f t="shared" si="2"/>
        <v>Do</v>
      </c>
      <c r="O87" s="57" t="str">
        <f t="shared" si="3"/>
        <v>,</v>
      </c>
      <c r="P87" s="58" t="str">
        <f t="shared" si="4"/>
        <v/>
      </c>
      <c r="Q87" s="59" t="str">
        <f t="shared" si="5"/>
        <v>,</v>
      </c>
      <c r="R87" s="60">
        <f t="shared" si="112"/>
        <v>10</v>
      </c>
      <c r="S87" s="55" t="str">
        <f t="shared" si="7"/>
        <v>)</v>
      </c>
      <c r="T87" s="61" t="str">
        <f t="shared" si="8"/>
        <v>(</v>
      </c>
      <c r="U87" s="62" t="str">
        <f t="shared" si="9"/>
        <v>Re</v>
      </c>
      <c r="V87" s="63" t="str">
        <f t="shared" si="10"/>
        <v>,</v>
      </c>
      <c r="W87" s="64">
        <f t="shared" si="11"/>
        <v>7</v>
      </c>
      <c r="X87" s="63" t="str">
        <f t="shared" si="12"/>
        <v>,</v>
      </c>
      <c r="Y87" s="63">
        <f t="shared" si="113"/>
        <v>169</v>
      </c>
      <c r="Z87" s="55" t="str">
        <f t="shared" si="14"/>
        <v>)</v>
      </c>
      <c r="AA87" s="65" t="str">
        <f t="shared" si="15"/>
        <v/>
      </c>
      <c r="AB87" s="56" t="str">
        <f t="shared" si="16"/>
        <v/>
      </c>
      <c r="AC87" s="66" t="str">
        <f t="shared" si="17"/>
        <v/>
      </c>
      <c r="AD87" s="58" t="str">
        <f t="shared" si="18"/>
        <v/>
      </c>
      <c r="AE87" s="67" t="str">
        <f t="shared" si="19"/>
        <v/>
      </c>
      <c r="AF87" s="60" t="str">
        <f t="shared" si="20"/>
        <v/>
      </c>
      <c r="AG87" s="60" t="str">
        <f t="shared" si="21"/>
        <v/>
      </c>
      <c r="AH87" s="68" t="str">
        <f t="shared" si="22"/>
        <v/>
      </c>
      <c r="AI87" s="69" t="str">
        <f t="shared" si="23"/>
        <v/>
      </c>
      <c r="AJ87" s="63" t="str">
        <f t="shared" si="24"/>
        <v/>
      </c>
      <c r="AK87" s="63" t="str">
        <f t="shared" si="25"/>
        <v/>
      </c>
      <c r="AL87" s="63" t="str">
        <f t="shared" si="26"/>
        <v/>
      </c>
      <c r="AM87" s="63" t="str">
        <f t="shared" si="27"/>
        <v/>
      </c>
      <c r="AN87" s="63" t="str">
        <f t="shared" si="28"/>
        <v/>
      </c>
    </row>
    <row r="88" spans="1:40" ht="24.5" thickTop="1" thickBot="1" x14ac:dyDescent="0.55000000000000004">
      <c r="C88" s="124" t="s">
        <v>2631</v>
      </c>
      <c r="D88" s="125" t="s">
        <v>1106</v>
      </c>
      <c r="E88" s="51"/>
      <c r="F88" s="52" t="s">
        <v>1110</v>
      </c>
      <c r="G88" s="52">
        <v>7</v>
      </c>
      <c r="H88" s="51"/>
      <c r="I88" s="51"/>
      <c r="J88" s="53"/>
      <c r="K88" s="53"/>
      <c r="L88" s="54" t="str">
        <f>IF(C88="","",_xlfn.CONCAT("            { line: ","""",C88,", ",M88:AN88,""", sC: ","""",B88,"""},"))</f>
        <v xml:space="preserve">            { line: "CRISTO, ESCÚCHANOS., (Do,,10)(Re,7,169)", sC: ""},</v>
      </c>
      <c r="M88" s="55" t="str">
        <f t="shared" si="1"/>
        <v>(</v>
      </c>
      <c r="N88" s="56" t="str">
        <f t="shared" si="2"/>
        <v>Do</v>
      </c>
      <c r="O88" s="57" t="str">
        <f t="shared" si="3"/>
        <v>,</v>
      </c>
      <c r="P88" s="58" t="str">
        <f t="shared" si="4"/>
        <v/>
      </c>
      <c r="Q88" s="59" t="str">
        <f t="shared" si="5"/>
        <v>,</v>
      </c>
      <c r="R88" s="60">
        <f t="shared" si="112"/>
        <v>10</v>
      </c>
      <c r="S88" s="55" t="str">
        <f t="shared" si="7"/>
        <v>)</v>
      </c>
      <c r="T88" s="61" t="str">
        <f t="shared" si="8"/>
        <v>(</v>
      </c>
      <c r="U88" s="62" t="str">
        <f t="shared" si="9"/>
        <v>Re</v>
      </c>
      <c r="V88" s="63" t="str">
        <f t="shared" si="10"/>
        <v>,</v>
      </c>
      <c r="W88" s="64">
        <f t="shared" si="11"/>
        <v>7</v>
      </c>
      <c r="X88" s="63" t="str">
        <f t="shared" si="12"/>
        <v>,</v>
      </c>
      <c r="Y88" s="63">
        <f t="shared" si="113"/>
        <v>169</v>
      </c>
      <c r="Z88" s="55" t="str">
        <f t="shared" si="14"/>
        <v>)</v>
      </c>
      <c r="AA88" s="65" t="str">
        <f t="shared" si="15"/>
        <v/>
      </c>
      <c r="AB88" s="56" t="str">
        <f t="shared" si="16"/>
        <v/>
      </c>
      <c r="AC88" s="66" t="str">
        <f t="shared" si="17"/>
        <v/>
      </c>
      <c r="AD88" s="58" t="str">
        <f t="shared" si="18"/>
        <v/>
      </c>
      <c r="AE88" s="67" t="str">
        <f t="shared" si="19"/>
        <v/>
      </c>
      <c r="AF88" s="60" t="str">
        <f t="shared" si="20"/>
        <v/>
      </c>
      <c r="AG88" s="60" t="str">
        <f t="shared" si="21"/>
        <v/>
      </c>
      <c r="AH88" s="68" t="str">
        <f t="shared" si="22"/>
        <v/>
      </c>
      <c r="AI88" s="69" t="str">
        <f t="shared" si="23"/>
        <v/>
      </c>
      <c r="AJ88" s="63" t="str">
        <f t="shared" si="24"/>
        <v/>
      </c>
      <c r="AK88" s="63" t="str">
        <f t="shared" si="25"/>
        <v/>
      </c>
      <c r="AL88" s="63" t="str">
        <f t="shared" si="26"/>
        <v/>
      </c>
      <c r="AM88" s="63" t="str">
        <f t="shared" si="27"/>
        <v/>
      </c>
      <c r="AN88" s="63" t="str">
        <f t="shared" si="28"/>
        <v/>
      </c>
    </row>
    <row r="89" spans="1:40" ht="24.5" thickTop="1" thickBot="1" x14ac:dyDescent="0.55000000000000004">
      <c r="C89" s="124"/>
      <c r="D89" s="125"/>
      <c r="E89" s="51"/>
      <c r="F89" s="52"/>
      <c r="G89" s="52"/>
      <c r="H89" s="51"/>
      <c r="I89" s="51"/>
      <c r="J89" s="53"/>
      <c r="K89" s="53"/>
      <c r="L89" s="54" t="str">
        <f t="shared" ref="L89:L93" si="334">IF(C89="","",_xlfn.CONCAT("            { line: ","""",C89,", ",M89:AN89,""", sC: ","""",B89,"""},"))</f>
        <v/>
      </c>
      <c r="M89" s="55" t="str">
        <f t="shared" si="1"/>
        <v/>
      </c>
      <c r="N89" s="56" t="str">
        <f t="shared" si="2"/>
        <v/>
      </c>
      <c r="O89" s="57" t="str">
        <f t="shared" si="3"/>
        <v/>
      </c>
      <c r="P89" s="58" t="str">
        <f t="shared" si="4"/>
        <v/>
      </c>
      <c r="Q89" s="59" t="str">
        <f t="shared" si="5"/>
        <v/>
      </c>
      <c r="R89" s="60" t="str">
        <f t="shared" si="112"/>
        <v/>
      </c>
      <c r="S89" s="55" t="str">
        <f t="shared" si="7"/>
        <v/>
      </c>
      <c r="T89" s="61" t="str">
        <f t="shared" si="8"/>
        <v/>
      </c>
      <c r="U89" s="62" t="str">
        <f t="shared" si="9"/>
        <v/>
      </c>
      <c r="V89" s="63" t="str">
        <f t="shared" si="10"/>
        <v/>
      </c>
      <c r="W89" s="64" t="str">
        <f t="shared" si="11"/>
        <v/>
      </c>
      <c r="X89" s="63" t="str">
        <f t="shared" si="12"/>
        <v/>
      </c>
      <c r="Y89" s="63" t="str">
        <f t="shared" si="113"/>
        <v/>
      </c>
      <c r="Z89" s="55" t="str">
        <f t="shared" si="14"/>
        <v/>
      </c>
      <c r="AA89" s="65" t="str">
        <f t="shared" si="15"/>
        <v/>
      </c>
      <c r="AB89" s="56" t="str">
        <f t="shared" si="16"/>
        <v/>
      </c>
      <c r="AC89" s="66" t="str">
        <f t="shared" si="17"/>
        <v/>
      </c>
      <c r="AD89" s="58" t="str">
        <f t="shared" si="18"/>
        <v/>
      </c>
      <c r="AE89" s="67" t="str">
        <f t="shared" si="19"/>
        <v/>
      </c>
      <c r="AF89" s="60" t="str">
        <f t="shared" si="20"/>
        <v/>
      </c>
      <c r="AG89" s="60" t="str">
        <f t="shared" si="21"/>
        <v/>
      </c>
      <c r="AH89" s="68" t="str">
        <f t="shared" si="22"/>
        <v/>
      </c>
      <c r="AI89" s="69" t="str">
        <f t="shared" si="23"/>
        <v/>
      </c>
      <c r="AJ89" s="63" t="str">
        <f t="shared" si="24"/>
        <v/>
      </c>
      <c r="AK89" s="63" t="str">
        <f t="shared" si="25"/>
        <v/>
      </c>
      <c r="AL89" s="63" t="str">
        <f t="shared" si="26"/>
        <v/>
      </c>
      <c r="AM89" s="63" t="str">
        <f t="shared" si="27"/>
        <v/>
      </c>
      <c r="AN89" s="63" t="str">
        <f t="shared" si="28"/>
        <v/>
      </c>
    </row>
    <row r="90" spans="1:40" ht="24.5" thickTop="1" thickBot="1" x14ac:dyDescent="0.55000000000000004">
      <c r="C90" s="124"/>
      <c r="D90" s="125"/>
      <c r="E90" s="51"/>
      <c r="F90" s="52"/>
      <c r="G90" s="52"/>
      <c r="H90" s="51"/>
      <c r="I90" s="51"/>
      <c r="J90" s="53"/>
      <c r="K90" s="53"/>
      <c r="L90" s="54" t="str">
        <f t="shared" si="334"/>
        <v/>
      </c>
      <c r="M90" s="55" t="str">
        <f>IF(N90="","","(")</f>
        <v/>
      </c>
      <c r="N90" s="56" t="str">
        <f>IF(D90="","",D90)</f>
        <v/>
      </c>
      <c r="O90" s="57" t="str">
        <f>IF(N90="","",",")</f>
        <v/>
      </c>
      <c r="P90" s="58" t="str">
        <f>IF(E90="","",E90)</f>
        <v/>
      </c>
      <c r="Q90" s="59" t="str">
        <f>IF(N90="","",",")</f>
        <v/>
      </c>
      <c r="R90" s="60" t="str">
        <f t="shared" si="112"/>
        <v/>
      </c>
      <c r="S90" s="55" t="str">
        <f>IF(N90="","",")")</f>
        <v/>
      </c>
      <c r="T90" s="61" t="str">
        <f>IF(U90="","","(")</f>
        <v/>
      </c>
      <c r="U90" s="62" t="str">
        <f>IF(F90="","",F90)</f>
        <v/>
      </c>
      <c r="V90" s="63" t="str">
        <f>IF(U90="","",",")</f>
        <v/>
      </c>
      <c r="W90" s="64" t="str">
        <f>IF(G90="","",G90)</f>
        <v/>
      </c>
      <c r="X90" s="63" t="str">
        <f>IF(U90="","",",")</f>
        <v/>
      </c>
      <c r="Y90" s="63" t="str">
        <f t="shared" si="113"/>
        <v/>
      </c>
      <c r="Z90" s="55" t="str">
        <f>IF(U90="","",")")</f>
        <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4.5" thickTop="1" thickBot="1" x14ac:dyDescent="0.55000000000000004">
      <c r="C91" s="124"/>
      <c r="D91" s="125"/>
      <c r="E91" s="51"/>
      <c r="F91" s="52"/>
      <c r="G91" s="52"/>
      <c r="H91" s="51"/>
      <c r="I91" s="51"/>
      <c r="J91" s="53"/>
      <c r="K91" s="53"/>
      <c r="L91" s="54" t="str">
        <f t="shared" si="334"/>
        <v/>
      </c>
      <c r="M91" s="55" t="str">
        <f>IF(N91="","","(")</f>
        <v/>
      </c>
      <c r="N91" s="56" t="str">
        <f>IF(D91="","",D91)</f>
        <v/>
      </c>
      <c r="O91" s="57" t="str">
        <f>IF(N91="","",",")</f>
        <v/>
      </c>
      <c r="P91" s="58" t="str">
        <f>IF(E91="","",E91)</f>
        <v/>
      </c>
      <c r="Q91" s="59" t="str">
        <f>IF(N91="","",",")</f>
        <v/>
      </c>
      <c r="R91" s="60" t="str">
        <f t="shared" si="112"/>
        <v/>
      </c>
      <c r="S91" s="55" t="str">
        <f>IF(N91="","",")")</f>
        <v/>
      </c>
      <c r="T91" s="61" t="str">
        <f>IF(U91="","","(")</f>
        <v/>
      </c>
      <c r="U91" s="62" t="str">
        <f>IF(F91="","",F91)</f>
        <v/>
      </c>
      <c r="V91" s="63" t="str">
        <f>IF(U91="","",",")</f>
        <v/>
      </c>
      <c r="W91" s="64" t="str">
        <f>IF(G91="","",G91)</f>
        <v/>
      </c>
      <c r="X91" s="63" t="str">
        <f>IF(U91="","",",")</f>
        <v/>
      </c>
      <c r="Y91" s="63" t="str">
        <f t="shared" si="113"/>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4.5" thickTop="1" thickBot="1" x14ac:dyDescent="0.55000000000000004">
      <c r="C92" s="124"/>
      <c r="D92" s="125"/>
      <c r="E92" s="51"/>
      <c r="F92" s="52"/>
      <c r="G92" s="52"/>
      <c r="H92" s="51"/>
      <c r="I92" s="51"/>
      <c r="J92" s="53"/>
      <c r="K92" s="53"/>
      <c r="L92" s="54" t="str">
        <f t="shared" si="334"/>
        <v/>
      </c>
      <c r="M92" s="55" t="str">
        <f>IF(N92="","","(")</f>
        <v/>
      </c>
      <c r="N92" s="56" t="str">
        <f>IF(D92="","",D92)</f>
        <v/>
      </c>
      <c r="O92" s="57" t="str">
        <f>IF(N92="","",",")</f>
        <v/>
      </c>
      <c r="P92" s="58" t="str">
        <f>IF(E92="","",E92)</f>
        <v/>
      </c>
      <c r="Q92" s="59" t="str">
        <f>IF(N92="","",",")</f>
        <v/>
      </c>
      <c r="R92" s="60" t="str">
        <f t="shared" si="112"/>
        <v/>
      </c>
      <c r="S92" s="55" t="str">
        <f>IF(N92="","",")")</f>
        <v/>
      </c>
      <c r="T92" s="61" t="str">
        <f>IF(U92="","","(")</f>
        <v/>
      </c>
      <c r="U92" s="62" t="str">
        <f>IF(F92="","",F92)</f>
        <v/>
      </c>
      <c r="V92" s="63" t="str">
        <f>IF(U92="","",",")</f>
        <v/>
      </c>
      <c r="W92" s="64" t="str">
        <f>IF(G92="","",G92)</f>
        <v/>
      </c>
      <c r="X92" s="63" t="str">
        <f>IF(U92="","",",")</f>
        <v/>
      </c>
      <c r="Y92" s="63" t="str">
        <f t="shared" si="113"/>
        <v/>
      </c>
      <c r="Z92" s="55" t="str">
        <f>IF(U92="","",")")</f>
        <v/>
      </c>
      <c r="AA92" s="65" t="str">
        <f>IF(AB92="","","(")</f>
        <v/>
      </c>
      <c r="AB92" s="56" t="str">
        <f>IF(H92="","",H92)</f>
        <v/>
      </c>
      <c r="AC92" s="66" t="str">
        <f>IF(AB92="","",",")</f>
        <v/>
      </c>
      <c r="AD92" s="58" t="str">
        <f>IF(I92="","",I92)</f>
        <v/>
      </c>
      <c r="AE92" s="67" t="str">
        <f>IF(AB92="","",",")</f>
        <v/>
      </c>
      <c r="AF92" s="60" t="str">
        <f>IF(AB92="","",350)</f>
        <v/>
      </c>
      <c r="AG92" s="60" t="str">
        <f>IF(AB92="","",")")</f>
        <v/>
      </c>
      <c r="AH92" s="68" t="str">
        <f>IF(AI92="","","(")</f>
        <v/>
      </c>
      <c r="AI92" s="69" t="str">
        <f>IF(J92="","",J92)</f>
        <v/>
      </c>
      <c r="AJ92" s="63" t="str">
        <f>IF(AI92="","",",")</f>
        <v/>
      </c>
      <c r="AK92" s="63" t="str">
        <f>IF(K92="","",K92)</f>
        <v/>
      </c>
      <c r="AL92" s="63" t="str">
        <f>IF(AI92="","",",")</f>
        <v/>
      </c>
      <c r="AM92" s="63" t="str">
        <f>IF(AI92="","",450)</f>
        <v/>
      </c>
      <c r="AN92" s="63" t="str">
        <f>IF(AI92="","",")")</f>
        <v/>
      </c>
    </row>
    <row r="93" spans="1:40" ht="24.5" thickTop="1" thickBot="1" x14ac:dyDescent="0.55000000000000004">
      <c r="C93" s="124"/>
      <c r="D93" s="125"/>
      <c r="E93" s="51"/>
      <c r="F93" s="52"/>
      <c r="G93" s="52"/>
      <c r="H93" s="51"/>
      <c r="I93" s="51"/>
      <c r="J93" s="53"/>
      <c r="K93" s="53"/>
      <c r="L93" s="54" t="str">
        <f t="shared" si="334"/>
        <v/>
      </c>
      <c r="M93" s="55" t="str">
        <f t="shared" ref="M93:M95" si="335">IF(N93="","","(")</f>
        <v/>
      </c>
      <c r="N93" s="56" t="str">
        <f t="shared" ref="N93:N95" si="336">IF(D93="","",D93)</f>
        <v/>
      </c>
      <c r="O93" s="57" t="str">
        <f t="shared" ref="O93:O95" si="337">IF(N93="","",",")</f>
        <v/>
      </c>
      <c r="P93" s="58" t="str">
        <f t="shared" ref="P93:P95" si="338">IF(E93="","",E93)</f>
        <v/>
      </c>
      <c r="Q93" s="59" t="str">
        <f t="shared" ref="Q93:Q95" si="339">IF(N93="","",",")</f>
        <v/>
      </c>
      <c r="R93" s="60" t="str">
        <f t="shared" si="112"/>
        <v/>
      </c>
      <c r="S93" s="55" t="str">
        <f t="shared" ref="S93:S95" si="340">IF(N93="","",")")</f>
        <v/>
      </c>
      <c r="T93" s="61" t="str">
        <f t="shared" ref="T93:T95" si="341">IF(U93="","","(")</f>
        <v/>
      </c>
      <c r="U93" s="62" t="str">
        <f t="shared" ref="U93:U95" si="342">IF(F93="","",F93)</f>
        <v/>
      </c>
      <c r="V93" s="63" t="str">
        <f t="shared" ref="V93:V95" si="343">IF(U93="","",",")</f>
        <v/>
      </c>
      <c r="W93" s="64" t="str">
        <f t="shared" ref="W93:W95" si="344">IF(G93="","",G93)</f>
        <v/>
      </c>
      <c r="X93" s="63" t="str">
        <f t="shared" ref="X93:X95" si="345">IF(U93="","",",")</f>
        <v/>
      </c>
      <c r="Y93" s="63" t="str">
        <f t="shared" si="113"/>
        <v/>
      </c>
      <c r="Z93" s="55" t="str">
        <f t="shared" ref="Z93:Z95" si="346">IF(U93="","",")")</f>
        <v/>
      </c>
      <c r="AA93" s="65" t="str">
        <f t="shared" ref="AA93:AA95" si="347">IF(AB93="","","(")</f>
        <v/>
      </c>
      <c r="AB93" s="56" t="str">
        <f t="shared" ref="AB93:AB95" si="348">IF(H93="","",H93)</f>
        <v/>
      </c>
      <c r="AC93" s="66" t="str">
        <f t="shared" ref="AC93:AC95" si="349">IF(AB93="","",",")</f>
        <v/>
      </c>
      <c r="AD93" s="58" t="str">
        <f t="shared" ref="AD93:AD95" si="350">IF(I93="","",I93)</f>
        <v/>
      </c>
      <c r="AE93" s="67" t="str">
        <f t="shared" ref="AE93:AE95" si="351">IF(AB93="","",",")</f>
        <v/>
      </c>
      <c r="AF93" s="60" t="str">
        <f t="shared" ref="AF93:AF95" si="352">IF(AB93="","",350)</f>
        <v/>
      </c>
      <c r="AG93" s="60" t="str">
        <f t="shared" ref="AG93:AG95" si="353">IF(AB93="","",")")</f>
        <v/>
      </c>
      <c r="AH93" s="68" t="str">
        <f t="shared" ref="AH93:AH95" si="354">IF(AI93="","","(")</f>
        <v/>
      </c>
      <c r="AI93" s="69" t="str">
        <f t="shared" ref="AI93:AI95" si="355">IF(J93="","",J93)</f>
        <v/>
      </c>
      <c r="AJ93" s="63" t="str">
        <f t="shared" ref="AJ93:AJ95" si="356">IF(AI93="","",",")</f>
        <v/>
      </c>
      <c r="AK93" s="63" t="str">
        <f t="shared" ref="AK93:AK95" si="357">IF(K93="","",K93)</f>
        <v/>
      </c>
      <c r="AL93" s="63" t="str">
        <f t="shared" ref="AL93:AL95" si="358">IF(AI93="","",",")</f>
        <v/>
      </c>
      <c r="AM93" s="63" t="str">
        <f t="shared" ref="AM93:AM95" si="359">IF(AI93="","",450)</f>
        <v/>
      </c>
      <c r="AN93" s="63" t="str">
        <f t="shared" ref="AN93:AN95" si="360">IF(AI93="","",")")</f>
        <v/>
      </c>
    </row>
    <row r="94" spans="1:40" ht="24.5" thickTop="1" thickBot="1" x14ac:dyDescent="0.55000000000000004">
      <c r="C94" s="124"/>
      <c r="D94" s="125"/>
      <c r="E94" s="51"/>
      <c r="F94" s="52"/>
      <c r="G94" s="52"/>
      <c r="H94" s="51"/>
      <c r="I94" s="51"/>
      <c r="J94" s="53"/>
      <c r="K94" s="53"/>
      <c r="L94" s="54" t="str">
        <f>IF(C94="","",_xlfn.CONCAT("            { line: ","""",C94,", ",M94:AN94,""", sC: ","""",B94,"""},"))</f>
        <v/>
      </c>
      <c r="M94" s="55" t="str">
        <f t="shared" si="335"/>
        <v/>
      </c>
      <c r="N94" s="56" t="str">
        <f t="shared" si="336"/>
        <v/>
      </c>
      <c r="O94" s="57" t="str">
        <f t="shared" si="337"/>
        <v/>
      </c>
      <c r="P94" s="58" t="str">
        <f t="shared" si="338"/>
        <v/>
      </c>
      <c r="Q94" s="59" t="str">
        <f t="shared" si="339"/>
        <v/>
      </c>
      <c r="R94" s="60" t="str">
        <f t="shared" si="112"/>
        <v/>
      </c>
      <c r="S94" s="55" t="str">
        <f t="shared" si="340"/>
        <v/>
      </c>
      <c r="T94" s="61" t="str">
        <f t="shared" si="341"/>
        <v/>
      </c>
      <c r="U94" s="62" t="str">
        <f t="shared" si="342"/>
        <v/>
      </c>
      <c r="V94" s="63" t="str">
        <f t="shared" si="343"/>
        <v/>
      </c>
      <c r="W94" s="64" t="str">
        <f t="shared" si="344"/>
        <v/>
      </c>
      <c r="X94" s="63" t="str">
        <f t="shared" si="345"/>
        <v/>
      </c>
      <c r="Y94" s="63" t="str">
        <f t="shared" si="113"/>
        <v/>
      </c>
      <c r="Z94" s="55" t="str">
        <f t="shared" si="346"/>
        <v/>
      </c>
      <c r="AA94" s="65" t="str">
        <f t="shared" si="347"/>
        <v/>
      </c>
      <c r="AB94" s="56" t="str">
        <f t="shared" si="348"/>
        <v/>
      </c>
      <c r="AC94" s="66" t="str">
        <f t="shared" si="349"/>
        <v/>
      </c>
      <c r="AD94" s="58" t="str">
        <f t="shared" si="350"/>
        <v/>
      </c>
      <c r="AE94" s="67" t="str">
        <f t="shared" si="351"/>
        <v/>
      </c>
      <c r="AF94" s="60" t="str">
        <f t="shared" si="352"/>
        <v/>
      </c>
      <c r="AG94" s="60" t="str">
        <f t="shared" si="353"/>
        <v/>
      </c>
      <c r="AH94" s="68" t="str">
        <f t="shared" si="354"/>
        <v/>
      </c>
      <c r="AI94" s="69" t="str">
        <f t="shared" si="355"/>
        <v/>
      </c>
      <c r="AJ94" s="63" t="str">
        <f t="shared" si="356"/>
        <v/>
      </c>
      <c r="AK94" s="63" t="str">
        <f t="shared" si="357"/>
        <v/>
      </c>
      <c r="AL94" s="63" t="str">
        <f t="shared" si="358"/>
        <v/>
      </c>
      <c r="AM94" s="63" t="str">
        <f t="shared" si="359"/>
        <v/>
      </c>
      <c r="AN94" s="63" t="str">
        <f t="shared" si="360"/>
        <v/>
      </c>
    </row>
    <row r="95" spans="1:40" ht="24.5" thickTop="1" thickBot="1" x14ac:dyDescent="0.55000000000000004">
      <c r="C95" s="124"/>
      <c r="D95" s="125"/>
      <c r="E95" s="51"/>
      <c r="F95" s="52"/>
      <c r="G95" s="52"/>
      <c r="H95" s="51"/>
      <c r="I95" s="51"/>
      <c r="J95" s="53"/>
      <c r="K95" s="53"/>
      <c r="L95" s="54" t="str">
        <f>IF(C95="","",_xlfn.CONCAT("            { line: ","""",C95,", ",M95:AN95,""", sC: ","""",B95,"""},"))</f>
        <v/>
      </c>
      <c r="M95" s="55" t="str">
        <f t="shared" si="335"/>
        <v/>
      </c>
      <c r="N95" s="56" t="str">
        <f t="shared" si="336"/>
        <v/>
      </c>
      <c r="O95" s="57" t="str">
        <f t="shared" si="337"/>
        <v/>
      </c>
      <c r="P95" s="58" t="str">
        <f t="shared" si="338"/>
        <v/>
      </c>
      <c r="Q95" s="59" t="str">
        <f t="shared" si="339"/>
        <v/>
      </c>
      <c r="R95" s="60" t="str">
        <f t="shared" si="112"/>
        <v/>
      </c>
      <c r="S95" s="55" t="str">
        <f t="shared" si="340"/>
        <v/>
      </c>
      <c r="T95" s="61" t="str">
        <f t="shared" si="341"/>
        <v/>
      </c>
      <c r="U95" s="62" t="str">
        <f t="shared" si="342"/>
        <v/>
      </c>
      <c r="V95" s="63" t="str">
        <f t="shared" si="343"/>
        <v/>
      </c>
      <c r="W95" s="64" t="str">
        <f t="shared" si="344"/>
        <v/>
      </c>
      <c r="X95" s="63" t="str">
        <f t="shared" si="345"/>
        <v/>
      </c>
      <c r="Y95" s="63" t="str">
        <f t="shared" si="113"/>
        <v/>
      </c>
      <c r="Z95" s="55" t="str">
        <f t="shared" si="346"/>
        <v/>
      </c>
      <c r="AA95" s="65" t="str">
        <f t="shared" si="347"/>
        <v/>
      </c>
      <c r="AB95" s="56" t="str">
        <f t="shared" si="348"/>
        <v/>
      </c>
      <c r="AC95" s="66" t="str">
        <f t="shared" si="349"/>
        <v/>
      </c>
      <c r="AD95" s="58" t="str">
        <f t="shared" si="350"/>
        <v/>
      </c>
      <c r="AE95" s="67" t="str">
        <f t="shared" si="351"/>
        <v/>
      </c>
      <c r="AF95" s="60" t="str">
        <f t="shared" si="352"/>
        <v/>
      </c>
      <c r="AG95" s="60" t="str">
        <f t="shared" si="353"/>
        <v/>
      </c>
      <c r="AH95" s="68" t="str">
        <f t="shared" si="354"/>
        <v/>
      </c>
      <c r="AI95" s="69" t="str">
        <f t="shared" si="355"/>
        <v/>
      </c>
      <c r="AJ95" s="63" t="str">
        <f t="shared" si="356"/>
        <v/>
      </c>
      <c r="AK95" s="63" t="str">
        <f t="shared" si="357"/>
        <v/>
      </c>
      <c r="AL95" s="63" t="str">
        <f t="shared" si="358"/>
        <v/>
      </c>
      <c r="AM95" s="63" t="str">
        <f t="shared" si="359"/>
        <v/>
      </c>
      <c r="AN95" s="63" t="str">
        <f t="shared" si="360"/>
        <v/>
      </c>
    </row>
    <row r="96" spans="1:40" ht="36.5" thickTop="1" thickBot="1" x14ac:dyDescent="0.55000000000000004">
      <c r="A96" s="75"/>
      <c r="B96" s="75"/>
      <c r="C96" s="75" t="s">
        <v>2401</v>
      </c>
      <c r="D96" s="76"/>
      <c r="E96" s="76"/>
      <c r="F96" s="76"/>
      <c r="G96" s="76"/>
      <c r="H96" s="76"/>
      <c r="I96" s="76"/>
      <c r="J96" s="76"/>
      <c r="K96" s="76"/>
      <c r="L96" s="123" t="s">
        <v>998</v>
      </c>
      <c r="M96" s="126"/>
      <c r="N96" s="56"/>
      <c r="O96" s="127"/>
      <c r="P96" s="58"/>
      <c r="Q96" s="128"/>
      <c r="R96" s="60" t="str">
        <f t="shared" si="6"/>
        <v/>
      </c>
      <c r="S96" s="126"/>
      <c r="T96" s="129"/>
      <c r="U96" s="130"/>
      <c r="V96" s="131"/>
      <c r="W96" s="132"/>
      <c r="X96" s="131"/>
      <c r="Y96" s="131"/>
      <c r="Z96" s="126"/>
      <c r="AA96" s="65"/>
      <c r="AB96" s="56"/>
      <c r="AC96" s="66"/>
      <c r="AD96" s="58"/>
      <c r="AE96" s="67"/>
      <c r="AF96" s="60"/>
      <c r="AG96" s="60"/>
      <c r="AH96" s="65"/>
      <c r="AI96" s="133"/>
      <c r="AJ96" s="131"/>
      <c r="AK96" s="131"/>
      <c r="AL96" s="131"/>
      <c r="AM96" s="131"/>
      <c r="AN96" s="131"/>
    </row>
    <row r="97" spans="3:40" ht="24.5" hidden="1" outlineLevel="1" thickTop="1" thickBot="1" x14ac:dyDescent="0.55000000000000004">
      <c r="C97" s="124"/>
      <c r="D97" s="125"/>
      <c r="E97" s="51"/>
      <c r="F97" s="52"/>
      <c r="G97" s="52"/>
      <c r="H97" s="51"/>
      <c r="I97" s="51"/>
      <c r="J97" s="53"/>
      <c r="K97" s="53"/>
      <c r="L97" s="54" t="str">
        <f t="shared" ref="L97:L139" si="361">IF(C97="","",_xlfn.CONCAT("            { line: ","""",C97,", ",M97:AN97,""", sC: ","""",B97,"""},"))</f>
        <v/>
      </c>
      <c r="M97" s="55" t="str">
        <f t="shared" ref="M97:M139" si="362">IF(N97="","","(")</f>
        <v/>
      </c>
      <c r="N97" s="56" t="str">
        <f t="shared" si="2"/>
        <v/>
      </c>
      <c r="O97" s="57" t="str">
        <f t="shared" ref="O97:O139" si="363">IF(N97="","",",")</f>
        <v/>
      </c>
      <c r="P97" s="58" t="str">
        <f t="shared" si="4"/>
        <v/>
      </c>
      <c r="Q97" s="59" t="str">
        <f t="shared" ref="Q97:Q139" si="364">IF(N97="","",",")</f>
        <v/>
      </c>
      <c r="R97" s="60" t="str">
        <f t="shared" si="6"/>
        <v/>
      </c>
      <c r="S97" s="55" t="str">
        <f t="shared" ref="S97:S139" si="365">IF(N97="","",")")</f>
        <v/>
      </c>
      <c r="T97" s="61" t="str">
        <f t="shared" ref="T97:T139" si="366">IF(U97="","","(")</f>
        <v/>
      </c>
      <c r="U97" s="62" t="str">
        <f t="shared" si="9"/>
        <v/>
      </c>
      <c r="V97" s="63" t="str">
        <f t="shared" ref="V97:V139" si="367">IF(U97="","",",")</f>
        <v/>
      </c>
      <c r="W97" s="64" t="str">
        <f t="shared" si="11"/>
        <v/>
      </c>
      <c r="X97" s="63" t="str">
        <f t="shared" ref="X97:X139" si="368">IF(U97="","",",")</f>
        <v/>
      </c>
      <c r="Y97" s="63" t="str">
        <f t="shared" ref="Y97:Y139" si="369">IF(U97="","",250)</f>
        <v/>
      </c>
      <c r="Z97" s="55" t="str">
        <f t="shared" ref="Z97:Z139" si="370">IF(U97="","",")")</f>
        <v/>
      </c>
      <c r="AA97" s="65" t="str">
        <f t="shared" ref="AA97:AA139" si="371">IF(AB97="","","(")</f>
        <v/>
      </c>
      <c r="AB97" s="56" t="str">
        <f t="shared" si="16"/>
        <v/>
      </c>
      <c r="AC97" s="66" t="str">
        <f t="shared" ref="AC97:AC139" si="372">IF(AB97="","",",")</f>
        <v/>
      </c>
      <c r="AD97" s="58" t="str">
        <f t="shared" ref="AD97:AD139" si="373">IF(I97="","",I97)</f>
        <v/>
      </c>
      <c r="AE97" s="67" t="str">
        <f t="shared" ref="AE97:AE139" si="374">IF(AB97="","",",")</f>
        <v/>
      </c>
      <c r="AF97" s="60" t="str">
        <f t="shared" ref="AF97:AF139" si="375">IF(AB97="","",350)</f>
        <v/>
      </c>
      <c r="AG97" s="60" t="str">
        <f t="shared" ref="AG97:AG139" si="376">IF(AB97="","",")")</f>
        <v/>
      </c>
      <c r="AH97" s="68" t="str">
        <f t="shared" ref="AH97:AH139" si="377">IF(AI97="","","(")</f>
        <v/>
      </c>
      <c r="AI97" s="69" t="str">
        <f t="shared" si="23"/>
        <v/>
      </c>
      <c r="AJ97" s="63" t="str">
        <f t="shared" ref="AJ97:AJ139" si="378">IF(AI97="","",",")</f>
        <v/>
      </c>
      <c r="AK97" s="63" t="str">
        <f t="shared" ref="AK97:AK139" si="379">IF(K97="","",K97)</f>
        <v/>
      </c>
      <c r="AL97" s="63" t="str">
        <f t="shared" ref="AL97:AL139" si="380">IF(AI97="","",",")</f>
        <v/>
      </c>
      <c r="AM97" s="63" t="str">
        <f t="shared" ref="AM97:AM139" si="381">IF(AI97="","",450)</f>
        <v/>
      </c>
      <c r="AN97" s="63" t="str">
        <f t="shared" ref="AN97:AN139" si="382">IF(AI97="","",")")</f>
        <v/>
      </c>
    </row>
    <row r="98" spans="3:40" ht="24.5" hidden="1" outlineLevel="1" thickTop="1" thickBot="1" x14ac:dyDescent="0.55000000000000004">
      <c r="C98" s="124"/>
      <c r="D98" s="125"/>
      <c r="E98" s="51"/>
      <c r="F98" s="52"/>
      <c r="G98" s="52"/>
      <c r="H98" s="51"/>
      <c r="I98" s="51"/>
      <c r="J98" s="53"/>
      <c r="K98" s="53"/>
      <c r="L98" s="54" t="str">
        <f t="shared" si="361"/>
        <v/>
      </c>
      <c r="M98" s="55" t="str">
        <f t="shared" si="362"/>
        <v/>
      </c>
      <c r="N98" s="56" t="str">
        <f t="shared" si="2"/>
        <v/>
      </c>
      <c r="O98" s="57" t="str">
        <f t="shared" si="363"/>
        <v/>
      </c>
      <c r="P98" s="58" t="str">
        <f t="shared" si="4"/>
        <v/>
      </c>
      <c r="Q98" s="59" t="str">
        <f t="shared" si="364"/>
        <v/>
      </c>
      <c r="R98" s="60" t="str">
        <f t="shared" si="6"/>
        <v/>
      </c>
      <c r="S98" s="55" t="str">
        <f t="shared" si="365"/>
        <v/>
      </c>
      <c r="T98" s="61" t="str">
        <f t="shared" si="366"/>
        <v/>
      </c>
      <c r="U98" s="62" t="str">
        <f t="shared" si="9"/>
        <v/>
      </c>
      <c r="V98" s="63" t="str">
        <f t="shared" si="367"/>
        <v/>
      </c>
      <c r="W98" s="64" t="str">
        <f t="shared" si="11"/>
        <v/>
      </c>
      <c r="X98" s="63" t="str">
        <f t="shared" si="368"/>
        <v/>
      </c>
      <c r="Y98" s="63" t="str">
        <f t="shared" si="369"/>
        <v/>
      </c>
      <c r="Z98" s="55" t="str">
        <f t="shared" si="370"/>
        <v/>
      </c>
      <c r="AA98" s="65" t="str">
        <f t="shared" si="371"/>
        <v/>
      </c>
      <c r="AB98" s="56" t="str">
        <f t="shared" si="16"/>
        <v/>
      </c>
      <c r="AC98" s="66" t="str">
        <f t="shared" si="372"/>
        <v/>
      </c>
      <c r="AD98" s="58" t="str">
        <f t="shared" si="373"/>
        <v/>
      </c>
      <c r="AE98" s="67" t="str">
        <f t="shared" si="374"/>
        <v/>
      </c>
      <c r="AF98" s="60" t="str">
        <f t="shared" si="375"/>
        <v/>
      </c>
      <c r="AG98" s="60" t="str">
        <f t="shared" si="376"/>
        <v/>
      </c>
      <c r="AH98" s="68" t="str">
        <f t="shared" si="377"/>
        <v/>
      </c>
      <c r="AI98" s="69" t="str">
        <f t="shared" si="23"/>
        <v/>
      </c>
      <c r="AJ98" s="63" t="str">
        <f t="shared" si="378"/>
        <v/>
      </c>
      <c r="AK98" s="63" t="str">
        <f t="shared" si="379"/>
        <v/>
      </c>
      <c r="AL98" s="63" t="str">
        <f t="shared" si="380"/>
        <v/>
      </c>
      <c r="AM98" s="63" t="str">
        <f t="shared" si="381"/>
        <v/>
      </c>
      <c r="AN98" s="63" t="str">
        <f t="shared" si="382"/>
        <v/>
      </c>
    </row>
    <row r="99" spans="3:40" ht="24.5" hidden="1" outlineLevel="1" thickTop="1" thickBot="1" x14ac:dyDescent="0.55000000000000004">
      <c r="C99" s="124"/>
      <c r="D99" s="125"/>
      <c r="E99" s="51"/>
      <c r="F99" s="52"/>
      <c r="G99" s="52"/>
      <c r="H99" s="51"/>
      <c r="I99" s="51"/>
      <c r="J99" s="53"/>
      <c r="K99" s="53"/>
      <c r="L99" s="54" t="str">
        <f t="shared" si="361"/>
        <v/>
      </c>
      <c r="M99" s="55" t="str">
        <f t="shared" si="362"/>
        <v/>
      </c>
      <c r="N99" s="56" t="str">
        <f t="shared" si="2"/>
        <v/>
      </c>
      <c r="O99" s="57" t="str">
        <f t="shared" si="363"/>
        <v/>
      </c>
      <c r="P99" s="58" t="str">
        <f t="shared" si="4"/>
        <v/>
      </c>
      <c r="Q99" s="59" t="str">
        <f t="shared" si="364"/>
        <v/>
      </c>
      <c r="R99" s="60" t="str">
        <f t="shared" si="6"/>
        <v/>
      </c>
      <c r="S99" s="55" t="str">
        <f t="shared" si="365"/>
        <v/>
      </c>
      <c r="T99" s="61" t="str">
        <f t="shared" si="366"/>
        <v/>
      </c>
      <c r="U99" s="62" t="str">
        <f t="shared" si="9"/>
        <v/>
      </c>
      <c r="V99" s="63" t="str">
        <f t="shared" si="367"/>
        <v/>
      </c>
      <c r="W99" s="64" t="str">
        <f t="shared" si="11"/>
        <v/>
      </c>
      <c r="X99" s="63" t="str">
        <f t="shared" si="368"/>
        <v/>
      </c>
      <c r="Y99" s="63" t="str">
        <f t="shared" si="369"/>
        <v/>
      </c>
      <c r="Z99" s="55" t="str">
        <f t="shared" si="370"/>
        <v/>
      </c>
      <c r="AA99" s="65" t="str">
        <f t="shared" si="371"/>
        <v/>
      </c>
      <c r="AB99" s="56" t="str">
        <f t="shared" si="16"/>
        <v/>
      </c>
      <c r="AC99" s="66" t="str">
        <f t="shared" si="372"/>
        <v/>
      </c>
      <c r="AD99" s="58" t="str">
        <f t="shared" si="373"/>
        <v/>
      </c>
      <c r="AE99" s="67" t="str">
        <f t="shared" si="374"/>
        <v/>
      </c>
      <c r="AF99" s="60" t="str">
        <f t="shared" si="375"/>
        <v/>
      </c>
      <c r="AG99" s="60" t="str">
        <f t="shared" si="376"/>
        <v/>
      </c>
      <c r="AH99" s="68" t="str">
        <f t="shared" si="377"/>
        <v/>
      </c>
      <c r="AI99" s="69" t="str">
        <f t="shared" si="23"/>
        <v/>
      </c>
      <c r="AJ99" s="63" t="str">
        <f t="shared" si="378"/>
        <v/>
      </c>
      <c r="AK99" s="63" t="str">
        <f t="shared" si="379"/>
        <v/>
      </c>
      <c r="AL99" s="63" t="str">
        <f t="shared" si="380"/>
        <v/>
      </c>
      <c r="AM99" s="63" t="str">
        <f t="shared" si="381"/>
        <v/>
      </c>
      <c r="AN99" s="63" t="str">
        <f t="shared" si="382"/>
        <v/>
      </c>
    </row>
    <row r="100" spans="3:40" ht="24.5" hidden="1" outlineLevel="1" thickTop="1" thickBot="1" x14ac:dyDescent="0.55000000000000004">
      <c r="C100" s="124"/>
      <c r="D100" s="125"/>
      <c r="E100" s="51"/>
      <c r="F100" s="52"/>
      <c r="G100" s="52"/>
      <c r="H100" s="51"/>
      <c r="I100" s="51"/>
      <c r="J100" s="53"/>
      <c r="K100" s="53"/>
      <c r="L100" s="54" t="str">
        <f t="shared" si="361"/>
        <v/>
      </c>
      <c r="M100" s="55" t="str">
        <f t="shared" si="362"/>
        <v/>
      </c>
      <c r="N100" s="56" t="str">
        <f t="shared" si="2"/>
        <v/>
      </c>
      <c r="O100" s="57" t="str">
        <f t="shared" si="363"/>
        <v/>
      </c>
      <c r="P100" s="58" t="str">
        <f t="shared" si="4"/>
        <v/>
      </c>
      <c r="Q100" s="59" t="str">
        <f t="shared" si="364"/>
        <v/>
      </c>
      <c r="R100" s="60" t="str">
        <f t="shared" si="6"/>
        <v/>
      </c>
      <c r="S100" s="55" t="str">
        <f t="shared" si="365"/>
        <v/>
      </c>
      <c r="T100" s="61" t="str">
        <f t="shared" si="366"/>
        <v/>
      </c>
      <c r="U100" s="62" t="str">
        <f t="shared" si="9"/>
        <v/>
      </c>
      <c r="V100" s="63" t="str">
        <f t="shared" si="367"/>
        <v/>
      </c>
      <c r="W100" s="64" t="str">
        <f t="shared" si="11"/>
        <v/>
      </c>
      <c r="X100" s="63" t="str">
        <f t="shared" si="368"/>
        <v/>
      </c>
      <c r="Y100" s="63" t="str">
        <f t="shared" si="369"/>
        <v/>
      </c>
      <c r="Z100" s="55" t="str">
        <f t="shared" si="370"/>
        <v/>
      </c>
      <c r="AA100" s="65" t="str">
        <f t="shared" si="371"/>
        <v/>
      </c>
      <c r="AB100" s="56" t="str">
        <f t="shared" si="16"/>
        <v/>
      </c>
      <c r="AC100" s="66" t="str">
        <f t="shared" si="372"/>
        <v/>
      </c>
      <c r="AD100" s="58" t="str">
        <f t="shared" si="373"/>
        <v/>
      </c>
      <c r="AE100" s="67" t="str">
        <f t="shared" si="374"/>
        <v/>
      </c>
      <c r="AF100" s="60" t="str">
        <f t="shared" si="375"/>
        <v/>
      </c>
      <c r="AG100" s="60" t="str">
        <f t="shared" si="376"/>
        <v/>
      </c>
      <c r="AH100" s="68" t="str">
        <f t="shared" si="377"/>
        <v/>
      </c>
      <c r="AI100" s="69" t="str">
        <f t="shared" si="23"/>
        <v/>
      </c>
      <c r="AJ100" s="63" t="str">
        <f t="shared" si="378"/>
        <v/>
      </c>
      <c r="AK100" s="63" t="str">
        <f t="shared" si="379"/>
        <v/>
      </c>
      <c r="AL100" s="63" t="str">
        <f t="shared" si="380"/>
        <v/>
      </c>
      <c r="AM100" s="63" t="str">
        <f t="shared" si="381"/>
        <v/>
      </c>
      <c r="AN100" s="63" t="str">
        <f t="shared" si="382"/>
        <v/>
      </c>
    </row>
    <row r="101" spans="3:40" ht="24.5" hidden="1" outlineLevel="1" thickTop="1" thickBot="1" x14ac:dyDescent="0.55000000000000004">
      <c r="C101" s="124"/>
      <c r="D101" s="125"/>
      <c r="E101" s="51"/>
      <c r="F101" s="52"/>
      <c r="G101" s="52"/>
      <c r="H101" s="51"/>
      <c r="I101" s="51"/>
      <c r="J101" s="53"/>
      <c r="K101" s="53"/>
      <c r="L101" s="54" t="str">
        <f t="shared" si="361"/>
        <v/>
      </c>
      <c r="M101" s="55" t="str">
        <f t="shared" si="362"/>
        <v/>
      </c>
      <c r="N101" s="56" t="str">
        <f t="shared" si="2"/>
        <v/>
      </c>
      <c r="O101" s="57" t="str">
        <f t="shared" si="363"/>
        <v/>
      </c>
      <c r="P101" s="58" t="str">
        <f t="shared" si="4"/>
        <v/>
      </c>
      <c r="Q101" s="59" t="str">
        <f t="shared" si="364"/>
        <v/>
      </c>
      <c r="R101" s="60" t="str">
        <f t="shared" si="6"/>
        <v/>
      </c>
      <c r="S101" s="55" t="str">
        <f t="shared" si="365"/>
        <v/>
      </c>
      <c r="T101" s="61" t="str">
        <f t="shared" si="366"/>
        <v/>
      </c>
      <c r="U101" s="62" t="str">
        <f t="shared" si="9"/>
        <v/>
      </c>
      <c r="V101" s="63" t="str">
        <f t="shared" si="367"/>
        <v/>
      </c>
      <c r="W101" s="64" t="str">
        <f t="shared" si="11"/>
        <v/>
      </c>
      <c r="X101" s="63" t="str">
        <f t="shared" si="368"/>
        <v/>
      </c>
      <c r="Y101" s="63" t="str">
        <f t="shared" si="369"/>
        <v/>
      </c>
      <c r="Z101" s="55" t="str">
        <f t="shared" si="370"/>
        <v/>
      </c>
      <c r="AA101" s="65" t="str">
        <f t="shared" si="371"/>
        <v/>
      </c>
      <c r="AB101" s="56" t="str">
        <f t="shared" si="16"/>
        <v/>
      </c>
      <c r="AC101" s="66" t="str">
        <f t="shared" si="372"/>
        <v/>
      </c>
      <c r="AD101" s="58" t="str">
        <f t="shared" si="373"/>
        <v/>
      </c>
      <c r="AE101" s="67" t="str">
        <f t="shared" si="374"/>
        <v/>
      </c>
      <c r="AF101" s="60" t="str">
        <f t="shared" si="375"/>
        <v/>
      </c>
      <c r="AG101" s="60" t="str">
        <f t="shared" si="376"/>
        <v/>
      </c>
      <c r="AH101" s="68" t="str">
        <f t="shared" si="377"/>
        <v/>
      </c>
      <c r="AI101" s="69" t="str">
        <f t="shared" si="23"/>
        <v/>
      </c>
      <c r="AJ101" s="63" t="str">
        <f t="shared" si="378"/>
        <v/>
      </c>
      <c r="AK101" s="63" t="str">
        <f t="shared" si="379"/>
        <v/>
      </c>
      <c r="AL101" s="63" t="str">
        <f t="shared" si="380"/>
        <v/>
      </c>
      <c r="AM101" s="63" t="str">
        <f t="shared" si="381"/>
        <v/>
      </c>
      <c r="AN101" s="63" t="str">
        <f t="shared" si="382"/>
        <v/>
      </c>
    </row>
    <row r="102" spans="3:40" ht="24.5" hidden="1" outlineLevel="1" thickTop="1" thickBot="1" x14ac:dyDescent="0.55000000000000004">
      <c r="C102" s="124"/>
      <c r="D102" s="125"/>
      <c r="E102" s="51"/>
      <c r="F102" s="52"/>
      <c r="G102" s="52"/>
      <c r="H102" s="51"/>
      <c r="I102" s="51"/>
      <c r="J102" s="53"/>
      <c r="K102" s="53"/>
      <c r="L102" s="54" t="str">
        <f t="shared" si="361"/>
        <v/>
      </c>
      <c r="M102" s="55" t="str">
        <f t="shared" si="362"/>
        <v/>
      </c>
      <c r="N102" s="56" t="str">
        <f t="shared" si="2"/>
        <v/>
      </c>
      <c r="O102" s="57" t="str">
        <f t="shared" si="363"/>
        <v/>
      </c>
      <c r="P102" s="58" t="str">
        <f t="shared" si="4"/>
        <v/>
      </c>
      <c r="Q102" s="59" t="str">
        <f t="shared" si="364"/>
        <v/>
      </c>
      <c r="R102" s="60" t="str">
        <f t="shared" si="6"/>
        <v/>
      </c>
      <c r="S102" s="55" t="str">
        <f t="shared" si="365"/>
        <v/>
      </c>
      <c r="T102" s="61" t="str">
        <f t="shared" si="366"/>
        <v/>
      </c>
      <c r="U102" s="62" t="str">
        <f t="shared" si="9"/>
        <v/>
      </c>
      <c r="V102" s="63" t="str">
        <f t="shared" si="367"/>
        <v/>
      </c>
      <c r="W102" s="64" t="str">
        <f t="shared" si="11"/>
        <v/>
      </c>
      <c r="X102" s="63" t="str">
        <f t="shared" si="368"/>
        <v/>
      </c>
      <c r="Y102" s="63" t="str">
        <f t="shared" si="369"/>
        <v/>
      </c>
      <c r="Z102" s="55" t="str">
        <f t="shared" si="370"/>
        <v/>
      </c>
      <c r="AA102" s="65" t="str">
        <f t="shared" si="371"/>
        <v/>
      </c>
      <c r="AB102" s="56" t="str">
        <f t="shared" si="16"/>
        <v/>
      </c>
      <c r="AC102" s="66" t="str">
        <f t="shared" si="372"/>
        <v/>
      </c>
      <c r="AD102" s="58" t="str">
        <f t="shared" si="373"/>
        <v/>
      </c>
      <c r="AE102" s="67" t="str">
        <f t="shared" si="374"/>
        <v/>
      </c>
      <c r="AF102" s="60" t="str">
        <f t="shared" si="375"/>
        <v/>
      </c>
      <c r="AG102" s="60" t="str">
        <f t="shared" si="376"/>
        <v/>
      </c>
      <c r="AH102" s="68" t="str">
        <f t="shared" si="377"/>
        <v/>
      </c>
      <c r="AI102" s="69" t="str">
        <f t="shared" si="23"/>
        <v/>
      </c>
      <c r="AJ102" s="63" t="str">
        <f t="shared" si="378"/>
        <v/>
      </c>
      <c r="AK102" s="63" t="str">
        <f t="shared" si="379"/>
        <v/>
      </c>
      <c r="AL102" s="63" t="str">
        <f t="shared" si="380"/>
        <v/>
      </c>
      <c r="AM102" s="63" t="str">
        <f t="shared" si="381"/>
        <v/>
      </c>
      <c r="AN102" s="63" t="str">
        <f t="shared" si="382"/>
        <v/>
      </c>
    </row>
    <row r="103" spans="3:40" ht="24.5" hidden="1" outlineLevel="1" thickTop="1" thickBot="1" x14ac:dyDescent="0.55000000000000004">
      <c r="C103" s="124"/>
      <c r="D103" s="125"/>
      <c r="E103" s="51"/>
      <c r="F103" s="52"/>
      <c r="G103" s="52"/>
      <c r="H103" s="51"/>
      <c r="I103" s="51"/>
      <c r="J103" s="53"/>
      <c r="K103" s="53"/>
      <c r="L103" s="54" t="str">
        <f t="shared" si="361"/>
        <v/>
      </c>
      <c r="M103" s="55" t="str">
        <f t="shared" si="362"/>
        <v/>
      </c>
      <c r="N103" s="56" t="str">
        <f t="shared" si="2"/>
        <v/>
      </c>
      <c r="O103" s="57" t="str">
        <f t="shared" si="363"/>
        <v/>
      </c>
      <c r="P103" s="58" t="str">
        <f t="shared" si="4"/>
        <v/>
      </c>
      <c r="Q103" s="59" t="str">
        <f t="shared" si="364"/>
        <v/>
      </c>
      <c r="R103" s="60" t="str">
        <f t="shared" si="6"/>
        <v/>
      </c>
      <c r="S103" s="55" t="str">
        <f t="shared" si="365"/>
        <v/>
      </c>
      <c r="T103" s="61" t="str">
        <f t="shared" si="366"/>
        <v/>
      </c>
      <c r="U103" s="62" t="str">
        <f t="shared" si="9"/>
        <v/>
      </c>
      <c r="V103" s="63" t="str">
        <f t="shared" si="367"/>
        <v/>
      </c>
      <c r="W103" s="64" t="str">
        <f t="shared" si="11"/>
        <v/>
      </c>
      <c r="X103" s="63" t="str">
        <f t="shared" si="368"/>
        <v/>
      </c>
      <c r="Y103" s="63" t="str">
        <f t="shared" si="369"/>
        <v/>
      </c>
      <c r="Z103" s="55" t="str">
        <f t="shared" si="370"/>
        <v/>
      </c>
      <c r="AA103" s="65" t="str">
        <f t="shared" si="371"/>
        <v/>
      </c>
      <c r="AB103" s="56" t="str">
        <f t="shared" si="16"/>
        <v/>
      </c>
      <c r="AC103" s="66" t="str">
        <f t="shared" si="372"/>
        <v/>
      </c>
      <c r="AD103" s="58" t="str">
        <f t="shared" si="373"/>
        <v/>
      </c>
      <c r="AE103" s="67" t="str">
        <f t="shared" si="374"/>
        <v/>
      </c>
      <c r="AF103" s="60" t="str">
        <f t="shared" si="375"/>
        <v/>
      </c>
      <c r="AG103" s="60" t="str">
        <f t="shared" si="376"/>
        <v/>
      </c>
      <c r="AH103" s="68" t="str">
        <f t="shared" si="377"/>
        <v/>
      </c>
      <c r="AI103" s="69" t="str">
        <f t="shared" si="23"/>
        <v/>
      </c>
      <c r="AJ103" s="63" t="str">
        <f t="shared" si="378"/>
        <v/>
      </c>
      <c r="AK103" s="63" t="str">
        <f t="shared" si="379"/>
        <v/>
      </c>
      <c r="AL103" s="63" t="str">
        <f t="shared" si="380"/>
        <v/>
      </c>
      <c r="AM103" s="63" t="str">
        <f t="shared" si="381"/>
        <v/>
      </c>
      <c r="AN103" s="63" t="str">
        <f t="shared" si="382"/>
        <v/>
      </c>
    </row>
    <row r="104" spans="3:40" ht="24.5" hidden="1" outlineLevel="1" thickTop="1" thickBot="1" x14ac:dyDescent="0.55000000000000004">
      <c r="C104" s="124"/>
      <c r="D104" s="125"/>
      <c r="E104" s="51"/>
      <c r="F104" s="52"/>
      <c r="G104" s="52"/>
      <c r="H104" s="51"/>
      <c r="I104" s="51"/>
      <c r="J104" s="53"/>
      <c r="K104" s="53"/>
      <c r="L104" s="54" t="str">
        <f t="shared" si="361"/>
        <v/>
      </c>
      <c r="M104" s="55" t="str">
        <f t="shared" si="362"/>
        <v/>
      </c>
      <c r="N104" s="56" t="str">
        <f t="shared" si="2"/>
        <v/>
      </c>
      <c r="O104" s="57" t="str">
        <f t="shared" si="363"/>
        <v/>
      </c>
      <c r="P104" s="58" t="str">
        <f t="shared" si="4"/>
        <v/>
      </c>
      <c r="Q104" s="59" t="str">
        <f t="shared" si="364"/>
        <v/>
      </c>
      <c r="R104" s="60" t="str">
        <f t="shared" si="6"/>
        <v/>
      </c>
      <c r="S104" s="55" t="str">
        <f t="shared" si="365"/>
        <v/>
      </c>
      <c r="T104" s="61" t="str">
        <f t="shared" si="366"/>
        <v/>
      </c>
      <c r="U104" s="62" t="str">
        <f t="shared" si="9"/>
        <v/>
      </c>
      <c r="V104" s="63" t="str">
        <f t="shared" si="367"/>
        <v/>
      </c>
      <c r="W104" s="64" t="str">
        <f t="shared" si="11"/>
        <v/>
      </c>
      <c r="X104" s="63" t="str">
        <f t="shared" si="368"/>
        <v/>
      </c>
      <c r="Y104" s="63" t="str">
        <f t="shared" si="369"/>
        <v/>
      </c>
      <c r="Z104" s="55" t="str">
        <f t="shared" si="370"/>
        <v/>
      </c>
      <c r="AA104" s="65" t="str">
        <f t="shared" si="371"/>
        <v/>
      </c>
      <c r="AB104" s="56" t="str">
        <f t="shared" si="16"/>
        <v/>
      </c>
      <c r="AC104" s="66" t="str">
        <f t="shared" si="372"/>
        <v/>
      </c>
      <c r="AD104" s="58" t="str">
        <f t="shared" si="373"/>
        <v/>
      </c>
      <c r="AE104" s="67" t="str">
        <f t="shared" si="374"/>
        <v/>
      </c>
      <c r="AF104" s="60" t="str">
        <f t="shared" si="375"/>
        <v/>
      </c>
      <c r="AG104" s="60" t="str">
        <f t="shared" si="376"/>
        <v/>
      </c>
      <c r="AH104" s="68" t="str">
        <f t="shared" si="377"/>
        <v/>
      </c>
      <c r="AI104" s="69" t="str">
        <f t="shared" si="23"/>
        <v/>
      </c>
      <c r="AJ104" s="63" t="str">
        <f t="shared" si="378"/>
        <v/>
      </c>
      <c r="AK104" s="63" t="str">
        <f t="shared" si="379"/>
        <v/>
      </c>
      <c r="AL104" s="63" t="str">
        <f t="shared" si="380"/>
        <v/>
      </c>
      <c r="AM104" s="63" t="str">
        <f t="shared" si="381"/>
        <v/>
      </c>
      <c r="AN104" s="63" t="str">
        <f t="shared" si="382"/>
        <v/>
      </c>
    </row>
    <row r="105" spans="3:40" ht="24.5" hidden="1" outlineLevel="1" thickTop="1" thickBot="1" x14ac:dyDescent="0.55000000000000004">
      <c r="C105" s="124"/>
      <c r="D105" s="125"/>
      <c r="E105" s="51"/>
      <c r="F105" s="52"/>
      <c r="G105" s="52"/>
      <c r="H105" s="51"/>
      <c r="I105" s="51"/>
      <c r="J105" s="53"/>
      <c r="K105" s="53"/>
      <c r="L105" s="54" t="str">
        <f t="shared" si="361"/>
        <v/>
      </c>
      <c r="M105" s="55" t="str">
        <f t="shared" si="362"/>
        <v/>
      </c>
      <c r="N105" s="56" t="str">
        <f t="shared" si="2"/>
        <v/>
      </c>
      <c r="O105" s="57" t="str">
        <f t="shared" si="363"/>
        <v/>
      </c>
      <c r="P105" s="58" t="str">
        <f t="shared" si="4"/>
        <v/>
      </c>
      <c r="Q105" s="59" t="str">
        <f t="shared" si="364"/>
        <v/>
      </c>
      <c r="R105" s="60" t="str">
        <f t="shared" si="6"/>
        <v/>
      </c>
      <c r="S105" s="55" t="str">
        <f t="shared" si="365"/>
        <v/>
      </c>
      <c r="T105" s="61" t="str">
        <f t="shared" si="366"/>
        <v/>
      </c>
      <c r="U105" s="62" t="str">
        <f t="shared" si="9"/>
        <v/>
      </c>
      <c r="V105" s="63" t="str">
        <f t="shared" si="367"/>
        <v/>
      </c>
      <c r="W105" s="64" t="str">
        <f t="shared" si="11"/>
        <v/>
      </c>
      <c r="X105" s="63" t="str">
        <f t="shared" si="368"/>
        <v/>
      </c>
      <c r="Y105" s="63" t="str">
        <f t="shared" si="369"/>
        <v/>
      </c>
      <c r="Z105" s="55" t="str">
        <f t="shared" si="370"/>
        <v/>
      </c>
      <c r="AA105" s="65" t="str">
        <f t="shared" si="371"/>
        <v/>
      </c>
      <c r="AB105" s="56" t="str">
        <f t="shared" si="16"/>
        <v/>
      </c>
      <c r="AC105" s="66" t="str">
        <f t="shared" si="372"/>
        <v/>
      </c>
      <c r="AD105" s="58" t="str">
        <f t="shared" si="373"/>
        <v/>
      </c>
      <c r="AE105" s="67" t="str">
        <f t="shared" si="374"/>
        <v/>
      </c>
      <c r="AF105" s="60" t="str">
        <f t="shared" si="375"/>
        <v/>
      </c>
      <c r="AG105" s="60" t="str">
        <f t="shared" si="376"/>
        <v/>
      </c>
      <c r="AH105" s="68" t="str">
        <f t="shared" si="377"/>
        <v/>
      </c>
      <c r="AI105" s="69" t="str">
        <f t="shared" si="23"/>
        <v/>
      </c>
      <c r="AJ105" s="63" t="str">
        <f t="shared" si="378"/>
        <v/>
      </c>
      <c r="AK105" s="63" t="str">
        <f t="shared" si="379"/>
        <v/>
      </c>
      <c r="AL105" s="63" t="str">
        <f t="shared" si="380"/>
        <v/>
      </c>
      <c r="AM105" s="63" t="str">
        <f t="shared" si="381"/>
        <v/>
      </c>
      <c r="AN105" s="63" t="str">
        <f t="shared" si="382"/>
        <v/>
      </c>
    </row>
    <row r="106" spans="3:40" ht="24.5" hidden="1" outlineLevel="1" thickTop="1" thickBot="1" x14ac:dyDescent="0.55000000000000004">
      <c r="C106" s="124"/>
      <c r="D106" s="125"/>
      <c r="E106" s="51"/>
      <c r="F106" s="52"/>
      <c r="G106" s="52"/>
      <c r="H106" s="51"/>
      <c r="I106" s="51"/>
      <c r="J106" s="53"/>
      <c r="K106" s="53"/>
      <c r="L106" s="54" t="str">
        <f t="shared" si="361"/>
        <v/>
      </c>
      <c r="M106" s="55" t="str">
        <f t="shared" si="362"/>
        <v/>
      </c>
      <c r="N106" s="56" t="str">
        <f t="shared" si="2"/>
        <v/>
      </c>
      <c r="O106" s="57" t="str">
        <f t="shared" si="363"/>
        <v/>
      </c>
      <c r="P106" s="58" t="str">
        <f t="shared" si="4"/>
        <v/>
      </c>
      <c r="Q106" s="59" t="str">
        <f t="shared" si="364"/>
        <v/>
      </c>
      <c r="R106" s="60" t="str">
        <f t="shared" si="6"/>
        <v/>
      </c>
      <c r="S106" s="55" t="str">
        <f t="shared" si="365"/>
        <v/>
      </c>
      <c r="T106" s="61" t="str">
        <f t="shared" si="366"/>
        <v/>
      </c>
      <c r="U106" s="62" t="str">
        <f t="shared" si="9"/>
        <v/>
      </c>
      <c r="V106" s="63" t="str">
        <f t="shared" si="367"/>
        <v/>
      </c>
      <c r="W106" s="64" t="str">
        <f t="shared" si="11"/>
        <v/>
      </c>
      <c r="X106" s="63" t="str">
        <f t="shared" si="368"/>
        <v/>
      </c>
      <c r="Y106" s="63" t="str">
        <f t="shared" si="369"/>
        <v/>
      </c>
      <c r="Z106" s="55" t="str">
        <f t="shared" si="370"/>
        <v/>
      </c>
      <c r="AA106" s="65" t="str">
        <f t="shared" si="371"/>
        <v/>
      </c>
      <c r="AB106" s="56" t="str">
        <f t="shared" si="16"/>
        <v/>
      </c>
      <c r="AC106" s="66" t="str">
        <f t="shared" si="372"/>
        <v/>
      </c>
      <c r="AD106" s="58" t="str">
        <f t="shared" si="373"/>
        <v/>
      </c>
      <c r="AE106" s="67" t="str">
        <f t="shared" si="374"/>
        <v/>
      </c>
      <c r="AF106" s="60" t="str">
        <f t="shared" si="375"/>
        <v/>
      </c>
      <c r="AG106" s="60" t="str">
        <f t="shared" si="376"/>
        <v/>
      </c>
      <c r="AH106" s="68" t="str">
        <f t="shared" si="377"/>
        <v/>
      </c>
      <c r="AI106" s="69" t="str">
        <f t="shared" si="23"/>
        <v/>
      </c>
      <c r="AJ106" s="63" t="str">
        <f t="shared" si="378"/>
        <v/>
      </c>
      <c r="AK106" s="63" t="str">
        <f t="shared" si="379"/>
        <v/>
      </c>
      <c r="AL106" s="63" t="str">
        <f t="shared" si="380"/>
        <v/>
      </c>
      <c r="AM106" s="63" t="str">
        <f t="shared" si="381"/>
        <v/>
      </c>
      <c r="AN106" s="63" t="str">
        <f t="shared" si="382"/>
        <v/>
      </c>
    </row>
    <row r="107" spans="3:40" ht="24.5" hidden="1" outlineLevel="1" thickTop="1" thickBot="1" x14ac:dyDescent="0.55000000000000004">
      <c r="C107" s="124"/>
      <c r="D107" s="125"/>
      <c r="E107" s="51"/>
      <c r="F107" s="52"/>
      <c r="G107" s="52"/>
      <c r="H107" s="51"/>
      <c r="I107" s="51"/>
      <c r="J107" s="53"/>
      <c r="K107" s="53"/>
      <c r="L107" s="54" t="str">
        <f t="shared" si="361"/>
        <v/>
      </c>
      <c r="M107" s="55" t="str">
        <f t="shared" si="362"/>
        <v/>
      </c>
      <c r="N107" s="56" t="str">
        <f t="shared" si="2"/>
        <v/>
      </c>
      <c r="O107" s="57" t="str">
        <f t="shared" si="363"/>
        <v/>
      </c>
      <c r="P107" s="58" t="str">
        <f t="shared" si="4"/>
        <v/>
      </c>
      <c r="Q107" s="59" t="str">
        <f t="shared" si="364"/>
        <v/>
      </c>
      <c r="R107" s="60" t="str">
        <f t="shared" si="6"/>
        <v/>
      </c>
      <c r="S107" s="55" t="str">
        <f t="shared" si="365"/>
        <v/>
      </c>
      <c r="T107" s="61" t="str">
        <f t="shared" si="366"/>
        <v/>
      </c>
      <c r="U107" s="62" t="str">
        <f t="shared" si="9"/>
        <v/>
      </c>
      <c r="V107" s="63" t="str">
        <f t="shared" si="367"/>
        <v/>
      </c>
      <c r="W107" s="64" t="str">
        <f t="shared" si="11"/>
        <v/>
      </c>
      <c r="X107" s="63" t="str">
        <f t="shared" si="368"/>
        <v/>
      </c>
      <c r="Y107" s="63" t="str">
        <f t="shared" si="369"/>
        <v/>
      </c>
      <c r="Z107" s="55" t="str">
        <f t="shared" si="370"/>
        <v/>
      </c>
      <c r="AA107" s="65" t="str">
        <f t="shared" si="371"/>
        <v/>
      </c>
      <c r="AB107" s="56" t="str">
        <f t="shared" si="16"/>
        <v/>
      </c>
      <c r="AC107" s="66" t="str">
        <f t="shared" si="372"/>
        <v/>
      </c>
      <c r="AD107" s="58" t="str">
        <f t="shared" si="373"/>
        <v/>
      </c>
      <c r="AE107" s="67" t="str">
        <f t="shared" si="374"/>
        <v/>
      </c>
      <c r="AF107" s="60" t="str">
        <f t="shared" si="375"/>
        <v/>
      </c>
      <c r="AG107" s="60" t="str">
        <f t="shared" si="376"/>
        <v/>
      </c>
      <c r="AH107" s="68" t="str">
        <f t="shared" si="377"/>
        <v/>
      </c>
      <c r="AI107" s="69" t="str">
        <f t="shared" si="23"/>
        <v/>
      </c>
      <c r="AJ107" s="63" t="str">
        <f t="shared" si="378"/>
        <v/>
      </c>
      <c r="AK107" s="63" t="str">
        <f t="shared" si="379"/>
        <v/>
      </c>
      <c r="AL107" s="63" t="str">
        <f t="shared" si="380"/>
        <v/>
      </c>
      <c r="AM107" s="63" t="str">
        <f t="shared" si="381"/>
        <v/>
      </c>
      <c r="AN107" s="63" t="str">
        <f t="shared" si="382"/>
        <v/>
      </c>
    </row>
    <row r="108" spans="3:40" ht="24.5" hidden="1" outlineLevel="1" thickTop="1" thickBot="1" x14ac:dyDescent="0.55000000000000004">
      <c r="C108" s="124"/>
      <c r="D108" s="125"/>
      <c r="E108" s="51"/>
      <c r="F108" s="52"/>
      <c r="G108" s="52"/>
      <c r="H108" s="51"/>
      <c r="I108" s="51"/>
      <c r="J108" s="53"/>
      <c r="K108" s="53"/>
      <c r="L108" s="54" t="str">
        <f t="shared" si="361"/>
        <v/>
      </c>
      <c r="M108" s="55" t="str">
        <f t="shared" si="362"/>
        <v/>
      </c>
      <c r="N108" s="56" t="str">
        <f t="shared" si="2"/>
        <v/>
      </c>
      <c r="O108" s="57" t="str">
        <f t="shared" si="363"/>
        <v/>
      </c>
      <c r="P108" s="58" t="str">
        <f t="shared" si="4"/>
        <v/>
      </c>
      <c r="Q108" s="59" t="str">
        <f t="shared" si="364"/>
        <v/>
      </c>
      <c r="R108" s="60" t="str">
        <f t="shared" si="6"/>
        <v/>
      </c>
      <c r="S108" s="55" t="str">
        <f t="shared" si="365"/>
        <v/>
      </c>
      <c r="T108" s="61" t="str">
        <f t="shared" si="366"/>
        <v/>
      </c>
      <c r="U108" s="62" t="str">
        <f t="shared" si="9"/>
        <v/>
      </c>
      <c r="V108" s="63" t="str">
        <f t="shared" si="367"/>
        <v/>
      </c>
      <c r="W108" s="64" t="str">
        <f t="shared" si="11"/>
        <v/>
      </c>
      <c r="X108" s="63" t="str">
        <f t="shared" si="368"/>
        <v/>
      </c>
      <c r="Y108" s="63" t="str">
        <f t="shared" si="369"/>
        <v/>
      </c>
      <c r="Z108" s="55" t="str">
        <f t="shared" si="370"/>
        <v/>
      </c>
      <c r="AA108" s="65" t="str">
        <f t="shared" si="371"/>
        <v/>
      </c>
      <c r="AB108" s="56" t="str">
        <f t="shared" si="16"/>
        <v/>
      </c>
      <c r="AC108" s="66" t="str">
        <f t="shared" si="372"/>
        <v/>
      </c>
      <c r="AD108" s="58" t="str">
        <f t="shared" si="373"/>
        <v/>
      </c>
      <c r="AE108" s="67" t="str">
        <f t="shared" si="374"/>
        <v/>
      </c>
      <c r="AF108" s="60" t="str">
        <f t="shared" si="375"/>
        <v/>
      </c>
      <c r="AG108" s="60" t="str">
        <f t="shared" si="376"/>
        <v/>
      </c>
      <c r="AH108" s="68" t="str">
        <f t="shared" si="377"/>
        <v/>
      </c>
      <c r="AI108" s="69" t="str">
        <f t="shared" si="23"/>
        <v/>
      </c>
      <c r="AJ108" s="63" t="str">
        <f t="shared" si="378"/>
        <v/>
      </c>
      <c r="AK108" s="63" t="str">
        <f t="shared" si="379"/>
        <v/>
      </c>
      <c r="AL108" s="63" t="str">
        <f t="shared" si="380"/>
        <v/>
      </c>
      <c r="AM108" s="63" t="str">
        <f t="shared" si="381"/>
        <v/>
      </c>
      <c r="AN108" s="63" t="str">
        <f t="shared" si="382"/>
        <v/>
      </c>
    </row>
    <row r="109" spans="3:40" ht="24.5" hidden="1" outlineLevel="1" thickTop="1" thickBot="1" x14ac:dyDescent="0.55000000000000004">
      <c r="C109" s="124"/>
      <c r="D109" s="125"/>
      <c r="E109" s="51"/>
      <c r="F109" s="52"/>
      <c r="G109" s="52"/>
      <c r="H109" s="51"/>
      <c r="I109" s="51"/>
      <c r="J109" s="53"/>
      <c r="K109" s="53"/>
      <c r="L109" s="54" t="str">
        <f t="shared" si="361"/>
        <v/>
      </c>
      <c r="M109" s="55" t="str">
        <f t="shared" si="362"/>
        <v/>
      </c>
      <c r="N109" s="56" t="str">
        <f t="shared" si="2"/>
        <v/>
      </c>
      <c r="O109" s="57" t="str">
        <f t="shared" si="363"/>
        <v/>
      </c>
      <c r="P109" s="58" t="str">
        <f t="shared" si="4"/>
        <v/>
      </c>
      <c r="Q109" s="59" t="str">
        <f t="shared" si="364"/>
        <v/>
      </c>
      <c r="R109" s="60" t="str">
        <f t="shared" si="6"/>
        <v/>
      </c>
      <c r="S109" s="55" t="str">
        <f t="shared" si="365"/>
        <v/>
      </c>
      <c r="T109" s="61" t="str">
        <f t="shared" si="366"/>
        <v/>
      </c>
      <c r="U109" s="62" t="str">
        <f t="shared" si="9"/>
        <v/>
      </c>
      <c r="V109" s="63" t="str">
        <f t="shared" si="367"/>
        <v/>
      </c>
      <c r="W109" s="64" t="str">
        <f t="shared" si="11"/>
        <v/>
      </c>
      <c r="X109" s="63" t="str">
        <f t="shared" si="368"/>
        <v/>
      </c>
      <c r="Y109" s="63" t="str">
        <f t="shared" si="369"/>
        <v/>
      </c>
      <c r="Z109" s="55" t="str">
        <f t="shared" si="370"/>
        <v/>
      </c>
      <c r="AA109" s="65" t="str">
        <f t="shared" si="371"/>
        <v/>
      </c>
      <c r="AB109" s="56" t="str">
        <f t="shared" si="16"/>
        <v/>
      </c>
      <c r="AC109" s="66" t="str">
        <f t="shared" si="372"/>
        <v/>
      </c>
      <c r="AD109" s="58" t="str">
        <f t="shared" si="373"/>
        <v/>
      </c>
      <c r="AE109" s="67" t="str">
        <f t="shared" si="374"/>
        <v/>
      </c>
      <c r="AF109" s="60" t="str">
        <f t="shared" si="375"/>
        <v/>
      </c>
      <c r="AG109" s="60" t="str">
        <f t="shared" si="376"/>
        <v/>
      </c>
      <c r="AH109" s="68" t="str">
        <f t="shared" si="377"/>
        <v/>
      </c>
      <c r="AI109" s="69" t="str">
        <f t="shared" si="23"/>
        <v/>
      </c>
      <c r="AJ109" s="63" t="str">
        <f t="shared" si="378"/>
        <v/>
      </c>
      <c r="AK109" s="63" t="str">
        <f t="shared" si="379"/>
        <v/>
      </c>
      <c r="AL109" s="63" t="str">
        <f t="shared" si="380"/>
        <v/>
      </c>
      <c r="AM109" s="63" t="str">
        <f t="shared" si="381"/>
        <v/>
      </c>
      <c r="AN109" s="63" t="str">
        <f t="shared" si="382"/>
        <v/>
      </c>
    </row>
    <row r="110" spans="3:40" ht="24.5" hidden="1" outlineLevel="1" thickTop="1" thickBot="1" x14ac:dyDescent="0.55000000000000004">
      <c r="C110" s="124"/>
      <c r="D110" s="125"/>
      <c r="E110" s="51"/>
      <c r="F110" s="52"/>
      <c r="G110" s="52"/>
      <c r="H110" s="51"/>
      <c r="I110" s="51"/>
      <c r="J110" s="53"/>
      <c r="K110" s="53"/>
      <c r="L110" s="54" t="str">
        <f t="shared" si="361"/>
        <v/>
      </c>
      <c r="M110" s="55" t="str">
        <f t="shared" si="362"/>
        <v/>
      </c>
      <c r="N110" s="56" t="str">
        <f t="shared" si="2"/>
        <v/>
      </c>
      <c r="O110" s="57" t="str">
        <f t="shared" si="363"/>
        <v/>
      </c>
      <c r="P110" s="58" t="str">
        <f t="shared" si="4"/>
        <v/>
      </c>
      <c r="Q110" s="59" t="str">
        <f t="shared" si="364"/>
        <v/>
      </c>
      <c r="R110" s="60" t="str">
        <f t="shared" si="6"/>
        <v/>
      </c>
      <c r="S110" s="55" t="str">
        <f t="shared" si="365"/>
        <v/>
      </c>
      <c r="T110" s="61" t="str">
        <f t="shared" si="366"/>
        <v/>
      </c>
      <c r="U110" s="62" t="str">
        <f t="shared" si="9"/>
        <v/>
      </c>
      <c r="V110" s="63" t="str">
        <f t="shared" si="367"/>
        <v/>
      </c>
      <c r="W110" s="64" t="str">
        <f t="shared" si="11"/>
        <v/>
      </c>
      <c r="X110" s="63" t="str">
        <f t="shared" si="368"/>
        <v/>
      </c>
      <c r="Y110" s="63" t="str">
        <f t="shared" si="369"/>
        <v/>
      </c>
      <c r="Z110" s="55" t="str">
        <f t="shared" si="370"/>
        <v/>
      </c>
      <c r="AA110" s="65" t="str">
        <f t="shared" si="371"/>
        <v/>
      </c>
      <c r="AB110" s="56" t="str">
        <f t="shared" si="16"/>
        <v/>
      </c>
      <c r="AC110" s="66" t="str">
        <f t="shared" si="372"/>
        <v/>
      </c>
      <c r="AD110" s="58" t="str">
        <f t="shared" si="373"/>
        <v/>
      </c>
      <c r="AE110" s="67" t="str">
        <f t="shared" si="374"/>
        <v/>
      </c>
      <c r="AF110" s="60" t="str">
        <f t="shared" si="375"/>
        <v/>
      </c>
      <c r="AG110" s="60" t="str">
        <f t="shared" si="376"/>
        <v/>
      </c>
      <c r="AH110" s="68" t="str">
        <f t="shared" si="377"/>
        <v/>
      </c>
      <c r="AI110" s="69" t="str">
        <f t="shared" si="23"/>
        <v/>
      </c>
      <c r="AJ110" s="63" t="str">
        <f t="shared" si="378"/>
        <v/>
      </c>
      <c r="AK110" s="63" t="str">
        <f t="shared" si="379"/>
        <v/>
      </c>
      <c r="AL110" s="63" t="str">
        <f t="shared" si="380"/>
        <v/>
      </c>
      <c r="AM110" s="63" t="str">
        <f t="shared" si="381"/>
        <v/>
      </c>
      <c r="AN110" s="63" t="str">
        <f t="shared" si="382"/>
        <v/>
      </c>
    </row>
    <row r="111" spans="3:40" ht="24.5" hidden="1" outlineLevel="1" thickTop="1" thickBot="1" x14ac:dyDescent="0.55000000000000004">
      <c r="C111" s="124"/>
      <c r="D111" s="125"/>
      <c r="E111" s="51"/>
      <c r="F111" s="52"/>
      <c r="G111" s="52"/>
      <c r="H111" s="51"/>
      <c r="I111" s="51"/>
      <c r="J111" s="53"/>
      <c r="K111" s="53"/>
      <c r="L111" s="54" t="str">
        <f t="shared" si="361"/>
        <v/>
      </c>
      <c r="M111" s="55" t="str">
        <f t="shared" si="362"/>
        <v/>
      </c>
      <c r="N111" s="56" t="str">
        <f t="shared" si="2"/>
        <v/>
      </c>
      <c r="O111" s="57" t="str">
        <f t="shared" si="363"/>
        <v/>
      </c>
      <c r="P111" s="58" t="str">
        <f t="shared" si="4"/>
        <v/>
      </c>
      <c r="Q111" s="59" t="str">
        <f t="shared" si="364"/>
        <v/>
      </c>
      <c r="R111" s="60" t="str">
        <f t="shared" si="6"/>
        <v/>
      </c>
      <c r="S111" s="55" t="str">
        <f t="shared" si="365"/>
        <v/>
      </c>
      <c r="T111" s="61" t="str">
        <f t="shared" si="366"/>
        <v/>
      </c>
      <c r="U111" s="62" t="str">
        <f t="shared" si="9"/>
        <v/>
      </c>
      <c r="V111" s="63" t="str">
        <f t="shared" si="367"/>
        <v/>
      </c>
      <c r="W111" s="64" t="str">
        <f t="shared" si="11"/>
        <v/>
      </c>
      <c r="X111" s="63" t="str">
        <f t="shared" si="368"/>
        <v/>
      </c>
      <c r="Y111" s="63" t="str">
        <f t="shared" si="369"/>
        <v/>
      </c>
      <c r="Z111" s="55" t="str">
        <f t="shared" si="370"/>
        <v/>
      </c>
      <c r="AA111" s="65" t="str">
        <f t="shared" si="371"/>
        <v/>
      </c>
      <c r="AB111" s="56" t="str">
        <f t="shared" si="16"/>
        <v/>
      </c>
      <c r="AC111" s="66" t="str">
        <f t="shared" si="372"/>
        <v/>
      </c>
      <c r="AD111" s="58" t="str">
        <f t="shared" si="373"/>
        <v/>
      </c>
      <c r="AE111" s="67" t="str">
        <f t="shared" si="374"/>
        <v/>
      </c>
      <c r="AF111" s="60" t="str">
        <f t="shared" si="375"/>
        <v/>
      </c>
      <c r="AG111" s="60" t="str">
        <f t="shared" si="376"/>
        <v/>
      </c>
      <c r="AH111" s="68" t="str">
        <f t="shared" si="377"/>
        <v/>
      </c>
      <c r="AI111" s="69" t="str">
        <f t="shared" si="23"/>
        <v/>
      </c>
      <c r="AJ111" s="63" t="str">
        <f t="shared" si="378"/>
        <v/>
      </c>
      <c r="AK111" s="63" t="str">
        <f t="shared" si="379"/>
        <v/>
      </c>
      <c r="AL111" s="63" t="str">
        <f t="shared" si="380"/>
        <v/>
      </c>
      <c r="AM111" s="63" t="str">
        <f t="shared" si="381"/>
        <v/>
      </c>
      <c r="AN111" s="63" t="str">
        <f t="shared" si="382"/>
        <v/>
      </c>
    </row>
    <row r="112" spans="3:40" ht="24.5" hidden="1" outlineLevel="1" thickTop="1" thickBot="1" x14ac:dyDescent="0.55000000000000004">
      <c r="C112" s="124"/>
      <c r="D112" s="125"/>
      <c r="E112" s="51"/>
      <c r="F112" s="52"/>
      <c r="G112" s="52"/>
      <c r="H112" s="51"/>
      <c r="I112" s="51"/>
      <c r="J112" s="53"/>
      <c r="K112" s="53"/>
      <c r="L112" s="54" t="str">
        <f t="shared" si="361"/>
        <v/>
      </c>
      <c r="M112" s="55" t="str">
        <f t="shared" si="362"/>
        <v/>
      </c>
      <c r="N112" s="56" t="str">
        <f t="shared" si="2"/>
        <v/>
      </c>
      <c r="O112" s="57" t="str">
        <f t="shared" si="363"/>
        <v/>
      </c>
      <c r="P112" s="58" t="str">
        <f t="shared" si="4"/>
        <v/>
      </c>
      <c r="Q112" s="59" t="str">
        <f t="shared" si="364"/>
        <v/>
      </c>
      <c r="R112" s="60" t="str">
        <f t="shared" si="6"/>
        <v/>
      </c>
      <c r="S112" s="55" t="str">
        <f t="shared" si="365"/>
        <v/>
      </c>
      <c r="T112" s="61" t="str">
        <f t="shared" si="366"/>
        <v/>
      </c>
      <c r="U112" s="62" t="str">
        <f t="shared" si="9"/>
        <v/>
      </c>
      <c r="V112" s="63" t="str">
        <f t="shared" si="367"/>
        <v/>
      </c>
      <c r="W112" s="64" t="str">
        <f t="shared" si="11"/>
        <v/>
      </c>
      <c r="X112" s="63" t="str">
        <f t="shared" si="368"/>
        <v/>
      </c>
      <c r="Y112" s="63" t="str">
        <f t="shared" si="369"/>
        <v/>
      </c>
      <c r="Z112" s="55" t="str">
        <f t="shared" si="370"/>
        <v/>
      </c>
      <c r="AA112" s="65" t="str">
        <f t="shared" si="371"/>
        <v/>
      </c>
      <c r="AB112" s="56" t="str">
        <f t="shared" si="16"/>
        <v/>
      </c>
      <c r="AC112" s="66" t="str">
        <f t="shared" si="372"/>
        <v/>
      </c>
      <c r="AD112" s="58" t="str">
        <f t="shared" si="373"/>
        <v/>
      </c>
      <c r="AE112" s="67" t="str">
        <f t="shared" si="374"/>
        <v/>
      </c>
      <c r="AF112" s="60" t="str">
        <f t="shared" si="375"/>
        <v/>
      </c>
      <c r="AG112" s="60" t="str">
        <f t="shared" si="376"/>
        <v/>
      </c>
      <c r="AH112" s="68" t="str">
        <f t="shared" si="377"/>
        <v/>
      </c>
      <c r="AI112" s="69" t="str">
        <f t="shared" si="23"/>
        <v/>
      </c>
      <c r="AJ112" s="63" t="str">
        <f t="shared" si="378"/>
        <v/>
      </c>
      <c r="AK112" s="63" t="str">
        <f t="shared" si="379"/>
        <v/>
      </c>
      <c r="AL112" s="63" t="str">
        <f t="shared" si="380"/>
        <v/>
      </c>
      <c r="AM112" s="63" t="str">
        <f t="shared" si="381"/>
        <v/>
      </c>
      <c r="AN112" s="63" t="str">
        <f t="shared" si="382"/>
        <v/>
      </c>
    </row>
    <row r="113" spans="3:40" ht="24.5" hidden="1" outlineLevel="1" thickTop="1" thickBot="1" x14ac:dyDescent="0.55000000000000004">
      <c r="C113" s="124"/>
      <c r="D113" s="125"/>
      <c r="E113" s="51"/>
      <c r="F113" s="52"/>
      <c r="G113" s="52"/>
      <c r="H113" s="51"/>
      <c r="I113" s="51"/>
      <c r="J113" s="53"/>
      <c r="K113" s="53"/>
      <c r="L113" s="54" t="str">
        <f t="shared" si="361"/>
        <v/>
      </c>
      <c r="M113" s="55" t="str">
        <f t="shared" si="362"/>
        <v/>
      </c>
      <c r="N113" s="56" t="str">
        <f t="shared" si="2"/>
        <v/>
      </c>
      <c r="O113" s="57" t="str">
        <f t="shared" si="363"/>
        <v/>
      </c>
      <c r="P113" s="58" t="str">
        <f t="shared" si="4"/>
        <v/>
      </c>
      <c r="Q113" s="59" t="str">
        <f t="shared" si="364"/>
        <v/>
      </c>
      <c r="R113" s="60" t="str">
        <f t="shared" si="6"/>
        <v/>
      </c>
      <c r="S113" s="55" t="str">
        <f t="shared" si="365"/>
        <v/>
      </c>
      <c r="T113" s="61" t="str">
        <f t="shared" si="366"/>
        <v/>
      </c>
      <c r="U113" s="62" t="str">
        <f t="shared" si="9"/>
        <v/>
      </c>
      <c r="V113" s="63" t="str">
        <f t="shared" si="367"/>
        <v/>
      </c>
      <c r="W113" s="64" t="str">
        <f t="shared" si="11"/>
        <v/>
      </c>
      <c r="X113" s="63" t="str">
        <f t="shared" si="368"/>
        <v/>
      </c>
      <c r="Y113" s="63" t="str">
        <f t="shared" si="369"/>
        <v/>
      </c>
      <c r="Z113" s="55" t="str">
        <f t="shared" si="370"/>
        <v/>
      </c>
      <c r="AA113" s="65" t="str">
        <f t="shared" si="371"/>
        <v/>
      </c>
      <c r="AB113" s="56" t="str">
        <f t="shared" si="16"/>
        <v/>
      </c>
      <c r="AC113" s="66" t="str">
        <f t="shared" si="372"/>
        <v/>
      </c>
      <c r="AD113" s="58" t="str">
        <f t="shared" si="373"/>
        <v/>
      </c>
      <c r="AE113" s="67" t="str">
        <f t="shared" si="374"/>
        <v/>
      </c>
      <c r="AF113" s="60" t="str">
        <f t="shared" si="375"/>
        <v/>
      </c>
      <c r="AG113" s="60" t="str">
        <f t="shared" si="376"/>
        <v/>
      </c>
      <c r="AH113" s="68" t="str">
        <f t="shared" si="377"/>
        <v/>
      </c>
      <c r="AI113" s="69" t="str">
        <f t="shared" si="23"/>
        <v/>
      </c>
      <c r="AJ113" s="63" t="str">
        <f t="shared" si="378"/>
        <v/>
      </c>
      <c r="AK113" s="63" t="str">
        <f t="shared" si="379"/>
        <v/>
      </c>
      <c r="AL113" s="63" t="str">
        <f t="shared" si="380"/>
        <v/>
      </c>
      <c r="AM113" s="63" t="str">
        <f t="shared" si="381"/>
        <v/>
      </c>
      <c r="AN113" s="63" t="str">
        <f t="shared" si="382"/>
        <v/>
      </c>
    </row>
    <row r="114" spans="3:40" ht="24.5" hidden="1" outlineLevel="1" thickTop="1" thickBot="1" x14ac:dyDescent="0.55000000000000004">
      <c r="C114" s="124"/>
      <c r="D114" s="125"/>
      <c r="E114" s="51"/>
      <c r="F114" s="52"/>
      <c r="G114" s="52"/>
      <c r="H114" s="51"/>
      <c r="I114" s="51"/>
      <c r="J114" s="53"/>
      <c r="K114" s="53"/>
      <c r="L114" s="54" t="str">
        <f t="shared" si="361"/>
        <v/>
      </c>
      <c r="M114" s="55" t="str">
        <f t="shared" si="362"/>
        <v/>
      </c>
      <c r="N114" s="56" t="str">
        <f t="shared" si="2"/>
        <v/>
      </c>
      <c r="O114" s="57" t="str">
        <f t="shared" si="363"/>
        <v/>
      </c>
      <c r="P114" s="58" t="str">
        <f t="shared" si="4"/>
        <v/>
      </c>
      <c r="Q114" s="59" t="str">
        <f t="shared" si="364"/>
        <v/>
      </c>
      <c r="R114" s="60" t="str">
        <f t="shared" si="6"/>
        <v/>
      </c>
      <c r="S114" s="55" t="str">
        <f t="shared" si="365"/>
        <v/>
      </c>
      <c r="T114" s="61" t="str">
        <f t="shared" si="366"/>
        <v/>
      </c>
      <c r="U114" s="62" t="str">
        <f t="shared" si="9"/>
        <v/>
      </c>
      <c r="V114" s="63" t="str">
        <f t="shared" si="367"/>
        <v/>
      </c>
      <c r="W114" s="64" t="str">
        <f t="shared" si="11"/>
        <v/>
      </c>
      <c r="X114" s="63" t="str">
        <f t="shared" si="368"/>
        <v/>
      </c>
      <c r="Y114" s="63" t="str">
        <f t="shared" si="369"/>
        <v/>
      </c>
      <c r="Z114" s="55" t="str">
        <f t="shared" si="370"/>
        <v/>
      </c>
      <c r="AA114" s="65" t="str">
        <f t="shared" si="371"/>
        <v/>
      </c>
      <c r="AB114" s="56" t="str">
        <f t="shared" si="16"/>
        <v/>
      </c>
      <c r="AC114" s="66" t="str">
        <f t="shared" si="372"/>
        <v/>
      </c>
      <c r="AD114" s="58" t="str">
        <f t="shared" si="373"/>
        <v/>
      </c>
      <c r="AE114" s="67" t="str">
        <f t="shared" si="374"/>
        <v/>
      </c>
      <c r="AF114" s="60" t="str">
        <f t="shared" si="375"/>
        <v/>
      </c>
      <c r="AG114" s="60" t="str">
        <f t="shared" si="376"/>
        <v/>
      </c>
      <c r="AH114" s="68" t="str">
        <f t="shared" si="377"/>
        <v/>
      </c>
      <c r="AI114" s="69" t="str">
        <f t="shared" si="23"/>
        <v/>
      </c>
      <c r="AJ114" s="63" t="str">
        <f t="shared" si="378"/>
        <v/>
      </c>
      <c r="AK114" s="63" t="str">
        <f t="shared" si="379"/>
        <v/>
      </c>
      <c r="AL114" s="63" t="str">
        <f t="shared" si="380"/>
        <v/>
      </c>
      <c r="AM114" s="63" t="str">
        <f t="shared" si="381"/>
        <v/>
      </c>
      <c r="AN114" s="63" t="str">
        <f t="shared" si="382"/>
        <v/>
      </c>
    </row>
    <row r="115" spans="3:40" ht="24.5" hidden="1" outlineLevel="1" thickTop="1" thickBot="1" x14ac:dyDescent="0.55000000000000004">
      <c r="C115" s="124"/>
      <c r="D115" s="125"/>
      <c r="E115" s="51"/>
      <c r="F115" s="52"/>
      <c r="G115" s="52"/>
      <c r="H115" s="51"/>
      <c r="I115" s="51"/>
      <c r="J115" s="53"/>
      <c r="K115" s="53"/>
      <c r="L115" s="54" t="str">
        <f t="shared" si="361"/>
        <v/>
      </c>
      <c r="M115" s="55" t="str">
        <f t="shared" si="362"/>
        <v/>
      </c>
      <c r="N115" s="56" t="str">
        <f t="shared" si="2"/>
        <v/>
      </c>
      <c r="O115" s="57" t="str">
        <f t="shared" si="363"/>
        <v/>
      </c>
      <c r="P115" s="58" t="str">
        <f t="shared" si="4"/>
        <v/>
      </c>
      <c r="Q115" s="59" t="str">
        <f t="shared" si="364"/>
        <v/>
      </c>
      <c r="R115" s="60" t="str">
        <f t="shared" si="6"/>
        <v/>
      </c>
      <c r="S115" s="55" t="str">
        <f t="shared" si="365"/>
        <v/>
      </c>
      <c r="T115" s="61" t="str">
        <f t="shared" si="366"/>
        <v/>
      </c>
      <c r="U115" s="62" t="str">
        <f t="shared" si="9"/>
        <v/>
      </c>
      <c r="V115" s="63" t="str">
        <f t="shared" si="367"/>
        <v/>
      </c>
      <c r="W115" s="64" t="str">
        <f t="shared" si="11"/>
        <v/>
      </c>
      <c r="X115" s="63" t="str">
        <f t="shared" si="368"/>
        <v/>
      </c>
      <c r="Y115" s="63" t="str">
        <f t="shared" si="369"/>
        <v/>
      </c>
      <c r="Z115" s="55" t="str">
        <f t="shared" si="370"/>
        <v/>
      </c>
      <c r="AA115" s="65" t="str">
        <f t="shared" si="371"/>
        <v/>
      </c>
      <c r="AB115" s="56" t="str">
        <f t="shared" si="16"/>
        <v/>
      </c>
      <c r="AC115" s="66" t="str">
        <f t="shared" si="372"/>
        <v/>
      </c>
      <c r="AD115" s="58" t="str">
        <f t="shared" si="373"/>
        <v/>
      </c>
      <c r="AE115" s="67" t="str">
        <f t="shared" si="374"/>
        <v/>
      </c>
      <c r="AF115" s="60" t="str">
        <f t="shared" si="375"/>
        <v/>
      </c>
      <c r="AG115" s="60" t="str">
        <f t="shared" si="376"/>
        <v/>
      </c>
      <c r="AH115" s="68" t="str">
        <f t="shared" si="377"/>
        <v/>
      </c>
      <c r="AI115" s="69" t="str">
        <f t="shared" si="23"/>
        <v/>
      </c>
      <c r="AJ115" s="63" t="str">
        <f t="shared" si="378"/>
        <v/>
      </c>
      <c r="AK115" s="63" t="str">
        <f t="shared" si="379"/>
        <v/>
      </c>
      <c r="AL115" s="63" t="str">
        <f t="shared" si="380"/>
        <v/>
      </c>
      <c r="AM115" s="63" t="str">
        <f t="shared" si="381"/>
        <v/>
      </c>
      <c r="AN115" s="63" t="str">
        <f t="shared" si="382"/>
        <v/>
      </c>
    </row>
    <row r="116" spans="3:40" ht="24.5" hidden="1" outlineLevel="1" thickTop="1" thickBot="1" x14ac:dyDescent="0.55000000000000004">
      <c r="C116" s="124"/>
      <c r="D116" s="125"/>
      <c r="E116" s="51"/>
      <c r="F116" s="52"/>
      <c r="G116" s="52"/>
      <c r="H116" s="51"/>
      <c r="I116" s="51"/>
      <c r="J116" s="53"/>
      <c r="K116" s="53"/>
      <c r="L116" s="54" t="str">
        <f t="shared" si="361"/>
        <v/>
      </c>
      <c r="M116" s="55" t="str">
        <f t="shared" si="362"/>
        <v/>
      </c>
      <c r="N116" s="56" t="str">
        <f t="shared" si="2"/>
        <v/>
      </c>
      <c r="O116" s="57" t="str">
        <f t="shared" si="363"/>
        <v/>
      </c>
      <c r="P116" s="58" t="str">
        <f t="shared" si="4"/>
        <v/>
      </c>
      <c r="Q116" s="59" t="str">
        <f t="shared" si="364"/>
        <v/>
      </c>
      <c r="R116" s="60" t="str">
        <f t="shared" si="6"/>
        <v/>
      </c>
      <c r="S116" s="55" t="str">
        <f t="shared" si="365"/>
        <v/>
      </c>
      <c r="T116" s="61" t="str">
        <f t="shared" si="366"/>
        <v/>
      </c>
      <c r="U116" s="62" t="str">
        <f t="shared" si="9"/>
        <v/>
      </c>
      <c r="V116" s="63" t="str">
        <f t="shared" si="367"/>
        <v/>
      </c>
      <c r="W116" s="64" t="str">
        <f t="shared" si="11"/>
        <v/>
      </c>
      <c r="X116" s="63" t="str">
        <f t="shared" si="368"/>
        <v/>
      </c>
      <c r="Y116" s="63" t="str">
        <f t="shared" si="369"/>
        <v/>
      </c>
      <c r="Z116" s="55" t="str">
        <f t="shared" si="370"/>
        <v/>
      </c>
      <c r="AA116" s="65" t="str">
        <f t="shared" si="371"/>
        <v/>
      </c>
      <c r="AB116" s="56" t="str">
        <f t="shared" si="16"/>
        <v/>
      </c>
      <c r="AC116" s="66" t="str">
        <f t="shared" si="372"/>
        <v/>
      </c>
      <c r="AD116" s="58" t="str">
        <f t="shared" si="373"/>
        <v/>
      </c>
      <c r="AE116" s="67" t="str">
        <f t="shared" si="374"/>
        <v/>
      </c>
      <c r="AF116" s="60" t="str">
        <f t="shared" si="375"/>
        <v/>
      </c>
      <c r="AG116" s="60" t="str">
        <f t="shared" si="376"/>
        <v/>
      </c>
      <c r="AH116" s="68" t="str">
        <f t="shared" si="377"/>
        <v/>
      </c>
      <c r="AI116" s="69" t="str">
        <f t="shared" si="23"/>
        <v/>
      </c>
      <c r="AJ116" s="63" t="str">
        <f t="shared" si="378"/>
        <v/>
      </c>
      <c r="AK116" s="63" t="str">
        <f t="shared" si="379"/>
        <v/>
      </c>
      <c r="AL116" s="63" t="str">
        <f t="shared" si="380"/>
        <v/>
      </c>
      <c r="AM116" s="63" t="str">
        <f t="shared" si="381"/>
        <v/>
      </c>
      <c r="AN116" s="63" t="str">
        <f t="shared" si="382"/>
        <v/>
      </c>
    </row>
    <row r="117" spans="3:40" ht="24.5" hidden="1" outlineLevel="1" thickTop="1" thickBot="1" x14ac:dyDescent="0.55000000000000004">
      <c r="C117" s="124"/>
      <c r="D117" s="125"/>
      <c r="E117" s="51"/>
      <c r="F117" s="52"/>
      <c r="G117" s="52"/>
      <c r="H117" s="51"/>
      <c r="I117" s="51"/>
      <c r="J117" s="53"/>
      <c r="K117" s="53"/>
      <c r="L117" s="54" t="str">
        <f t="shared" si="361"/>
        <v/>
      </c>
      <c r="M117" s="55" t="str">
        <f t="shared" si="362"/>
        <v/>
      </c>
      <c r="N117" s="56" t="str">
        <f t="shared" si="2"/>
        <v/>
      </c>
      <c r="O117" s="57" t="str">
        <f t="shared" si="363"/>
        <v/>
      </c>
      <c r="P117" s="58" t="str">
        <f t="shared" si="4"/>
        <v/>
      </c>
      <c r="Q117" s="59" t="str">
        <f t="shared" si="364"/>
        <v/>
      </c>
      <c r="R117" s="60" t="str">
        <f t="shared" si="6"/>
        <v/>
      </c>
      <c r="S117" s="55" t="str">
        <f t="shared" si="365"/>
        <v/>
      </c>
      <c r="T117" s="61" t="str">
        <f t="shared" si="366"/>
        <v/>
      </c>
      <c r="U117" s="62" t="str">
        <f t="shared" si="9"/>
        <v/>
      </c>
      <c r="V117" s="63" t="str">
        <f t="shared" si="367"/>
        <v/>
      </c>
      <c r="W117" s="64" t="str">
        <f t="shared" si="11"/>
        <v/>
      </c>
      <c r="X117" s="63" t="str">
        <f t="shared" si="368"/>
        <v/>
      </c>
      <c r="Y117" s="63" t="str">
        <f t="shared" si="369"/>
        <v/>
      </c>
      <c r="Z117" s="55" t="str">
        <f t="shared" si="370"/>
        <v/>
      </c>
      <c r="AA117" s="65" t="str">
        <f t="shared" si="371"/>
        <v/>
      </c>
      <c r="AB117" s="56" t="str">
        <f t="shared" si="16"/>
        <v/>
      </c>
      <c r="AC117" s="66" t="str">
        <f t="shared" si="372"/>
        <v/>
      </c>
      <c r="AD117" s="58" t="str">
        <f t="shared" si="373"/>
        <v/>
      </c>
      <c r="AE117" s="67" t="str">
        <f t="shared" si="374"/>
        <v/>
      </c>
      <c r="AF117" s="60" t="str">
        <f t="shared" si="375"/>
        <v/>
      </c>
      <c r="AG117" s="60" t="str">
        <f t="shared" si="376"/>
        <v/>
      </c>
      <c r="AH117" s="68" t="str">
        <f t="shared" si="377"/>
        <v/>
      </c>
      <c r="AI117" s="69" t="str">
        <f t="shared" si="23"/>
        <v/>
      </c>
      <c r="AJ117" s="63" t="str">
        <f t="shared" si="378"/>
        <v/>
      </c>
      <c r="AK117" s="63" t="str">
        <f t="shared" si="379"/>
        <v/>
      </c>
      <c r="AL117" s="63" t="str">
        <f t="shared" si="380"/>
        <v/>
      </c>
      <c r="AM117" s="63" t="str">
        <f t="shared" si="381"/>
        <v/>
      </c>
      <c r="AN117" s="63" t="str">
        <f t="shared" si="382"/>
        <v/>
      </c>
    </row>
    <row r="118" spans="3:40" ht="24.5" hidden="1" outlineLevel="1" thickTop="1" thickBot="1" x14ac:dyDescent="0.55000000000000004">
      <c r="C118" s="124"/>
      <c r="D118" s="125"/>
      <c r="E118" s="51"/>
      <c r="F118" s="52"/>
      <c r="G118" s="52"/>
      <c r="H118" s="51"/>
      <c r="I118" s="51"/>
      <c r="J118" s="53"/>
      <c r="K118" s="53"/>
      <c r="L118" s="54" t="str">
        <f t="shared" si="361"/>
        <v/>
      </c>
      <c r="M118" s="55" t="str">
        <f t="shared" si="362"/>
        <v/>
      </c>
      <c r="N118" s="56" t="str">
        <f t="shared" si="2"/>
        <v/>
      </c>
      <c r="O118" s="57" t="str">
        <f t="shared" si="363"/>
        <v/>
      </c>
      <c r="P118" s="58" t="str">
        <f t="shared" si="4"/>
        <v/>
      </c>
      <c r="Q118" s="59" t="str">
        <f t="shared" si="364"/>
        <v/>
      </c>
      <c r="R118" s="60" t="str">
        <f t="shared" si="6"/>
        <v/>
      </c>
      <c r="S118" s="55" t="str">
        <f t="shared" si="365"/>
        <v/>
      </c>
      <c r="T118" s="61" t="str">
        <f t="shared" si="366"/>
        <v/>
      </c>
      <c r="U118" s="62" t="str">
        <f t="shared" si="9"/>
        <v/>
      </c>
      <c r="V118" s="63" t="str">
        <f t="shared" si="367"/>
        <v/>
      </c>
      <c r="W118" s="64" t="str">
        <f t="shared" si="11"/>
        <v/>
      </c>
      <c r="X118" s="63" t="str">
        <f t="shared" si="368"/>
        <v/>
      </c>
      <c r="Y118" s="63" t="str">
        <f t="shared" si="369"/>
        <v/>
      </c>
      <c r="Z118" s="55" t="str">
        <f t="shared" si="370"/>
        <v/>
      </c>
      <c r="AA118" s="65" t="str">
        <f t="shared" si="371"/>
        <v/>
      </c>
      <c r="AB118" s="56" t="str">
        <f t="shared" si="16"/>
        <v/>
      </c>
      <c r="AC118" s="66" t="str">
        <f t="shared" si="372"/>
        <v/>
      </c>
      <c r="AD118" s="58" t="str">
        <f t="shared" si="373"/>
        <v/>
      </c>
      <c r="AE118" s="67" t="str">
        <f t="shared" si="374"/>
        <v/>
      </c>
      <c r="AF118" s="60" t="str">
        <f t="shared" si="375"/>
        <v/>
      </c>
      <c r="AG118" s="60" t="str">
        <f t="shared" si="376"/>
        <v/>
      </c>
      <c r="AH118" s="68" t="str">
        <f t="shared" si="377"/>
        <v/>
      </c>
      <c r="AI118" s="69" t="str">
        <f t="shared" si="23"/>
        <v/>
      </c>
      <c r="AJ118" s="63" t="str">
        <f t="shared" si="378"/>
        <v/>
      </c>
      <c r="AK118" s="63" t="str">
        <f t="shared" si="379"/>
        <v/>
      </c>
      <c r="AL118" s="63" t="str">
        <f t="shared" si="380"/>
        <v/>
      </c>
      <c r="AM118" s="63" t="str">
        <f t="shared" si="381"/>
        <v/>
      </c>
      <c r="AN118" s="63" t="str">
        <f t="shared" si="382"/>
        <v/>
      </c>
    </row>
    <row r="119" spans="3:40" ht="24.5" hidden="1" outlineLevel="1" thickTop="1" thickBot="1" x14ac:dyDescent="0.55000000000000004">
      <c r="C119" s="124"/>
      <c r="D119" s="125"/>
      <c r="E119" s="51"/>
      <c r="F119" s="52"/>
      <c r="G119" s="52"/>
      <c r="H119" s="51"/>
      <c r="I119" s="51"/>
      <c r="J119" s="53"/>
      <c r="K119" s="53"/>
      <c r="L119" s="54" t="str">
        <f t="shared" si="361"/>
        <v/>
      </c>
      <c r="M119" s="55" t="str">
        <f t="shared" si="362"/>
        <v/>
      </c>
      <c r="N119" s="56" t="str">
        <f t="shared" si="2"/>
        <v/>
      </c>
      <c r="O119" s="57" t="str">
        <f t="shared" si="363"/>
        <v/>
      </c>
      <c r="P119" s="58" t="str">
        <f t="shared" si="4"/>
        <v/>
      </c>
      <c r="Q119" s="59" t="str">
        <f t="shared" si="364"/>
        <v/>
      </c>
      <c r="R119" s="60" t="str">
        <f t="shared" si="6"/>
        <v/>
      </c>
      <c r="S119" s="55" t="str">
        <f t="shared" si="365"/>
        <v/>
      </c>
      <c r="T119" s="61" t="str">
        <f t="shared" si="366"/>
        <v/>
      </c>
      <c r="U119" s="62" t="str">
        <f t="shared" si="9"/>
        <v/>
      </c>
      <c r="V119" s="63" t="str">
        <f t="shared" si="367"/>
        <v/>
      </c>
      <c r="W119" s="64" t="str">
        <f t="shared" si="11"/>
        <v/>
      </c>
      <c r="X119" s="63" t="str">
        <f t="shared" si="368"/>
        <v/>
      </c>
      <c r="Y119" s="63" t="str">
        <f t="shared" si="369"/>
        <v/>
      </c>
      <c r="Z119" s="55" t="str">
        <f t="shared" si="370"/>
        <v/>
      </c>
      <c r="AA119" s="65" t="str">
        <f t="shared" si="371"/>
        <v/>
      </c>
      <c r="AB119" s="56" t="str">
        <f t="shared" si="16"/>
        <v/>
      </c>
      <c r="AC119" s="66" t="str">
        <f t="shared" si="372"/>
        <v/>
      </c>
      <c r="AD119" s="58" t="str">
        <f t="shared" si="373"/>
        <v/>
      </c>
      <c r="AE119" s="67" t="str">
        <f t="shared" si="374"/>
        <v/>
      </c>
      <c r="AF119" s="60" t="str">
        <f t="shared" si="375"/>
        <v/>
      </c>
      <c r="AG119" s="60" t="str">
        <f t="shared" si="376"/>
        <v/>
      </c>
      <c r="AH119" s="68" t="str">
        <f t="shared" si="377"/>
        <v/>
      </c>
      <c r="AI119" s="69" t="str">
        <f t="shared" si="23"/>
        <v/>
      </c>
      <c r="AJ119" s="63" t="str">
        <f t="shared" si="378"/>
        <v/>
      </c>
      <c r="AK119" s="63" t="str">
        <f t="shared" si="379"/>
        <v/>
      </c>
      <c r="AL119" s="63" t="str">
        <f t="shared" si="380"/>
        <v/>
      </c>
      <c r="AM119" s="63" t="str">
        <f t="shared" si="381"/>
        <v/>
      </c>
      <c r="AN119" s="63" t="str">
        <f t="shared" si="382"/>
        <v/>
      </c>
    </row>
    <row r="120" spans="3:40" ht="24.5" hidden="1" outlineLevel="1" thickTop="1" thickBot="1" x14ac:dyDescent="0.55000000000000004">
      <c r="C120" s="124"/>
      <c r="D120" s="125"/>
      <c r="E120" s="51"/>
      <c r="F120" s="52"/>
      <c r="G120" s="52"/>
      <c r="H120" s="51"/>
      <c r="I120" s="51"/>
      <c r="J120" s="53"/>
      <c r="K120" s="53"/>
      <c r="L120" s="54" t="str">
        <f t="shared" si="361"/>
        <v/>
      </c>
      <c r="M120" s="55" t="str">
        <f t="shared" si="362"/>
        <v/>
      </c>
      <c r="N120" s="56" t="str">
        <f t="shared" si="2"/>
        <v/>
      </c>
      <c r="O120" s="57" t="str">
        <f t="shared" si="363"/>
        <v/>
      </c>
      <c r="P120" s="58" t="str">
        <f t="shared" si="4"/>
        <v/>
      </c>
      <c r="Q120" s="59" t="str">
        <f t="shared" si="364"/>
        <v/>
      </c>
      <c r="R120" s="60" t="str">
        <f t="shared" si="6"/>
        <v/>
      </c>
      <c r="S120" s="55" t="str">
        <f t="shared" si="365"/>
        <v/>
      </c>
      <c r="T120" s="61" t="str">
        <f t="shared" si="366"/>
        <v/>
      </c>
      <c r="U120" s="62" t="str">
        <f t="shared" si="9"/>
        <v/>
      </c>
      <c r="V120" s="63" t="str">
        <f t="shared" si="367"/>
        <v/>
      </c>
      <c r="W120" s="64" t="str">
        <f t="shared" si="11"/>
        <v/>
      </c>
      <c r="X120" s="63" t="str">
        <f t="shared" si="368"/>
        <v/>
      </c>
      <c r="Y120" s="63" t="str">
        <f t="shared" si="369"/>
        <v/>
      </c>
      <c r="Z120" s="55" t="str">
        <f t="shared" si="370"/>
        <v/>
      </c>
      <c r="AA120" s="65" t="str">
        <f t="shared" si="371"/>
        <v/>
      </c>
      <c r="AB120" s="56" t="str">
        <f t="shared" si="16"/>
        <v/>
      </c>
      <c r="AC120" s="66" t="str">
        <f t="shared" si="372"/>
        <v/>
      </c>
      <c r="AD120" s="58" t="str">
        <f t="shared" si="373"/>
        <v/>
      </c>
      <c r="AE120" s="67" t="str">
        <f t="shared" si="374"/>
        <v/>
      </c>
      <c r="AF120" s="60" t="str">
        <f t="shared" si="375"/>
        <v/>
      </c>
      <c r="AG120" s="60" t="str">
        <f t="shared" si="376"/>
        <v/>
      </c>
      <c r="AH120" s="68" t="str">
        <f t="shared" si="377"/>
        <v/>
      </c>
      <c r="AI120" s="69" t="str">
        <f t="shared" si="23"/>
        <v/>
      </c>
      <c r="AJ120" s="63" t="str">
        <f t="shared" si="378"/>
        <v/>
      </c>
      <c r="AK120" s="63" t="str">
        <f t="shared" si="379"/>
        <v/>
      </c>
      <c r="AL120" s="63" t="str">
        <f t="shared" si="380"/>
        <v/>
      </c>
      <c r="AM120" s="63" t="str">
        <f t="shared" si="381"/>
        <v/>
      </c>
      <c r="AN120" s="63" t="str">
        <f t="shared" si="382"/>
        <v/>
      </c>
    </row>
    <row r="121" spans="3:40" ht="24.5" hidden="1" outlineLevel="1" thickTop="1" thickBot="1" x14ac:dyDescent="0.55000000000000004">
      <c r="C121" s="124"/>
      <c r="D121" s="125"/>
      <c r="E121" s="51"/>
      <c r="F121" s="52"/>
      <c r="G121" s="52"/>
      <c r="H121" s="51"/>
      <c r="I121" s="51"/>
      <c r="J121" s="53"/>
      <c r="K121" s="53"/>
      <c r="L121" s="54" t="str">
        <f t="shared" si="361"/>
        <v/>
      </c>
      <c r="M121" s="55" t="str">
        <f t="shared" si="362"/>
        <v/>
      </c>
      <c r="N121" s="56" t="str">
        <f t="shared" si="2"/>
        <v/>
      </c>
      <c r="O121" s="57" t="str">
        <f t="shared" si="363"/>
        <v/>
      </c>
      <c r="P121" s="58" t="str">
        <f t="shared" si="4"/>
        <v/>
      </c>
      <c r="Q121" s="59" t="str">
        <f t="shared" si="364"/>
        <v/>
      </c>
      <c r="R121" s="60" t="str">
        <f t="shared" si="6"/>
        <v/>
      </c>
      <c r="S121" s="55" t="str">
        <f t="shared" si="365"/>
        <v/>
      </c>
      <c r="T121" s="61" t="str">
        <f t="shared" si="366"/>
        <v/>
      </c>
      <c r="U121" s="62" t="str">
        <f t="shared" si="9"/>
        <v/>
      </c>
      <c r="V121" s="63" t="str">
        <f t="shared" si="367"/>
        <v/>
      </c>
      <c r="W121" s="64" t="str">
        <f t="shared" si="11"/>
        <v/>
      </c>
      <c r="X121" s="63" t="str">
        <f t="shared" si="368"/>
        <v/>
      </c>
      <c r="Y121" s="63" t="str">
        <f t="shared" si="369"/>
        <v/>
      </c>
      <c r="Z121" s="55" t="str">
        <f t="shared" si="370"/>
        <v/>
      </c>
      <c r="AA121" s="65" t="str">
        <f t="shared" si="371"/>
        <v/>
      </c>
      <c r="AB121" s="56" t="str">
        <f t="shared" si="16"/>
        <v/>
      </c>
      <c r="AC121" s="66" t="str">
        <f t="shared" si="372"/>
        <v/>
      </c>
      <c r="AD121" s="58" t="str">
        <f t="shared" si="373"/>
        <v/>
      </c>
      <c r="AE121" s="67" t="str">
        <f t="shared" si="374"/>
        <v/>
      </c>
      <c r="AF121" s="60" t="str">
        <f t="shared" si="375"/>
        <v/>
      </c>
      <c r="AG121" s="60" t="str">
        <f t="shared" si="376"/>
        <v/>
      </c>
      <c r="AH121" s="68" t="str">
        <f t="shared" si="377"/>
        <v/>
      </c>
      <c r="AI121" s="69" t="str">
        <f t="shared" si="23"/>
        <v/>
      </c>
      <c r="AJ121" s="63" t="str">
        <f t="shared" si="378"/>
        <v/>
      </c>
      <c r="AK121" s="63" t="str">
        <f t="shared" si="379"/>
        <v/>
      </c>
      <c r="AL121" s="63" t="str">
        <f t="shared" si="380"/>
        <v/>
      </c>
      <c r="AM121" s="63" t="str">
        <f t="shared" si="381"/>
        <v/>
      </c>
      <c r="AN121" s="63" t="str">
        <f t="shared" si="382"/>
        <v/>
      </c>
    </row>
    <row r="122" spans="3:40" ht="24.5" hidden="1" outlineLevel="1" thickTop="1" thickBot="1" x14ac:dyDescent="0.55000000000000004">
      <c r="C122" s="124"/>
      <c r="D122" s="125"/>
      <c r="E122" s="51"/>
      <c r="F122" s="52"/>
      <c r="G122" s="52"/>
      <c r="H122" s="51"/>
      <c r="I122" s="51"/>
      <c r="J122" s="53"/>
      <c r="K122" s="53"/>
      <c r="L122" s="54" t="str">
        <f t="shared" si="361"/>
        <v/>
      </c>
      <c r="M122" s="55" t="str">
        <f t="shared" si="362"/>
        <v/>
      </c>
      <c r="N122" s="56" t="str">
        <f t="shared" si="2"/>
        <v/>
      </c>
      <c r="O122" s="57" t="str">
        <f t="shared" si="363"/>
        <v/>
      </c>
      <c r="P122" s="58" t="str">
        <f t="shared" si="4"/>
        <v/>
      </c>
      <c r="Q122" s="59" t="str">
        <f t="shared" si="364"/>
        <v/>
      </c>
      <c r="R122" s="60" t="str">
        <f t="shared" si="6"/>
        <v/>
      </c>
      <c r="S122" s="55" t="str">
        <f t="shared" si="365"/>
        <v/>
      </c>
      <c r="T122" s="61" t="str">
        <f t="shared" si="366"/>
        <v/>
      </c>
      <c r="U122" s="62" t="str">
        <f t="shared" si="9"/>
        <v/>
      </c>
      <c r="V122" s="63" t="str">
        <f t="shared" si="367"/>
        <v/>
      </c>
      <c r="W122" s="64" t="str">
        <f t="shared" si="11"/>
        <v/>
      </c>
      <c r="X122" s="63" t="str">
        <f t="shared" si="368"/>
        <v/>
      </c>
      <c r="Y122" s="63" t="str">
        <f t="shared" si="369"/>
        <v/>
      </c>
      <c r="Z122" s="55" t="str">
        <f t="shared" si="370"/>
        <v/>
      </c>
      <c r="AA122" s="65" t="str">
        <f t="shared" si="371"/>
        <v/>
      </c>
      <c r="AB122" s="56" t="str">
        <f t="shared" si="16"/>
        <v/>
      </c>
      <c r="AC122" s="66" t="str">
        <f t="shared" si="372"/>
        <v/>
      </c>
      <c r="AD122" s="58" t="str">
        <f t="shared" si="373"/>
        <v/>
      </c>
      <c r="AE122" s="67" t="str">
        <f t="shared" si="374"/>
        <v/>
      </c>
      <c r="AF122" s="60" t="str">
        <f t="shared" si="375"/>
        <v/>
      </c>
      <c r="AG122" s="60" t="str">
        <f t="shared" si="376"/>
        <v/>
      </c>
      <c r="AH122" s="68" t="str">
        <f t="shared" si="377"/>
        <v/>
      </c>
      <c r="AI122" s="69" t="str">
        <f t="shared" si="23"/>
        <v/>
      </c>
      <c r="AJ122" s="63" t="str">
        <f t="shared" si="378"/>
        <v/>
      </c>
      <c r="AK122" s="63" t="str">
        <f t="shared" si="379"/>
        <v/>
      </c>
      <c r="AL122" s="63" t="str">
        <f t="shared" si="380"/>
        <v/>
      </c>
      <c r="AM122" s="63" t="str">
        <f t="shared" si="381"/>
        <v/>
      </c>
      <c r="AN122" s="63" t="str">
        <f t="shared" si="382"/>
        <v/>
      </c>
    </row>
    <row r="123" spans="3:40" ht="24.5" hidden="1" outlineLevel="1" thickTop="1" thickBot="1" x14ac:dyDescent="0.55000000000000004">
      <c r="C123" s="124"/>
      <c r="D123" s="125"/>
      <c r="E123" s="51"/>
      <c r="F123" s="52"/>
      <c r="G123" s="52"/>
      <c r="H123" s="51"/>
      <c r="I123" s="51"/>
      <c r="J123" s="53"/>
      <c r="K123" s="53"/>
      <c r="L123" s="54" t="str">
        <f t="shared" si="361"/>
        <v/>
      </c>
      <c r="M123" s="55" t="str">
        <f t="shared" si="362"/>
        <v/>
      </c>
      <c r="N123" s="56" t="str">
        <f t="shared" si="2"/>
        <v/>
      </c>
      <c r="O123" s="57" t="str">
        <f t="shared" si="363"/>
        <v/>
      </c>
      <c r="P123" s="58" t="str">
        <f t="shared" si="4"/>
        <v/>
      </c>
      <c r="Q123" s="59" t="str">
        <f t="shared" si="364"/>
        <v/>
      </c>
      <c r="R123" s="60" t="str">
        <f t="shared" si="6"/>
        <v/>
      </c>
      <c r="S123" s="55" t="str">
        <f t="shared" si="365"/>
        <v/>
      </c>
      <c r="T123" s="61" t="str">
        <f t="shared" si="366"/>
        <v/>
      </c>
      <c r="U123" s="62" t="str">
        <f t="shared" si="9"/>
        <v/>
      </c>
      <c r="V123" s="63" t="str">
        <f t="shared" si="367"/>
        <v/>
      </c>
      <c r="W123" s="64" t="str">
        <f t="shared" si="11"/>
        <v/>
      </c>
      <c r="X123" s="63" t="str">
        <f t="shared" si="368"/>
        <v/>
      </c>
      <c r="Y123" s="63" t="str">
        <f t="shared" si="369"/>
        <v/>
      </c>
      <c r="Z123" s="55" t="str">
        <f t="shared" si="370"/>
        <v/>
      </c>
      <c r="AA123" s="65" t="str">
        <f t="shared" si="371"/>
        <v/>
      </c>
      <c r="AB123" s="56" t="str">
        <f t="shared" si="16"/>
        <v/>
      </c>
      <c r="AC123" s="66" t="str">
        <f t="shared" si="372"/>
        <v/>
      </c>
      <c r="AD123" s="58" t="str">
        <f t="shared" si="373"/>
        <v/>
      </c>
      <c r="AE123" s="67" t="str">
        <f t="shared" si="374"/>
        <v/>
      </c>
      <c r="AF123" s="60" t="str">
        <f t="shared" si="375"/>
        <v/>
      </c>
      <c r="AG123" s="60" t="str">
        <f t="shared" si="376"/>
        <v/>
      </c>
      <c r="AH123" s="68" t="str">
        <f t="shared" si="377"/>
        <v/>
      </c>
      <c r="AI123" s="69" t="str">
        <f t="shared" si="23"/>
        <v/>
      </c>
      <c r="AJ123" s="63" t="str">
        <f t="shared" si="378"/>
        <v/>
      </c>
      <c r="AK123" s="63" t="str">
        <f t="shared" si="379"/>
        <v/>
      </c>
      <c r="AL123" s="63" t="str">
        <f t="shared" si="380"/>
        <v/>
      </c>
      <c r="AM123" s="63" t="str">
        <f t="shared" si="381"/>
        <v/>
      </c>
      <c r="AN123" s="63" t="str">
        <f t="shared" si="382"/>
        <v/>
      </c>
    </row>
    <row r="124" spans="3:40" ht="24.5" hidden="1" outlineLevel="1" thickTop="1" thickBot="1" x14ac:dyDescent="0.55000000000000004">
      <c r="C124" s="124"/>
      <c r="D124" s="125"/>
      <c r="E124" s="51"/>
      <c r="F124" s="52"/>
      <c r="G124" s="52"/>
      <c r="H124" s="51"/>
      <c r="I124" s="51"/>
      <c r="J124" s="53"/>
      <c r="K124" s="53"/>
      <c r="L124" s="54" t="str">
        <f t="shared" si="361"/>
        <v/>
      </c>
      <c r="M124" s="55" t="str">
        <f t="shared" si="362"/>
        <v/>
      </c>
      <c r="N124" s="56" t="str">
        <f t="shared" si="2"/>
        <v/>
      </c>
      <c r="O124" s="57" t="str">
        <f t="shared" si="363"/>
        <v/>
      </c>
      <c r="P124" s="58" t="str">
        <f t="shared" si="4"/>
        <v/>
      </c>
      <c r="Q124" s="59" t="str">
        <f t="shared" si="364"/>
        <v/>
      </c>
      <c r="R124" s="60" t="str">
        <f t="shared" si="6"/>
        <v/>
      </c>
      <c r="S124" s="55" t="str">
        <f t="shared" si="365"/>
        <v/>
      </c>
      <c r="T124" s="61" t="str">
        <f t="shared" si="366"/>
        <v/>
      </c>
      <c r="U124" s="62" t="str">
        <f t="shared" si="9"/>
        <v/>
      </c>
      <c r="V124" s="63" t="str">
        <f t="shared" si="367"/>
        <v/>
      </c>
      <c r="W124" s="64" t="str">
        <f t="shared" si="11"/>
        <v/>
      </c>
      <c r="X124" s="63" t="str">
        <f t="shared" si="368"/>
        <v/>
      </c>
      <c r="Y124" s="63" t="str">
        <f t="shared" si="369"/>
        <v/>
      </c>
      <c r="Z124" s="55" t="str">
        <f t="shared" si="370"/>
        <v/>
      </c>
      <c r="AA124" s="65" t="str">
        <f t="shared" si="371"/>
        <v/>
      </c>
      <c r="AB124" s="56" t="str">
        <f t="shared" si="16"/>
        <v/>
      </c>
      <c r="AC124" s="66" t="str">
        <f t="shared" si="372"/>
        <v/>
      </c>
      <c r="AD124" s="58" t="str">
        <f t="shared" si="373"/>
        <v/>
      </c>
      <c r="AE124" s="67" t="str">
        <f t="shared" si="374"/>
        <v/>
      </c>
      <c r="AF124" s="60" t="str">
        <f t="shared" si="375"/>
        <v/>
      </c>
      <c r="AG124" s="60" t="str">
        <f t="shared" si="376"/>
        <v/>
      </c>
      <c r="AH124" s="68" t="str">
        <f t="shared" si="377"/>
        <v/>
      </c>
      <c r="AI124" s="69" t="str">
        <f t="shared" si="23"/>
        <v/>
      </c>
      <c r="AJ124" s="63" t="str">
        <f t="shared" si="378"/>
        <v/>
      </c>
      <c r="AK124" s="63" t="str">
        <f t="shared" si="379"/>
        <v/>
      </c>
      <c r="AL124" s="63" t="str">
        <f t="shared" si="380"/>
        <v/>
      </c>
      <c r="AM124" s="63" t="str">
        <f t="shared" si="381"/>
        <v/>
      </c>
      <c r="AN124" s="63" t="str">
        <f t="shared" si="382"/>
        <v/>
      </c>
    </row>
    <row r="125" spans="3:40" ht="24.5" hidden="1" outlineLevel="1" thickTop="1" thickBot="1" x14ac:dyDescent="0.55000000000000004">
      <c r="C125" s="124"/>
      <c r="D125" s="125"/>
      <c r="E125" s="51"/>
      <c r="F125" s="52"/>
      <c r="G125" s="52"/>
      <c r="H125" s="51"/>
      <c r="I125" s="51"/>
      <c r="J125" s="53"/>
      <c r="K125" s="53"/>
      <c r="L125" s="54" t="str">
        <f t="shared" si="361"/>
        <v/>
      </c>
      <c r="M125" s="55" t="str">
        <f t="shared" si="362"/>
        <v/>
      </c>
      <c r="N125" s="56" t="str">
        <f t="shared" si="2"/>
        <v/>
      </c>
      <c r="O125" s="57" t="str">
        <f t="shared" si="363"/>
        <v/>
      </c>
      <c r="P125" s="58" t="str">
        <f t="shared" si="4"/>
        <v/>
      </c>
      <c r="Q125" s="59" t="str">
        <f t="shared" si="364"/>
        <v/>
      </c>
      <c r="R125" s="60" t="str">
        <f t="shared" si="6"/>
        <v/>
      </c>
      <c r="S125" s="55" t="str">
        <f t="shared" si="365"/>
        <v/>
      </c>
      <c r="T125" s="61" t="str">
        <f t="shared" si="366"/>
        <v/>
      </c>
      <c r="U125" s="62" t="str">
        <f t="shared" si="9"/>
        <v/>
      </c>
      <c r="V125" s="63" t="str">
        <f t="shared" si="367"/>
        <v/>
      </c>
      <c r="W125" s="64" t="str">
        <f t="shared" si="11"/>
        <v/>
      </c>
      <c r="X125" s="63" t="str">
        <f t="shared" si="368"/>
        <v/>
      </c>
      <c r="Y125" s="63" t="str">
        <f t="shared" si="369"/>
        <v/>
      </c>
      <c r="Z125" s="55" t="str">
        <f t="shared" si="370"/>
        <v/>
      </c>
      <c r="AA125" s="65" t="str">
        <f t="shared" si="371"/>
        <v/>
      </c>
      <c r="AB125" s="56" t="str">
        <f t="shared" si="16"/>
        <v/>
      </c>
      <c r="AC125" s="66" t="str">
        <f t="shared" si="372"/>
        <v/>
      </c>
      <c r="AD125" s="58" t="str">
        <f t="shared" si="373"/>
        <v/>
      </c>
      <c r="AE125" s="67" t="str">
        <f t="shared" si="374"/>
        <v/>
      </c>
      <c r="AF125" s="60" t="str">
        <f t="shared" si="375"/>
        <v/>
      </c>
      <c r="AG125" s="60" t="str">
        <f t="shared" si="376"/>
        <v/>
      </c>
      <c r="AH125" s="68" t="str">
        <f t="shared" si="377"/>
        <v/>
      </c>
      <c r="AI125" s="69" t="str">
        <f t="shared" si="23"/>
        <v/>
      </c>
      <c r="AJ125" s="63" t="str">
        <f t="shared" si="378"/>
        <v/>
      </c>
      <c r="AK125" s="63" t="str">
        <f t="shared" si="379"/>
        <v/>
      </c>
      <c r="AL125" s="63" t="str">
        <f t="shared" si="380"/>
        <v/>
      </c>
      <c r="AM125" s="63" t="str">
        <f t="shared" si="381"/>
        <v/>
      </c>
      <c r="AN125" s="63" t="str">
        <f t="shared" si="382"/>
        <v/>
      </c>
    </row>
    <row r="126" spans="3:40" ht="24.5" hidden="1" outlineLevel="1" thickTop="1" thickBot="1" x14ac:dyDescent="0.55000000000000004">
      <c r="C126" s="124"/>
      <c r="D126" s="125"/>
      <c r="E126" s="51"/>
      <c r="F126" s="52"/>
      <c r="G126" s="52"/>
      <c r="H126" s="51"/>
      <c r="I126" s="51"/>
      <c r="J126" s="53"/>
      <c r="K126" s="53"/>
      <c r="L126" s="54" t="str">
        <f t="shared" si="361"/>
        <v/>
      </c>
      <c r="M126" s="55" t="str">
        <f t="shared" si="362"/>
        <v/>
      </c>
      <c r="N126" s="56" t="str">
        <f t="shared" si="2"/>
        <v/>
      </c>
      <c r="O126" s="57" t="str">
        <f t="shared" si="363"/>
        <v/>
      </c>
      <c r="P126" s="58" t="str">
        <f t="shared" si="4"/>
        <v/>
      </c>
      <c r="Q126" s="59" t="str">
        <f t="shared" si="364"/>
        <v/>
      </c>
      <c r="R126" s="60" t="str">
        <f t="shared" si="6"/>
        <v/>
      </c>
      <c r="S126" s="55" t="str">
        <f t="shared" si="365"/>
        <v/>
      </c>
      <c r="T126" s="61" t="str">
        <f t="shared" si="366"/>
        <v/>
      </c>
      <c r="U126" s="62" t="str">
        <f t="shared" si="9"/>
        <v/>
      </c>
      <c r="V126" s="63" t="str">
        <f t="shared" si="367"/>
        <v/>
      </c>
      <c r="W126" s="64" t="str">
        <f t="shared" si="11"/>
        <v/>
      </c>
      <c r="X126" s="63" t="str">
        <f t="shared" si="368"/>
        <v/>
      </c>
      <c r="Y126" s="63" t="str">
        <f t="shared" si="369"/>
        <v/>
      </c>
      <c r="Z126" s="55" t="str">
        <f t="shared" si="370"/>
        <v/>
      </c>
      <c r="AA126" s="65" t="str">
        <f t="shared" si="371"/>
        <v/>
      </c>
      <c r="AB126" s="56" t="str">
        <f t="shared" si="16"/>
        <v/>
      </c>
      <c r="AC126" s="66" t="str">
        <f t="shared" si="372"/>
        <v/>
      </c>
      <c r="AD126" s="58" t="str">
        <f t="shared" si="373"/>
        <v/>
      </c>
      <c r="AE126" s="67" t="str">
        <f t="shared" si="374"/>
        <v/>
      </c>
      <c r="AF126" s="60" t="str">
        <f t="shared" si="375"/>
        <v/>
      </c>
      <c r="AG126" s="60" t="str">
        <f t="shared" si="376"/>
        <v/>
      </c>
      <c r="AH126" s="68" t="str">
        <f t="shared" si="377"/>
        <v/>
      </c>
      <c r="AI126" s="69" t="str">
        <f t="shared" si="23"/>
        <v/>
      </c>
      <c r="AJ126" s="63" t="str">
        <f t="shared" si="378"/>
        <v/>
      </c>
      <c r="AK126" s="63" t="str">
        <f t="shared" si="379"/>
        <v/>
      </c>
      <c r="AL126" s="63" t="str">
        <f t="shared" si="380"/>
        <v/>
      </c>
      <c r="AM126" s="63" t="str">
        <f t="shared" si="381"/>
        <v/>
      </c>
      <c r="AN126" s="63" t="str">
        <f t="shared" si="382"/>
        <v/>
      </c>
    </row>
    <row r="127" spans="3:40" ht="24.5" hidden="1" outlineLevel="1" thickTop="1" thickBot="1" x14ac:dyDescent="0.55000000000000004">
      <c r="C127" s="124"/>
      <c r="D127" s="125"/>
      <c r="E127" s="51"/>
      <c r="F127" s="52"/>
      <c r="G127" s="52"/>
      <c r="H127" s="51"/>
      <c r="I127" s="51"/>
      <c r="J127" s="53"/>
      <c r="K127" s="53"/>
      <c r="L127" s="54" t="str">
        <f t="shared" si="361"/>
        <v/>
      </c>
      <c r="M127" s="55" t="str">
        <f t="shared" si="362"/>
        <v/>
      </c>
      <c r="N127" s="56" t="str">
        <f t="shared" si="2"/>
        <v/>
      </c>
      <c r="O127" s="57" t="str">
        <f t="shared" si="363"/>
        <v/>
      </c>
      <c r="P127" s="58" t="str">
        <f t="shared" si="4"/>
        <v/>
      </c>
      <c r="Q127" s="59" t="str">
        <f t="shared" si="364"/>
        <v/>
      </c>
      <c r="R127" s="60" t="str">
        <f t="shared" si="6"/>
        <v/>
      </c>
      <c r="S127" s="55" t="str">
        <f t="shared" si="365"/>
        <v/>
      </c>
      <c r="T127" s="61" t="str">
        <f t="shared" si="366"/>
        <v/>
      </c>
      <c r="U127" s="62" t="str">
        <f t="shared" si="9"/>
        <v/>
      </c>
      <c r="V127" s="63" t="str">
        <f t="shared" si="367"/>
        <v/>
      </c>
      <c r="W127" s="64" t="str">
        <f t="shared" si="11"/>
        <v/>
      </c>
      <c r="X127" s="63" t="str">
        <f t="shared" si="368"/>
        <v/>
      </c>
      <c r="Y127" s="63" t="str">
        <f t="shared" si="369"/>
        <v/>
      </c>
      <c r="Z127" s="55" t="str">
        <f t="shared" si="370"/>
        <v/>
      </c>
      <c r="AA127" s="65" t="str">
        <f t="shared" si="371"/>
        <v/>
      </c>
      <c r="AB127" s="56" t="str">
        <f t="shared" si="16"/>
        <v/>
      </c>
      <c r="AC127" s="66" t="str">
        <f t="shared" si="372"/>
        <v/>
      </c>
      <c r="AD127" s="58" t="str">
        <f t="shared" si="373"/>
        <v/>
      </c>
      <c r="AE127" s="67" t="str">
        <f t="shared" si="374"/>
        <v/>
      </c>
      <c r="AF127" s="60" t="str">
        <f t="shared" si="375"/>
        <v/>
      </c>
      <c r="AG127" s="60" t="str">
        <f t="shared" si="376"/>
        <v/>
      </c>
      <c r="AH127" s="68" t="str">
        <f t="shared" si="377"/>
        <v/>
      </c>
      <c r="AI127" s="69" t="str">
        <f t="shared" si="23"/>
        <v/>
      </c>
      <c r="AJ127" s="63" t="str">
        <f t="shared" si="378"/>
        <v/>
      </c>
      <c r="AK127" s="63" t="str">
        <f t="shared" si="379"/>
        <v/>
      </c>
      <c r="AL127" s="63" t="str">
        <f t="shared" si="380"/>
        <v/>
      </c>
      <c r="AM127" s="63" t="str">
        <f t="shared" si="381"/>
        <v/>
      </c>
      <c r="AN127" s="63" t="str">
        <f t="shared" si="382"/>
        <v/>
      </c>
    </row>
    <row r="128" spans="3:40" ht="24.5" hidden="1" outlineLevel="1" thickTop="1" thickBot="1" x14ac:dyDescent="0.55000000000000004">
      <c r="C128" s="124"/>
      <c r="D128" s="125"/>
      <c r="E128" s="51"/>
      <c r="F128" s="52"/>
      <c r="G128" s="52"/>
      <c r="H128" s="51"/>
      <c r="I128" s="51"/>
      <c r="J128" s="53"/>
      <c r="K128" s="53"/>
      <c r="L128" s="54" t="str">
        <f t="shared" si="361"/>
        <v/>
      </c>
      <c r="M128" s="55" t="str">
        <f t="shared" si="362"/>
        <v/>
      </c>
      <c r="N128" s="56" t="str">
        <f t="shared" si="2"/>
        <v/>
      </c>
      <c r="O128" s="57" t="str">
        <f t="shared" si="363"/>
        <v/>
      </c>
      <c r="P128" s="58" t="str">
        <f t="shared" si="4"/>
        <v/>
      </c>
      <c r="Q128" s="59" t="str">
        <f t="shared" si="364"/>
        <v/>
      </c>
      <c r="R128" s="60" t="str">
        <f t="shared" si="6"/>
        <v/>
      </c>
      <c r="S128" s="55" t="str">
        <f t="shared" si="365"/>
        <v/>
      </c>
      <c r="T128" s="61" t="str">
        <f t="shared" si="366"/>
        <v/>
      </c>
      <c r="U128" s="62" t="str">
        <f t="shared" si="9"/>
        <v/>
      </c>
      <c r="V128" s="63" t="str">
        <f t="shared" si="367"/>
        <v/>
      </c>
      <c r="W128" s="64" t="str">
        <f t="shared" si="11"/>
        <v/>
      </c>
      <c r="X128" s="63" t="str">
        <f t="shared" si="368"/>
        <v/>
      </c>
      <c r="Y128" s="63" t="str">
        <f t="shared" si="369"/>
        <v/>
      </c>
      <c r="Z128" s="55" t="str">
        <f t="shared" si="370"/>
        <v/>
      </c>
      <c r="AA128" s="65" t="str">
        <f t="shared" si="371"/>
        <v/>
      </c>
      <c r="AB128" s="56" t="str">
        <f t="shared" si="16"/>
        <v/>
      </c>
      <c r="AC128" s="66" t="str">
        <f t="shared" si="372"/>
        <v/>
      </c>
      <c r="AD128" s="58" t="str">
        <f t="shared" si="373"/>
        <v/>
      </c>
      <c r="AE128" s="67" t="str">
        <f t="shared" si="374"/>
        <v/>
      </c>
      <c r="AF128" s="60" t="str">
        <f t="shared" si="375"/>
        <v/>
      </c>
      <c r="AG128" s="60" t="str">
        <f t="shared" si="376"/>
        <v/>
      </c>
      <c r="AH128" s="68" t="str">
        <f t="shared" si="377"/>
        <v/>
      </c>
      <c r="AI128" s="69" t="str">
        <f t="shared" si="23"/>
        <v/>
      </c>
      <c r="AJ128" s="63" t="str">
        <f t="shared" si="378"/>
        <v/>
      </c>
      <c r="AK128" s="63" t="str">
        <f t="shared" si="379"/>
        <v/>
      </c>
      <c r="AL128" s="63" t="str">
        <f t="shared" si="380"/>
        <v/>
      </c>
      <c r="AM128" s="63" t="str">
        <f t="shared" si="381"/>
        <v/>
      </c>
      <c r="AN128" s="63" t="str">
        <f t="shared" si="382"/>
        <v/>
      </c>
    </row>
    <row r="129" spans="1:40" ht="24.5" hidden="1" outlineLevel="1" thickTop="1" thickBot="1" x14ac:dyDescent="0.55000000000000004">
      <c r="C129" s="124"/>
      <c r="D129" s="125"/>
      <c r="E129" s="51"/>
      <c r="F129" s="52"/>
      <c r="G129" s="52"/>
      <c r="H129" s="51"/>
      <c r="I129" s="51"/>
      <c r="J129" s="53"/>
      <c r="K129" s="53"/>
      <c r="L129" s="54" t="str">
        <f t="shared" si="361"/>
        <v/>
      </c>
      <c r="M129" s="55" t="str">
        <f t="shared" si="362"/>
        <v/>
      </c>
      <c r="N129" s="56" t="str">
        <f t="shared" si="2"/>
        <v/>
      </c>
      <c r="O129" s="57" t="str">
        <f t="shared" si="363"/>
        <v/>
      </c>
      <c r="P129" s="58" t="str">
        <f t="shared" si="4"/>
        <v/>
      </c>
      <c r="Q129" s="59" t="str">
        <f t="shared" si="364"/>
        <v/>
      </c>
      <c r="R129" s="60" t="str">
        <f t="shared" si="6"/>
        <v/>
      </c>
      <c r="S129" s="55" t="str">
        <f t="shared" si="365"/>
        <v/>
      </c>
      <c r="T129" s="61" t="str">
        <f t="shared" si="366"/>
        <v/>
      </c>
      <c r="U129" s="62" t="str">
        <f t="shared" si="9"/>
        <v/>
      </c>
      <c r="V129" s="63" t="str">
        <f t="shared" si="367"/>
        <v/>
      </c>
      <c r="W129" s="64" t="str">
        <f t="shared" si="11"/>
        <v/>
      </c>
      <c r="X129" s="63" t="str">
        <f t="shared" si="368"/>
        <v/>
      </c>
      <c r="Y129" s="63" t="str">
        <f t="shared" si="369"/>
        <v/>
      </c>
      <c r="Z129" s="55" t="str">
        <f t="shared" si="370"/>
        <v/>
      </c>
      <c r="AA129" s="65" t="str">
        <f t="shared" si="371"/>
        <v/>
      </c>
      <c r="AB129" s="56" t="str">
        <f t="shared" si="16"/>
        <v/>
      </c>
      <c r="AC129" s="66" t="str">
        <f t="shared" si="372"/>
        <v/>
      </c>
      <c r="AD129" s="58" t="str">
        <f t="shared" si="373"/>
        <v/>
      </c>
      <c r="AE129" s="67" t="str">
        <f t="shared" si="374"/>
        <v/>
      </c>
      <c r="AF129" s="60" t="str">
        <f t="shared" si="375"/>
        <v/>
      </c>
      <c r="AG129" s="60" t="str">
        <f t="shared" si="376"/>
        <v/>
      </c>
      <c r="AH129" s="68" t="str">
        <f t="shared" si="377"/>
        <v/>
      </c>
      <c r="AI129" s="69" t="str">
        <f t="shared" si="23"/>
        <v/>
      </c>
      <c r="AJ129" s="63" t="str">
        <f t="shared" si="378"/>
        <v/>
      </c>
      <c r="AK129" s="63" t="str">
        <f t="shared" si="379"/>
        <v/>
      </c>
      <c r="AL129" s="63" t="str">
        <f t="shared" si="380"/>
        <v/>
      </c>
      <c r="AM129" s="63" t="str">
        <f t="shared" si="381"/>
        <v/>
      </c>
      <c r="AN129" s="63" t="str">
        <f t="shared" si="382"/>
        <v/>
      </c>
    </row>
    <row r="130" spans="1:40" ht="24.5" hidden="1" outlineLevel="1" thickTop="1" thickBot="1" x14ac:dyDescent="0.55000000000000004">
      <c r="C130" s="124"/>
      <c r="D130" s="125"/>
      <c r="E130" s="51"/>
      <c r="F130" s="52"/>
      <c r="G130" s="52"/>
      <c r="H130" s="51"/>
      <c r="I130" s="51"/>
      <c r="J130" s="53"/>
      <c r="K130" s="53"/>
      <c r="L130" s="54" t="str">
        <f t="shared" si="361"/>
        <v/>
      </c>
      <c r="M130" s="55" t="str">
        <f t="shared" si="362"/>
        <v/>
      </c>
      <c r="N130" s="56" t="str">
        <f t="shared" si="2"/>
        <v/>
      </c>
      <c r="O130" s="57" t="str">
        <f t="shared" si="363"/>
        <v/>
      </c>
      <c r="P130" s="58" t="str">
        <f t="shared" si="4"/>
        <v/>
      </c>
      <c r="Q130" s="59" t="str">
        <f t="shared" si="364"/>
        <v/>
      </c>
      <c r="R130" s="60" t="str">
        <f t="shared" si="6"/>
        <v/>
      </c>
      <c r="S130" s="55" t="str">
        <f t="shared" si="365"/>
        <v/>
      </c>
      <c r="T130" s="61" t="str">
        <f t="shared" si="366"/>
        <v/>
      </c>
      <c r="U130" s="62" t="str">
        <f t="shared" si="9"/>
        <v/>
      </c>
      <c r="V130" s="63" t="str">
        <f t="shared" si="367"/>
        <v/>
      </c>
      <c r="W130" s="64" t="str">
        <f t="shared" si="11"/>
        <v/>
      </c>
      <c r="X130" s="63" t="str">
        <f t="shared" si="368"/>
        <v/>
      </c>
      <c r="Y130" s="63" t="str">
        <f t="shared" si="369"/>
        <v/>
      </c>
      <c r="Z130" s="55" t="str">
        <f t="shared" si="370"/>
        <v/>
      </c>
      <c r="AA130" s="65" t="str">
        <f t="shared" si="371"/>
        <v/>
      </c>
      <c r="AB130" s="56" t="str">
        <f t="shared" si="16"/>
        <v/>
      </c>
      <c r="AC130" s="66" t="str">
        <f t="shared" si="372"/>
        <v/>
      </c>
      <c r="AD130" s="58" t="str">
        <f t="shared" si="373"/>
        <v/>
      </c>
      <c r="AE130" s="67" t="str">
        <f t="shared" si="374"/>
        <v/>
      </c>
      <c r="AF130" s="60" t="str">
        <f t="shared" si="375"/>
        <v/>
      </c>
      <c r="AG130" s="60" t="str">
        <f t="shared" si="376"/>
        <v/>
      </c>
      <c r="AH130" s="68" t="str">
        <f t="shared" si="377"/>
        <v/>
      </c>
      <c r="AI130" s="69" t="str">
        <f t="shared" si="23"/>
        <v/>
      </c>
      <c r="AJ130" s="63" t="str">
        <f t="shared" si="378"/>
        <v/>
      </c>
      <c r="AK130" s="63" t="str">
        <f t="shared" si="379"/>
        <v/>
      </c>
      <c r="AL130" s="63" t="str">
        <f t="shared" si="380"/>
        <v/>
      </c>
      <c r="AM130" s="63" t="str">
        <f t="shared" si="381"/>
        <v/>
      </c>
      <c r="AN130" s="63" t="str">
        <f t="shared" si="382"/>
        <v/>
      </c>
    </row>
    <row r="131" spans="1:40" ht="24.5" hidden="1" outlineLevel="1" thickTop="1" thickBot="1" x14ac:dyDescent="0.55000000000000004">
      <c r="C131" s="124"/>
      <c r="D131" s="125"/>
      <c r="E131" s="51"/>
      <c r="F131" s="52"/>
      <c r="G131" s="52"/>
      <c r="H131" s="51"/>
      <c r="I131" s="51"/>
      <c r="J131" s="53"/>
      <c r="K131" s="53"/>
      <c r="L131" s="54" t="str">
        <f t="shared" si="361"/>
        <v/>
      </c>
      <c r="M131" s="55" t="str">
        <f t="shared" si="362"/>
        <v/>
      </c>
      <c r="N131" s="56" t="str">
        <f t="shared" si="2"/>
        <v/>
      </c>
      <c r="O131" s="57" t="str">
        <f t="shared" si="363"/>
        <v/>
      </c>
      <c r="P131" s="58" t="str">
        <f t="shared" si="4"/>
        <v/>
      </c>
      <c r="Q131" s="59" t="str">
        <f t="shared" si="364"/>
        <v/>
      </c>
      <c r="R131" s="60" t="str">
        <f t="shared" si="6"/>
        <v/>
      </c>
      <c r="S131" s="55" t="str">
        <f t="shared" si="365"/>
        <v/>
      </c>
      <c r="T131" s="61" t="str">
        <f t="shared" si="366"/>
        <v/>
      </c>
      <c r="U131" s="62" t="str">
        <f t="shared" si="9"/>
        <v/>
      </c>
      <c r="V131" s="63" t="str">
        <f t="shared" si="367"/>
        <v/>
      </c>
      <c r="W131" s="64" t="str">
        <f t="shared" si="11"/>
        <v/>
      </c>
      <c r="X131" s="63" t="str">
        <f t="shared" si="368"/>
        <v/>
      </c>
      <c r="Y131" s="63" t="str">
        <f t="shared" si="369"/>
        <v/>
      </c>
      <c r="Z131" s="55" t="str">
        <f t="shared" si="370"/>
        <v/>
      </c>
      <c r="AA131" s="65" t="str">
        <f t="shared" si="371"/>
        <v/>
      </c>
      <c r="AB131" s="56" t="str">
        <f t="shared" si="16"/>
        <v/>
      </c>
      <c r="AC131" s="66" t="str">
        <f t="shared" si="372"/>
        <v/>
      </c>
      <c r="AD131" s="58" t="str">
        <f t="shared" si="373"/>
        <v/>
      </c>
      <c r="AE131" s="67" t="str">
        <f t="shared" si="374"/>
        <v/>
      </c>
      <c r="AF131" s="60" t="str">
        <f t="shared" si="375"/>
        <v/>
      </c>
      <c r="AG131" s="60" t="str">
        <f t="shared" si="376"/>
        <v/>
      </c>
      <c r="AH131" s="68" t="str">
        <f t="shared" si="377"/>
        <v/>
      </c>
      <c r="AI131" s="69" t="str">
        <f t="shared" si="23"/>
        <v/>
      </c>
      <c r="AJ131" s="63" t="str">
        <f t="shared" si="378"/>
        <v/>
      </c>
      <c r="AK131" s="63" t="str">
        <f t="shared" si="379"/>
        <v/>
      </c>
      <c r="AL131" s="63" t="str">
        <f t="shared" si="380"/>
        <v/>
      </c>
      <c r="AM131" s="63" t="str">
        <f t="shared" si="381"/>
        <v/>
      </c>
      <c r="AN131" s="63" t="str">
        <f t="shared" si="382"/>
        <v/>
      </c>
    </row>
    <row r="132" spans="1:40" ht="24.5" hidden="1" outlineLevel="1" thickTop="1" thickBot="1" x14ac:dyDescent="0.55000000000000004">
      <c r="C132" s="124"/>
      <c r="D132" s="125"/>
      <c r="E132" s="51"/>
      <c r="F132" s="52"/>
      <c r="G132" s="52"/>
      <c r="H132" s="51"/>
      <c r="I132" s="51"/>
      <c r="J132" s="53"/>
      <c r="K132" s="53"/>
      <c r="L132" s="54" t="str">
        <f t="shared" si="361"/>
        <v/>
      </c>
      <c r="M132" s="55" t="str">
        <f t="shared" si="362"/>
        <v/>
      </c>
      <c r="N132" s="56" t="str">
        <f t="shared" si="2"/>
        <v/>
      </c>
      <c r="O132" s="57" t="str">
        <f t="shared" si="363"/>
        <v/>
      </c>
      <c r="P132" s="58" t="str">
        <f t="shared" si="4"/>
        <v/>
      </c>
      <c r="Q132" s="59" t="str">
        <f t="shared" si="364"/>
        <v/>
      </c>
      <c r="R132" s="60" t="str">
        <f t="shared" si="6"/>
        <v/>
      </c>
      <c r="S132" s="55" t="str">
        <f t="shared" si="365"/>
        <v/>
      </c>
      <c r="T132" s="61" t="str">
        <f t="shared" si="366"/>
        <v/>
      </c>
      <c r="U132" s="62" t="str">
        <f t="shared" si="9"/>
        <v/>
      </c>
      <c r="V132" s="63" t="str">
        <f t="shared" si="367"/>
        <v/>
      </c>
      <c r="W132" s="64" t="str">
        <f t="shared" si="11"/>
        <v/>
      </c>
      <c r="X132" s="63" t="str">
        <f t="shared" si="368"/>
        <v/>
      </c>
      <c r="Y132" s="63" t="str">
        <f t="shared" si="369"/>
        <v/>
      </c>
      <c r="Z132" s="55" t="str">
        <f t="shared" si="370"/>
        <v/>
      </c>
      <c r="AA132" s="65" t="str">
        <f t="shared" si="371"/>
        <v/>
      </c>
      <c r="AB132" s="56" t="str">
        <f t="shared" si="16"/>
        <v/>
      </c>
      <c r="AC132" s="66" t="str">
        <f t="shared" si="372"/>
        <v/>
      </c>
      <c r="AD132" s="58" t="str">
        <f t="shared" si="373"/>
        <v/>
      </c>
      <c r="AE132" s="67" t="str">
        <f t="shared" si="374"/>
        <v/>
      </c>
      <c r="AF132" s="60" t="str">
        <f t="shared" si="375"/>
        <v/>
      </c>
      <c r="AG132" s="60" t="str">
        <f t="shared" si="376"/>
        <v/>
      </c>
      <c r="AH132" s="68" t="str">
        <f t="shared" si="377"/>
        <v/>
      </c>
      <c r="AI132" s="69" t="str">
        <f t="shared" si="23"/>
        <v/>
      </c>
      <c r="AJ132" s="63" t="str">
        <f t="shared" si="378"/>
        <v/>
      </c>
      <c r="AK132" s="63" t="str">
        <f t="shared" si="379"/>
        <v/>
      </c>
      <c r="AL132" s="63" t="str">
        <f t="shared" si="380"/>
        <v/>
      </c>
      <c r="AM132" s="63" t="str">
        <f t="shared" si="381"/>
        <v/>
      </c>
      <c r="AN132" s="63" t="str">
        <f t="shared" si="382"/>
        <v/>
      </c>
    </row>
    <row r="133" spans="1:40" ht="24.5" hidden="1" outlineLevel="1" thickTop="1" thickBot="1" x14ac:dyDescent="0.55000000000000004">
      <c r="C133" s="124"/>
      <c r="D133" s="125"/>
      <c r="E133" s="51"/>
      <c r="F133" s="52"/>
      <c r="G133" s="52"/>
      <c r="H133" s="51"/>
      <c r="I133" s="51"/>
      <c r="J133" s="53"/>
      <c r="K133" s="53"/>
      <c r="L133" s="54" t="str">
        <f t="shared" si="361"/>
        <v/>
      </c>
      <c r="M133" s="55" t="str">
        <f t="shared" si="362"/>
        <v/>
      </c>
      <c r="N133" s="56" t="str">
        <f t="shared" si="2"/>
        <v/>
      </c>
      <c r="O133" s="57" t="str">
        <f t="shared" si="363"/>
        <v/>
      </c>
      <c r="P133" s="58" t="str">
        <f t="shared" si="4"/>
        <v/>
      </c>
      <c r="Q133" s="59" t="str">
        <f t="shared" si="364"/>
        <v/>
      </c>
      <c r="R133" s="60" t="str">
        <f t="shared" si="6"/>
        <v/>
      </c>
      <c r="S133" s="55" t="str">
        <f t="shared" si="365"/>
        <v/>
      </c>
      <c r="T133" s="61" t="str">
        <f t="shared" si="366"/>
        <v/>
      </c>
      <c r="U133" s="62" t="str">
        <f t="shared" si="9"/>
        <v/>
      </c>
      <c r="V133" s="63" t="str">
        <f t="shared" si="367"/>
        <v/>
      </c>
      <c r="W133" s="64" t="str">
        <f t="shared" si="11"/>
        <v/>
      </c>
      <c r="X133" s="63" t="str">
        <f t="shared" si="368"/>
        <v/>
      </c>
      <c r="Y133" s="63" t="str">
        <f t="shared" si="369"/>
        <v/>
      </c>
      <c r="Z133" s="55" t="str">
        <f t="shared" si="370"/>
        <v/>
      </c>
      <c r="AA133" s="65" t="str">
        <f t="shared" si="371"/>
        <v/>
      </c>
      <c r="AB133" s="56" t="str">
        <f t="shared" si="16"/>
        <v/>
      </c>
      <c r="AC133" s="66" t="str">
        <f t="shared" si="372"/>
        <v/>
      </c>
      <c r="AD133" s="58" t="str">
        <f t="shared" si="373"/>
        <v/>
      </c>
      <c r="AE133" s="67" t="str">
        <f t="shared" si="374"/>
        <v/>
      </c>
      <c r="AF133" s="60" t="str">
        <f t="shared" si="375"/>
        <v/>
      </c>
      <c r="AG133" s="60" t="str">
        <f t="shared" si="376"/>
        <v/>
      </c>
      <c r="AH133" s="68" t="str">
        <f t="shared" si="377"/>
        <v/>
      </c>
      <c r="AI133" s="69" t="str">
        <f t="shared" si="23"/>
        <v/>
      </c>
      <c r="AJ133" s="63" t="str">
        <f t="shared" si="378"/>
        <v/>
      </c>
      <c r="AK133" s="63" t="str">
        <f t="shared" si="379"/>
        <v/>
      </c>
      <c r="AL133" s="63" t="str">
        <f t="shared" si="380"/>
        <v/>
      </c>
      <c r="AM133" s="63" t="str">
        <f t="shared" si="381"/>
        <v/>
      </c>
      <c r="AN133" s="63" t="str">
        <f t="shared" si="382"/>
        <v/>
      </c>
    </row>
    <row r="134" spans="1:40" ht="24.5" hidden="1" outlineLevel="1" thickTop="1" thickBot="1" x14ac:dyDescent="0.55000000000000004">
      <c r="C134" s="124"/>
      <c r="D134" s="125"/>
      <c r="E134" s="51"/>
      <c r="F134" s="52"/>
      <c r="G134" s="52"/>
      <c r="H134" s="51"/>
      <c r="I134" s="51"/>
      <c r="J134" s="53"/>
      <c r="K134" s="53"/>
      <c r="L134" s="54" t="str">
        <f t="shared" si="361"/>
        <v/>
      </c>
      <c r="M134" s="55" t="str">
        <f t="shared" si="362"/>
        <v/>
      </c>
      <c r="N134" s="56" t="str">
        <f t="shared" si="2"/>
        <v/>
      </c>
      <c r="O134" s="57" t="str">
        <f t="shared" si="363"/>
        <v/>
      </c>
      <c r="P134" s="58" t="str">
        <f t="shared" si="4"/>
        <v/>
      </c>
      <c r="Q134" s="59" t="str">
        <f t="shared" si="364"/>
        <v/>
      </c>
      <c r="R134" s="60" t="str">
        <f t="shared" si="6"/>
        <v/>
      </c>
      <c r="S134" s="55" t="str">
        <f t="shared" si="365"/>
        <v/>
      </c>
      <c r="T134" s="61" t="str">
        <f t="shared" si="366"/>
        <v/>
      </c>
      <c r="U134" s="62" t="str">
        <f t="shared" si="9"/>
        <v/>
      </c>
      <c r="V134" s="63" t="str">
        <f t="shared" si="367"/>
        <v/>
      </c>
      <c r="W134" s="64" t="str">
        <f t="shared" si="11"/>
        <v/>
      </c>
      <c r="X134" s="63" t="str">
        <f t="shared" si="368"/>
        <v/>
      </c>
      <c r="Y134" s="63" t="str">
        <f t="shared" si="369"/>
        <v/>
      </c>
      <c r="Z134" s="55" t="str">
        <f t="shared" si="370"/>
        <v/>
      </c>
      <c r="AA134" s="65" t="str">
        <f t="shared" si="371"/>
        <v/>
      </c>
      <c r="AB134" s="56" t="str">
        <f t="shared" si="16"/>
        <v/>
      </c>
      <c r="AC134" s="66" t="str">
        <f t="shared" si="372"/>
        <v/>
      </c>
      <c r="AD134" s="58" t="str">
        <f t="shared" si="373"/>
        <v/>
      </c>
      <c r="AE134" s="67" t="str">
        <f t="shared" si="374"/>
        <v/>
      </c>
      <c r="AF134" s="60" t="str">
        <f t="shared" si="375"/>
        <v/>
      </c>
      <c r="AG134" s="60" t="str">
        <f t="shared" si="376"/>
        <v/>
      </c>
      <c r="AH134" s="68" t="str">
        <f t="shared" si="377"/>
        <v/>
      </c>
      <c r="AI134" s="69" t="str">
        <f t="shared" si="23"/>
        <v/>
      </c>
      <c r="AJ134" s="63" t="str">
        <f t="shared" si="378"/>
        <v/>
      </c>
      <c r="AK134" s="63" t="str">
        <f t="shared" si="379"/>
        <v/>
      </c>
      <c r="AL134" s="63" t="str">
        <f t="shared" si="380"/>
        <v/>
      </c>
      <c r="AM134" s="63" t="str">
        <f t="shared" si="381"/>
        <v/>
      </c>
      <c r="AN134" s="63" t="str">
        <f t="shared" si="382"/>
        <v/>
      </c>
    </row>
    <row r="135" spans="1:40" ht="24.5" hidden="1" outlineLevel="1" thickTop="1" thickBot="1" x14ac:dyDescent="0.55000000000000004">
      <c r="C135" s="124"/>
      <c r="D135" s="125"/>
      <c r="E135" s="51"/>
      <c r="F135" s="52"/>
      <c r="G135" s="52"/>
      <c r="H135" s="51"/>
      <c r="I135" s="51"/>
      <c r="J135" s="53"/>
      <c r="K135" s="53"/>
      <c r="L135" s="54" t="str">
        <f t="shared" si="361"/>
        <v/>
      </c>
      <c r="M135" s="55" t="str">
        <f t="shared" si="362"/>
        <v/>
      </c>
      <c r="N135" s="56" t="str">
        <f t="shared" si="2"/>
        <v/>
      </c>
      <c r="O135" s="57" t="str">
        <f t="shared" si="363"/>
        <v/>
      </c>
      <c r="P135" s="58" t="str">
        <f t="shared" si="4"/>
        <v/>
      </c>
      <c r="Q135" s="59" t="str">
        <f t="shared" si="364"/>
        <v/>
      </c>
      <c r="R135" s="60" t="str">
        <f t="shared" si="6"/>
        <v/>
      </c>
      <c r="S135" s="55" t="str">
        <f t="shared" si="365"/>
        <v/>
      </c>
      <c r="T135" s="61" t="str">
        <f t="shared" si="366"/>
        <v/>
      </c>
      <c r="U135" s="62" t="str">
        <f t="shared" si="9"/>
        <v/>
      </c>
      <c r="V135" s="63" t="str">
        <f t="shared" si="367"/>
        <v/>
      </c>
      <c r="W135" s="64" t="str">
        <f t="shared" si="11"/>
        <v/>
      </c>
      <c r="X135" s="63" t="str">
        <f t="shared" si="368"/>
        <v/>
      </c>
      <c r="Y135" s="63" t="str">
        <f t="shared" si="369"/>
        <v/>
      </c>
      <c r="Z135" s="55" t="str">
        <f t="shared" si="370"/>
        <v/>
      </c>
      <c r="AA135" s="65" t="str">
        <f t="shared" si="371"/>
        <v/>
      </c>
      <c r="AB135" s="56" t="str">
        <f t="shared" si="16"/>
        <v/>
      </c>
      <c r="AC135" s="66" t="str">
        <f t="shared" si="372"/>
        <v/>
      </c>
      <c r="AD135" s="58" t="str">
        <f t="shared" si="373"/>
        <v/>
      </c>
      <c r="AE135" s="67" t="str">
        <f t="shared" si="374"/>
        <v/>
      </c>
      <c r="AF135" s="60" t="str">
        <f t="shared" si="375"/>
        <v/>
      </c>
      <c r="AG135" s="60" t="str">
        <f t="shared" si="376"/>
        <v/>
      </c>
      <c r="AH135" s="68" t="str">
        <f t="shared" si="377"/>
        <v/>
      </c>
      <c r="AI135" s="69" t="str">
        <f t="shared" si="23"/>
        <v/>
      </c>
      <c r="AJ135" s="63" t="str">
        <f t="shared" si="378"/>
        <v/>
      </c>
      <c r="AK135" s="63" t="str">
        <f t="shared" si="379"/>
        <v/>
      </c>
      <c r="AL135" s="63" t="str">
        <f t="shared" si="380"/>
        <v/>
      </c>
      <c r="AM135" s="63" t="str">
        <f t="shared" si="381"/>
        <v/>
      </c>
      <c r="AN135" s="63" t="str">
        <f t="shared" si="382"/>
        <v/>
      </c>
    </row>
    <row r="136" spans="1:40" ht="24.5" hidden="1" outlineLevel="1" thickTop="1" thickBot="1" x14ac:dyDescent="0.55000000000000004">
      <c r="C136" s="124"/>
      <c r="D136" s="125"/>
      <c r="E136" s="51"/>
      <c r="F136" s="52"/>
      <c r="G136" s="52"/>
      <c r="H136" s="51"/>
      <c r="I136" s="51"/>
      <c r="J136" s="53"/>
      <c r="K136" s="53"/>
      <c r="L136" s="54" t="str">
        <f t="shared" si="361"/>
        <v/>
      </c>
      <c r="M136" s="55" t="str">
        <f t="shared" si="362"/>
        <v/>
      </c>
      <c r="N136" s="56" t="str">
        <f t="shared" si="2"/>
        <v/>
      </c>
      <c r="O136" s="57" t="str">
        <f t="shared" si="363"/>
        <v/>
      </c>
      <c r="P136" s="58" t="str">
        <f t="shared" si="4"/>
        <v/>
      </c>
      <c r="Q136" s="59" t="str">
        <f t="shared" si="364"/>
        <v/>
      </c>
      <c r="R136" s="60" t="str">
        <f t="shared" si="6"/>
        <v/>
      </c>
      <c r="S136" s="55" t="str">
        <f t="shared" si="365"/>
        <v/>
      </c>
      <c r="T136" s="61" t="str">
        <f t="shared" si="366"/>
        <v/>
      </c>
      <c r="U136" s="62" t="str">
        <f t="shared" si="9"/>
        <v/>
      </c>
      <c r="V136" s="63" t="str">
        <f t="shared" si="367"/>
        <v/>
      </c>
      <c r="W136" s="64" t="str">
        <f t="shared" si="11"/>
        <v/>
      </c>
      <c r="X136" s="63" t="str">
        <f t="shared" si="368"/>
        <v/>
      </c>
      <c r="Y136" s="63" t="str">
        <f t="shared" si="369"/>
        <v/>
      </c>
      <c r="Z136" s="55" t="str">
        <f t="shared" si="370"/>
        <v/>
      </c>
      <c r="AA136" s="65" t="str">
        <f t="shared" si="371"/>
        <v/>
      </c>
      <c r="AB136" s="56" t="str">
        <f t="shared" si="16"/>
        <v/>
      </c>
      <c r="AC136" s="66" t="str">
        <f t="shared" si="372"/>
        <v/>
      </c>
      <c r="AD136" s="58" t="str">
        <f t="shared" si="373"/>
        <v/>
      </c>
      <c r="AE136" s="67" t="str">
        <f t="shared" si="374"/>
        <v/>
      </c>
      <c r="AF136" s="60" t="str">
        <f t="shared" si="375"/>
        <v/>
      </c>
      <c r="AG136" s="60" t="str">
        <f t="shared" si="376"/>
        <v/>
      </c>
      <c r="AH136" s="68" t="str">
        <f t="shared" si="377"/>
        <v/>
      </c>
      <c r="AI136" s="69" t="str">
        <f t="shared" si="23"/>
        <v/>
      </c>
      <c r="AJ136" s="63" t="str">
        <f t="shared" si="378"/>
        <v/>
      </c>
      <c r="AK136" s="63" t="str">
        <f t="shared" si="379"/>
        <v/>
      </c>
      <c r="AL136" s="63" t="str">
        <f t="shared" si="380"/>
        <v/>
      </c>
      <c r="AM136" s="63" t="str">
        <f t="shared" si="381"/>
        <v/>
      </c>
      <c r="AN136" s="63" t="str">
        <f t="shared" si="382"/>
        <v/>
      </c>
    </row>
    <row r="137" spans="1:40" ht="24.5" hidden="1" outlineLevel="1" thickTop="1" thickBot="1" x14ac:dyDescent="0.55000000000000004">
      <c r="C137" s="124"/>
      <c r="D137" s="125"/>
      <c r="E137" s="51"/>
      <c r="F137" s="52"/>
      <c r="G137" s="52"/>
      <c r="H137" s="51"/>
      <c r="I137" s="51"/>
      <c r="J137" s="53"/>
      <c r="K137" s="53"/>
      <c r="L137" s="54" t="str">
        <f t="shared" si="361"/>
        <v/>
      </c>
      <c r="M137" s="55" t="str">
        <f t="shared" si="362"/>
        <v/>
      </c>
      <c r="N137" s="56" t="str">
        <f t="shared" si="2"/>
        <v/>
      </c>
      <c r="O137" s="57" t="str">
        <f t="shared" si="363"/>
        <v/>
      </c>
      <c r="P137" s="58" t="str">
        <f t="shared" si="4"/>
        <v/>
      </c>
      <c r="Q137" s="59" t="str">
        <f t="shared" si="364"/>
        <v/>
      </c>
      <c r="R137" s="60" t="str">
        <f t="shared" si="6"/>
        <v/>
      </c>
      <c r="S137" s="55" t="str">
        <f t="shared" si="365"/>
        <v/>
      </c>
      <c r="T137" s="61" t="str">
        <f t="shared" si="366"/>
        <v/>
      </c>
      <c r="U137" s="62" t="str">
        <f t="shared" si="9"/>
        <v/>
      </c>
      <c r="V137" s="63" t="str">
        <f t="shared" si="367"/>
        <v/>
      </c>
      <c r="W137" s="64" t="str">
        <f t="shared" si="11"/>
        <v/>
      </c>
      <c r="X137" s="63" t="str">
        <f t="shared" si="368"/>
        <v/>
      </c>
      <c r="Y137" s="63" t="str">
        <f t="shared" si="369"/>
        <v/>
      </c>
      <c r="Z137" s="55" t="str">
        <f t="shared" si="370"/>
        <v/>
      </c>
      <c r="AA137" s="65" t="str">
        <f t="shared" si="371"/>
        <v/>
      </c>
      <c r="AB137" s="56" t="str">
        <f t="shared" si="16"/>
        <v/>
      </c>
      <c r="AC137" s="66" t="str">
        <f t="shared" si="372"/>
        <v/>
      </c>
      <c r="AD137" s="58" t="str">
        <f t="shared" si="373"/>
        <v/>
      </c>
      <c r="AE137" s="67" t="str">
        <f t="shared" si="374"/>
        <v/>
      </c>
      <c r="AF137" s="60" t="str">
        <f t="shared" si="375"/>
        <v/>
      </c>
      <c r="AG137" s="60" t="str">
        <f t="shared" si="376"/>
        <v/>
      </c>
      <c r="AH137" s="68" t="str">
        <f t="shared" si="377"/>
        <v/>
      </c>
      <c r="AI137" s="69" t="str">
        <f t="shared" si="23"/>
        <v/>
      </c>
      <c r="AJ137" s="63" t="str">
        <f t="shared" si="378"/>
        <v/>
      </c>
      <c r="AK137" s="63" t="str">
        <f t="shared" si="379"/>
        <v/>
      </c>
      <c r="AL137" s="63" t="str">
        <f t="shared" si="380"/>
        <v/>
      </c>
      <c r="AM137" s="63" t="str">
        <f t="shared" si="381"/>
        <v/>
      </c>
      <c r="AN137" s="63" t="str">
        <f t="shared" si="382"/>
        <v/>
      </c>
    </row>
    <row r="138" spans="1:40" ht="24.5" hidden="1" outlineLevel="1" thickTop="1" thickBot="1" x14ac:dyDescent="0.55000000000000004">
      <c r="C138" s="124"/>
      <c r="D138" s="125"/>
      <c r="E138" s="51"/>
      <c r="F138" s="52"/>
      <c r="G138" s="52"/>
      <c r="H138" s="51"/>
      <c r="I138" s="51"/>
      <c r="J138" s="53"/>
      <c r="K138" s="53"/>
      <c r="L138" s="54" t="str">
        <f t="shared" si="361"/>
        <v/>
      </c>
      <c r="M138" s="55" t="str">
        <f t="shared" si="362"/>
        <v/>
      </c>
      <c r="N138" s="56" t="str">
        <f t="shared" si="2"/>
        <v/>
      </c>
      <c r="O138" s="57" t="str">
        <f t="shared" si="363"/>
        <v/>
      </c>
      <c r="P138" s="58" t="str">
        <f t="shared" si="4"/>
        <v/>
      </c>
      <c r="Q138" s="59" t="str">
        <f t="shared" si="364"/>
        <v/>
      </c>
      <c r="R138" s="60" t="str">
        <f t="shared" si="6"/>
        <v/>
      </c>
      <c r="S138" s="55" t="str">
        <f t="shared" si="365"/>
        <v/>
      </c>
      <c r="T138" s="61" t="str">
        <f t="shared" si="366"/>
        <v/>
      </c>
      <c r="U138" s="62" t="str">
        <f t="shared" si="9"/>
        <v/>
      </c>
      <c r="V138" s="63" t="str">
        <f t="shared" si="367"/>
        <v/>
      </c>
      <c r="W138" s="64" t="str">
        <f t="shared" si="11"/>
        <v/>
      </c>
      <c r="X138" s="63" t="str">
        <f t="shared" si="368"/>
        <v/>
      </c>
      <c r="Y138" s="63" t="str">
        <f t="shared" si="369"/>
        <v/>
      </c>
      <c r="Z138" s="55" t="str">
        <f t="shared" si="370"/>
        <v/>
      </c>
      <c r="AA138" s="65" t="str">
        <f t="shared" si="371"/>
        <v/>
      </c>
      <c r="AB138" s="56" t="str">
        <f t="shared" si="16"/>
        <v/>
      </c>
      <c r="AC138" s="66" t="str">
        <f t="shared" si="372"/>
        <v/>
      </c>
      <c r="AD138" s="58" t="str">
        <f t="shared" si="373"/>
        <v/>
      </c>
      <c r="AE138" s="67" t="str">
        <f t="shared" si="374"/>
        <v/>
      </c>
      <c r="AF138" s="60" t="str">
        <f t="shared" si="375"/>
        <v/>
      </c>
      <c r="AG138" s="60" t="str">
        <f t="shared" si="376"/>
        <v/>
      </c>
      <c r="AH138" s="68" t="str">
        <f t="shared" si="377"/>
        <v/>
      </c>
      <c r="AI138" s="69" t="str">
        <f t="shared" si="23"/>
        <v/>
      </c>
      <c r="AJ138" s="63" t="str">
        <f t="shared" si="378"/>
        <v/>
      </c>
      <c r="AK138" s="63" t="str">
        <f t="shared" si="379"/>
        <v/>
      </c>
      <c r="AL138" s="63" t="str">
        <f t="shared" si="380"/>
        <v/>
      </c>
      <c r="AM138" s="63" t="str">
        <f t="shared" si="381"/>
        <v/>
      </c>
      <c r="AN138" s="63" t="str">
        <f t="shared" si="382"/>
        <v/>
      </c>
    </row>
    <row r="139" spans="1:40" ht="24.5" hidden="1" outlineLevel="1" thickTop="1" thickBot="1" x14ac:dyDescent="0.55000000000000004">
      <c r="C139" s="124"/>
      <c r="D139" s="125"/>
      <c r="E139" s="51"/>
      <c r="F139" s="52"/>
      <c r="G139" s="52"/>
      <c r="H139" s="51"/>
      <c r="I139" s="51"/>
      <c r="J139" s="53"/>
      <c r="K139" s="53"/>
      <c r="L139" s="54" t="str">
        <f t="shared" si="361"/>
        <v/>
      </c>
      <c r="M139" s="55" t="str">
        <f t="shared" si="362"/>
        <v/>
      </c>
      <c r="N139" s="56" t="str">
        <f t="shared" si="2"/>
        <v/>
      </c>
      <c r="O139" s="57" t="str">
        <f t="shared" si="363"/>
        <v/>
      </c>
      <c r="P139" s="58" t="str">
        <f t="shared" si="4"/>
        <v/>
      </c>
      <c r="Q139" s="59" t="str">
        <f t="shared" si="364"/>
        <v/>
      </c>
      <c r="R139" s="60" t="str">
        <f t="shared" si="6"/>
        <v/>
      </c>
      <c r="S139" s="55" t="str">
        <f t="shared" si="365"/>
        <v/>
      </c>
      <c r="T139" s="61" t="str">
        <f t="shared" si="366"/>
        <v/>
      </c>
      <c r="U139" s="62" t="str">
        <f t="shared" si="9"/>
        <v/>
      </c>
      <c r="V139" s="63" t="str">
        <f t="shared" si="367"/>
        <v/>
      </c>
      <c r="W139" s="64" t="str">
        <f t="shared" si="11"/>
        <v/>
      </c>
      <c r="X139" s="63" t="str">
        <f t="shared" si="368"/>
        <v/>
      </c>
      <c r="Y139" s="63" t="str">
        <f t="shared" si="369"/>
        <v/>
      </c>
      <c r="Z139" s="55" t="str">
        <f t="shared" si="370"/>
        <v/>
      </c>
      <c r="AA139" s="65" t="str">
        <f t="shared" si="371"/>
        <v/>
      </c>
      <c r="AB139" s="56" t="str">
        <f t="shared" si="16"/>
        <v/>
      </c>
      <c r="AC139" s="66" t="str">
        <f t="shared" si="372"/>
        <v/>
      </c>
      <c r="AD139" s="58" t="str">
        <f t="shared" si="373"/>
        <v/>
      </c>
      <c r="AE139" s="67" t="str">
        <f t="shared" si="374"/>
        <v/>
      </c>
      <c r="AF139" s="60" t="str">
        <f t="shared" si="375"/>
        <v/>
      </c>
      <c r="AG139" s="60" t="str">
        <f t="shared" si="376"/>
        <v/>
      </c>
      <c r="AH139" s="68" t="str">
        <f t="shared" si="377"/>
        <v/>
      </c>
      <c r="AI139" s="69" t="str">
        <f t="shared" si="23"/>
        <v/>
      </c>
      <c r="AJ139" s="63" t="str">
        <f t="shared" si="378"/>
        <v/>
      </c>
      <c r="AK139" s="63" t="str">
        <f t="shared" si="379"/>
        <v/>
      </c>
      <c r="AL139" s="63" t="str">
        <f t="shared" si="380"/>
        <v/>
      </c>
      <c r="AM139" s="63" t="str">
        <f t="shared" si="381"/>
        <v/>
      </c>
      <c r="AN139" s="63" t="str">
        <f t="shared" si="382"/>
        <v/>
      </c>
    </row>
    <row r="140" spans="1:40" ht="24" customHeight="1" collapsed="1" thickTop="1" x14ac:dyDescent="0.6">
      <c r="A140" s="94"/>
      <c r="B140" s="94"/>
      <c r="C140" s="94"/>
      <c r="D140" s="94"/>
      <c r="E140" s="94"/>
      <c r="F140" s="94"/>
      <c r="G140" s="94"/>
      <c r="H140" s="94"/>
      <c r="I140" s="94"/>
      <c r="J140" s="94"/>
      <c r="K140" s="94"/>
      <c r="L140" s="98" t="str">
        <f ca="1">_xlfn.CONCAT("]}, // ULTIMA LINEA DEL CANTO: ",L1)</f>
        <v>]}, // ULTIMA LINEA DEL CANTO: LETANÍAS DE LOS SANTOS</v>
      </c>
      <c r="M140" s="94"/>
    </row>
    <row r="141" spans="1:40" ht="20.5" x14ac:dyDescent="0.35">
      <c r="L141" s="99" t="s">
        <v>1012</v>
      </c>
      <c r="M141" s="100"/>
    </row>
    <row r="142" spans="1:40" ht="15" hidden="1" outlineLevel="1" thickBot="1" x14ac:dyDescent="0.4">
      <c r="M142" s="100"/>
    </row>
    <row r="143" spans="1:40" ht="26.5" hidden="1" outlineLevel="1" thickTop="1" thickBot="1" x14ac:dyDescent="0.55000000000000004">
      <c r="A143" s="72"/>
      <c r="B143" s="72"/>
      <c r="C143" s="72"/>
      <c r="D143" s="73"/>
      <c r="E143" s="73"/>
      <c r="F143" s="73"/>
      <c r="G143" s="73"/>
      <c r="H143" s="73"/>
      <c r="I143" s="73"/>
      <c r="J143" s="73"/>
      <c r="K143" s="73"/>
      <c r="L143" s="74" t="s">
        <v>997</v>
      </c>
      <c r="M143" s="55"/>
      <c r="N143" s="56"/>
      <c r="O143" s="57"/>
      <c r="P143" s="58"/>
      <c r="Q143" s="59"/>
      <c r="R143" s="60" t="str">
        <f t="shared" ref="R143:R152" si="383">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4.5" hidden="1" outlineLevel="1" thickTop="1" thickBot="1" x14ac:dyDescent="0.55000000000000004">
      <c r="C144" s="78" t="s">
        <v>999</v>
      </c>
      <c r="D144" s="79"/>
      <c r="E144" s="79"/>
      <c r="F144" s="79"/>
      <c r="G144" s="79"/>
      <c r="H144" s="79"/>
      <c r="I144" s="79"/>
      <c r="J144" s="79"/>
      <c r="K144" s="79"/>
      <c r="L144" s="134" t="s">
        <v>1000</v>
      </c>
      <c r="M144" s="55" t="str">
        <f t="shared" ref="M144:M151" si="384">IF(N144="","","(")</f>
        <v/>
      </c>
      <c r="N144" s="56" t="str">
        <f t="shared" ref="N144:N151" si="385">IF(D144="","",D144)</f>
        <v/>
      </c>
      <c r="O144" s="57" t="str">
        <f t="shared" ref="O144:O151" si="386">IF(N144="","",",")</f>
        <v/>
      </c>
      <c r="P144" s="58" t="str">
        <f t="shared" ref="P144:P151" si="387">IF(E144="","",E144)</f>
        <v/>
      </c>
      <c r="Q144" s="59" t="str">
        <f t="shared" ref="Q144:Q151" si="388">IF(N144="","",",")</f>
        <v/>
      </c>
      <c r="R144" s="60" t="str">
        <f t="shared" si="383"/>
        <v/>
      </c>
      <c r="S144" s="55" t="str">
        <f t="shared" ref="S144:S151" si="389">IF(N144="","",")")</f>
        <v/>
      </c>
      <c r="T144" s="61" t="str">
        <f t="shared" ref="T144:T151" si="390">IF(U144="","","(")</f>
        <v/>
      </c>
      <c r="U144" s="62" t="str">
        <f t="shared" ref="U144:U151" si="391">IF(F144="","",F144)</f>
        <v/>
      </c>
      <c r="V144" s="63" t="str">
        <f t="shared" ref="V144:V151" si="392">IF(U144="","",",")</f>
        <v/>
      </c>
      <c r="W144" s="64" t="str">
        <f t="shared" ref="W144:W151" si="393">IF(G144="","",G144)</f>
        <v/>
      </c>
      <c r="X144" s="63" t="str">
        <f t="shared" ref="X144:X151" si="394">IF(U144="","",",")</f>
        <v/>
      </c>
      <c r="Y144" s="63" t="str">
        <f t="shared" ref="Y144:Y151" si="395">IF(U144="","",250)</f>
        <v/>
      </c>
      <c r="Z144" s="55" t="str">
        <f t="shared" ref="Z144:Z151" si="396">IF(U144="","",")")</f>
        <v/>
      </c>
      <c r="AA144" s="65" t="str">
        <f t="shared" ref="AA144:AA151" si="397">IF(AB144="","","(")</f>
        <v/>
      </c>
      <c r="AB144" s="56" t="str">
        <f t="shared" ref="AB144:AB151" si="398">IF(H144="","",H144)</f>
        <v/>
      </c>
      <c r="AC144" s="66" t="str">
        <f t="shared" ref="AC144:AC151" si="399">IF(AB144="","",",")</f>
        <v/>
      </c>
      <c r="AD144" s="58" t="str">
        <f t="shared" ref="AD144:AD151" si="400">IF(I144="","",I144)</f>
        <v/>
      </c>
      <c r="AE144" s="67" t="str">
        <f t="shared" ref="AE144:AE151" si="401">IF(AB144="","",",")</f>
        <v/>
      </c>
      <c r="AF144" s="60" t="str">
        <f t="shared" ref="AF144:AF151" si="402">IF(AB144="","",350)</f>
        <v/>
      </c>
      <c r="AG144" s="60" t="str">
        <f t="shared" ref="AG144:AG151" si="403">IF(AB144="","",")")</f>
        <v/>
      </c>
      <c r="AH144" s="68" t="str">
        <f t="shared" ref="AH144:AH151" si="404">IF(AI144="","","(")</f>
        <v/>
      </c>
      <c r="AI144" s="69" t="str">
        <f t="shared" ref="AI144:AI151" si="405">IF(J144="","",J144)</f>
        <v/>
      </c>
      <c r="AJ144" s="63" t="str">
        <f t="shared" ref="AJ144:AJ151" si="406">IF(AI144="","",",")</f>
        <v/>
      </c>
      <c r="AK144" s="63" t="str">
        <f t="shared" ref="AK144:AK151" si="407">IF(K144="","",K144)</f>
        <v/>
      </c>
      <c r="AL144" s="63" t="str">
        <f t="shared" ref="AL144:AL151" si="408">IF(AI144="","",",")</f>
        <v/>
      </c>
      <c r="AM144" s="63" t="str">
        <f t="shared" ref="AM144:AM151" si="409">IF(AI144="","",450)</f>
        <v/>
      </c>
      <c r="AN144" s="63" t="str">
        <f t="shared" ref="AN144:AN151" si="410">IF(AI144="","",")")</f>
        <v/>
      </c>
    </row>
    <row r="145" spans="1:40" ht="24.5" hidden="1" outlineLevel="1" thickTop="1" thickBot="1" x14ac:dyDescent="0.550000000000000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4"/>
        <v/>
      </c>
      <c r="N145" s="56" t="str">
        <f t="shared" si="385"/>
        <v/>
      </c>
      <c r="O145" s="57" t="str">
        <f t="shared" si="386"/>
        <v/>
      </c>
      <c r="P145" s="58" t="str">
        <f t="shared" si="387"/>
        <v/>
      </c>
      <c r="Q145" s="59" t="str">
        <f t="shared" si="388"/>
        <v/>
      </c>
      <c r="R145" s="60" t="str">
        <f t="shared" si="383"/>
        <v/>
      </c>
      <c r="S145" s="55" t="str">
        <f t="shared" si="389"/>
        <v/>
      </c>
      <c r="T145" s="61" t="str">
        <f t="shared" si="390"/>
        <v/>
      </c>
      <c r="U145" s="62" t="str">
        <f t="shared" si="391"/>
        <v/>
      </c>
      <c r="V145" s="63" t="str">
        <f t="shared" si="392"/>
        <v/>
      </c>
      <c r="W145" s="64" t="str">
        <f t="shared" si="393"/>
        <v/>
      </c>
      <c r="X145" s="63" t="str">
        <f t="shared" si="394"/>
        <v/>
      </c>
      <c r="Y145" s="63" t="str">
        <f t="shared" si="395"/>
        <v/>
      </c>
      <c r="Z145" s="55" t="str">
        <f t="shared" si="396"/>
        <v/>
      </c>
      <c r="AA145" s="65" t="str">
        <f t="shared" si="397"/>
        <v/>
      </c>
      <c r="AB145" s="56" t="str">
        <f t="shared" si="398"/>
        <v/>
      </c>
      <c r="AC145" s="66" t="str">
        <f t="shared" si="399"/>
        <v/>
      </c>
      <c r="AD145" s="58" t="str">
        <f t="shared" si="400"/>
        <v/>
      </c>
      <c r="AE145" s="67" t="str">
        <f t="shared" si="401"/>
        <v/>
      </c>
      <c r="AF145" s="60" t="str">
        <f t="shared" si="402"/>
        <v/>
      </c>
      <c r="AG145" s="60" t="str">
        <f t="shared" si="403"/>
        <v/>
      </c>
      <c r="AH145" s="68" t="str">
        <f t="shared" si="404"/>
        <v/>
      </c>
      <c r="AI145" s="69" t="str">
        <f t="shared" si="405"/>
        <v/>
      </c>
      <c r="AJ145" s="63" t="str">
        <f t="shared" si="406"/>
        <v/>
      </c>
      <c r="AK145" s="63" t="str">
        <f t="shared" si="407"/>
        <v/>
      </c>
      <c r="AL145" s="63" t="str">
        <f t="shared" si="408"/>
        <v/>
      </c>
      <c r="AM145" s="63" t="str">
        <f t="shared" si="409"/>
        <v/>
      </c>
      <c r="AN145" s="63" t="str">
        <f t="shared" si="410"/>
        <v/>
      </c>
    </row>
    <row r="146" spans="1:40" ht="24.5" hidden="1" outlineLevel="1" thickTop="1" thickBot="1" x14ac:dyDescent="0.550000000000000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4"/>
        <v/>
      </c>
      <c r="N146" s="56" t="str">
        <f t="shared" si="385"/>
        <v/>
      </c>
      <c r="O146" s="57" t="str">
        <f t="shared" si="386"/>
        <v/>
      </c>
      <c r="P146" s="58" t="str">
        <f t="shared" si="387"/>
        <v/>
      </c>
      <c r="Q146" s="59" t="str">
        <f t="shared" si="388"/>
        <v/>
      </c>
      <c r="R146" s="60" t="str">
        <f t="shared" si="383"/>
        <v/>
      </c>
      <c r="S146" s="55" t="str">
        <f t="shared" si="389"/>
        <v/>
      </c>
      <c r="T146" s="61" t="str">
        <f t="shared" si="390"/>
        <v/>
      </c>
      <c r="U146" s="62" t="str">
        <f t="shared" si="391"/>
        <v/>
      </c>
      <c r="V146" s="63" t="str">
        <f t="shared" si="392"/>
        <v/>
      </c>
      <c r="W146" s="64" t="str">
        <f t="shared" si="393"/>
        <v/>
      </c>
      <c r="X146" s="63" t="str">
        <f t="shared" si="394"/>
        <v/>
      </c>
      <c r="Y146" s="63" t="str">
        <f t="shared" si="395"/>
        <v/>
      </c>
      <c r="Z146" s="55" t="str">
        <f t="shared" si="396"/>
        <v/>
      </c>
      <c r="AA146" s="65" t="str">
        <f t="shared" si="397"/>
        <v/>
      </c>
      <c r="AB146" s="56" t="str">
        <f t="shared" si="398"/>
        <v/>
      </c>
      <c r="AC146" s="66" t="str">
        <f t="shared" si="399"/>
        <v/>
      </c>
      <c r="AD146" s="58" t="str">
        <f t="shared" si="400"/>
        <v/>
      </c>
      <c r="AE146" s="67" t="str">
        <f t="shared" si="401"/>
        <v/>
      </c>
      <c r="AF146" s="60" t="str">
        <f t="shared" si="402"/>
        <v/>
      </c>
      <c r="AG146" s="60" t="str">
        <f t="shared" si="403"/>
        <v/>
      </c>
      <c r="AH146" s="68" t="str">
        <f t="shared" si="404"/>
        <v/>
      </c>
      <c r="AI146" s="69" t="str">
        <f t="shared" si="405"/>
        <v/>
      </c>
      <c r="AJ146" s="63" t="str">
        <f t="shared" si="406"/>
        <v/>
      </c>
      <c r="AK146" s="63" t="str">
        <f t="shared" si="407"/>
        <v/>
      </c>
      <c r="AL146" s="63" t="str">
        <f t="shared" si="408"/>
        <v/>
      </c>
      <c r="AM146" s="63" t="str">
        <f t="shared" si="409"/>
        <v/>
      </c>
      <c r="AN146" s="63" t="str">
        <f t="shared" si="410"/>
        <v/>
      </c>
    </row>
    <row r="147" spans="1:40" ht="24.5" hidden="1" outlineLevel="1" thickTop="1" thickBot="1" x14ac:dyDescent="0.550000000000000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4"/>
        <v/>
      </c>
      <c r="N147" s="56" t="str">
        <f t="shared" si="385"/>
        <v/>
      </c>
      <c r="O147" s="57" t="str">
        <f t="shared" si="386"/>
        <v/>
      </c>
      <c r="P147" s="58" t="str">
        <f t="shared" si="387"/>
        <v/>
      </c>
      <c r="Q147" s="59" t="str">
        <f t="shared" si="388"/>
        <v/>
      </c>
      <c r="R147" s="60" t="str">
        <f t="shared" si="383"/>
        <v/>
      </c>
      <c r="S147" s="55" t="str">
        <f t="shared" si="389"/>
        <v/>
      </c>
      <c r="T147" s="61" t="str">
        <f t="shared" si="390"/>
        <v/>
      </c>
      <c r="U147" s="62" t="str">
        <f t="shared" si="391"/>
        <v/>
      </c>
      <c r="V147" s="63" t="str">
        <f t="shared" si="392"/>
        <v/>
      </c>
      <c r="W147" s="64" t="str">
        <f t="shared" si="393"/>
        <v/>
      </c>
      <c r="X147" s="63" t="str">
        <f t="shared" si="394"/>
        <v/>
      </c>
      <c r="Y147" s="63" t="str">
        <f t="shared" si="395"/>
        <v/>
      </c>
      <c r="Z147" s="55" t="str">
        <f t="shared" si="396"/>
        <v/>
      </c>
      <c r="AA147" s="65" t="str">
        <f t="shared" si="397"/>
        <v/>
      </c>
      <c r="AB147" s="56" t="str">
        <f t="shared" si="398"/>
        <v/>
      </c>
      <c r="AC147" s="66" t="str">
        <f t="shared" si="399"/>
        <v/>
      </c>
      <c r="AD147" s="58" t="str">
        <f t="shared" si="400"/>
        <v/>
      </c>
      <c r="AE147" s="67" t="str">
        <f t="shared" si="401"/>
        <v/>
      </c>
      <c r="AF147" s="60" t="str">
        <f t="shared" si="402"/>
        <v/>
      </c>
      <c r="AG147" s="60" t="str">
        <f t="shared" si="403"/>
        <v/>
      </c>
      <c r="AH147" s="68" t="str">
        <f t="shared" si="404"/>
        <v/>
      </c>
      <c r="AI147" s="69" t="str">
        <f t="shared" si="405"/>
        <v/>
      </c>
      <c r="AJ147" s="63" t="str">
        <f t="shared" si="406"/>
        <v/>
      </c>
      <c r="AK147" s="63" t="str">
        <f t="shared" si="407"/>
        <v/>
      </c>
      <c r="AL147" s="63" t="str">
        <f t="shared" si="408"/>
        <v/>
      </c>
      <c r="AM147" s="63" t="str">
        <f t="shared" si="409"/>
        <v/>
      </c>
      <c r="AN147" s="63" t="str">
        <f t="shared" si="410"/>
        <v/>
      </c>
    </row>
    <row r="148" spans="1:40" ht="24.5" hidden="1" outlineLevel="1" thickTop="1" thickBot="1" x14ac:dyDescent="0.550000000000000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4"/>
        <v/>
      </c>
      <c r="N148" s="56" t="str">
        <f t="shared" si="385"/>
        <v/>
      </c>
      <c r="O148" s="57" t="str">
        <f t="shared" si="386"/>
        <v/>
      </c>
      <c r="P148" s="58" t="str">
        <f t="shared" si="387"/>
        <v/>
      </c>
      <c r="Q148" s="59" t="str">
        <f t="shared" si="388"/>
        <v/>
      </c>
      <c r="R148" s="60" t="str">
        <f t="shared" si="383"/>
        <v/>
      </c>
      <c r="S148" s="55" t="str">
        <f t="shared" si="389"/>
        <v/>
      </c>
      <c r="T148" s="61" t="str">
        <f t="shared" si="390"/>
        <v/>
      </c>
      <c r="U148" s="62" t="str">
        <f t="shared" si="391"/>
        <v/>
      </c>
      <c r="V148" s="63" t="str">
        <f t="shared" si="392"/>
        <v/>
      </c>
      <c r="W148" s="64" t="str">
        <f t="shared" si="393"/>
        <v/>
      </c>
      <c r="X148" s="63" t="str">
        <f t="shared" si="394"/>
        <v/>
      </c>
      <c r="Y148" s="63" t="str">
        <f t="shared" si="395"/>
        <v/>
      </c>
      <c r="Z148" s="55" t="str">
        <f t="shared" si="396"/>
        <v/>
      </c>
      <c r="AA148" s="65" t="str">
        <f t="shared" si="397"/>
        <v/>
      </c>
      <c r="AB148" s="56" t="str">
        <f t="shared" si="398"/>
        <v/>
      </c>
      <c r="AC148" s="66" t="str">
        <f t="shared" si="399"/>
        <v/>
      </c>
      <c r="AD148" s="58" t="str">
        <f t="shared" si="400"/>
        <v/>
      </c>
      <c r="AE148" s="67" t="str">
        <f t="shared" si="401"/>
        <v/>
      </c>
      <c r="AF148" s="60" t="str">
        <f t="shared" si="402"/>
        <v/>
      </c>
      <c r="AG148" s="60" t="str">
        <f t="shared" si="403"/>
        <v/>
      </c>
      <c r="AH148" s="68" t="str">
        <f t="shared" si="404"/>
        <v/>
      </c>
      <c r="AI148" s="69" t="str">
        <f t="shared" si="405"/>
        <v/>
      </c>
      <c r="AJ148" s="63" t="str">
        <f t="shared" si="406"/>
        <v/>
      </c>
      <c r="AK148" s="63" t="str">
        <f t="shared" si="407"/>
        <v/>
      </c>
      <c r="AL148" s="63" t="str">
        <f t="shared" si="408"/>
        <v/>
      </c>
      <c r="AM148" s="63" t="str">
        <f t="shared" si="409"/>
        <v/>
      </c>
      <c r="AN148" s="63" t="str">
        <f t="shared" si="410"/>
        <v/>
      </c>
    </row>
    <row r="149" spans="1:40" ht="24.5" hidden="1" outlineLevel="1" thickTop="1" thickBot="1" x14ac:dyDescent="0.550000000000000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4"/>
        <v/>
      </c>
      <c r="N149" s="56" t="str">
        <f t="shared" si="385"/>
        <v/>
      </c>
      <c r="O149" s="57" t="str">
        <f t="shared" si="386"/>
        <v/>
      </c>
      <c r="P149" s="58" t="str">
        <f t="shared" si="387"/>
        <v/>
      </c>
      <c r="Q149" s="59" t="str">
        <f t="shared" si="388"/>
        <v/>
      </c>
      <c r="R149" s="60" t="str">
        <f t="shared" si="383"/>
        <v/>
      </c>
      <c r="S149" s="55" t="str">
        <f t="shared" si="389"/>
        <v/>
      </c>
      <c r="T149" s="61" t="str">
        <f t="shared" si="390"/>
        <v/>
      </c>
      <c r="U149" s="62" t="str">
        <f t="shared" si="391"/>
        <v/>
      </c>
      <c r="V149" s="63" t="str">
        <f t="shared" si="392"/>
        <v/>
      </c>
      <c r="W149" s="64" t="str">
        <f t="shared" si="393"/>
        <v/>
      </c>
      <c r="X149" s="63" t="str">
        <f t="shared" si="394"/>
        <v/>
      </c>
      <c r="Y149" s="63" t="str">
        <f t="shared" si="395"/>
        <v/>
      </c>
      <c r="Z149" s="55" t="str">
        <f t="shared" si="396"/>
        <v/>
      </c>
      <c r="AA149" s="65" t="str">
        <f t="shared" si="397"/>
        <v/>
      </c>
      <c r="AB149" s="56" t="str">
        <f t="shared" si="398"/>
        <v/>
      </c>
      <c r="AC149" s="66" t="str">
        <f t="shared" si="399"/>
        <v/>
      </c>
      <c r="AD149" s="58" t="str">
        <f t="shared" si="400"/>
        <v/>
      </c>
      <c r="AE149" s="67" t="str">
        <f t="shared" si="401"/>
        <v/>
      </c>
      <c r="AF149" s="60" t="str">
        <f t="shared" si="402"/>
        <v/>
      </c>
      <c r="AG149" s="60" t="str">
        <f t="shared" si="403"/>
        <v/>
      </c>
      <c r="AH149" s="68" t="str">
        <f t="shared" si="404"/>
        <v/>
      </c>
      <c r="AI149" s="69" t="str">
        <f t="shared" si="405"/>
        <v/>
      </c>
      <c r="AJ149" s="63" t="str">
        <f t="shared" si="406"/>
        <v/>
      </c>
      <c r="AK149" s="63" t="str">
        <f t="shared" si="407"/>
        <v/>
      </c>
      <c r="AL149" s="63" t="str">
        <f t="shared" si="408"/>
        <v/>
      </c>
      <c r="AM149" s="63" t="str">
        <f t="shared" si="409"/>
        <v/>
      </c>
      <c r="AN149" s="63" t="str">
        <f t="shared" si="410"/>
        <v/>
      </c>
    </row>
    <row r="150" spans="1:40" ht="24.5" hidden="1" outlineLevel="1" thickTop="1" thickBot="1" x14ac:dyDescent="0.550000000000000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4"/>
        <v/>
      </c>
      <c r="N150" s="56" t="str">
        <f t="shared" si="385"/>
        <v/>
      </c>
      <c r="O150" s="57" t="str">
        <f t="shared" si="386"/>
        <v/>
      </c>
      <c r="P150" s="58" t="str">
        <f t="shared" si="387"/>
        <v/>
      </c>
      <c r="Q150" s="59" t="str">
        <f t="shared" si="388"/>
        <v/>
      </c>
      <c r="R150" s="60" t="str">
        <f t="shared" si="383"/>
        <v/>
      </c>
      <c r="S150" s="55" t="str">
        <f t="shared" si="389"/>
        <v/>
      </c>
      <c r="T150" s="61" t="str">
        <f t="shared" si="390"/>
        <v/>
      </c>
      <c r="U150" s="62" t="str">
        <f t="shared" si="391"/>
        <v/>
      </c>
      <c r="V150" s="63" t="str">
        <f t="shared" si="392"/>
        <v/>
      </c>
      <c r="W150" s="64" t="str">
        <f t="shared" si="393"/>
        <v/>
      </c>
      <c r="X150" s="63" t="str">
        <f t="shared" si="394"/>
        <v/>
      </c>
      <c r="Y150" s="63" t="str">
        <f t="shared" si="395"/>
        <v/>
      </c>
      <c r="Z150" s="55" t="str">
        <f t="shared" si="396"/>
        <v/>
      </c>
      <c r="AA150" s="65" t="str">
        <f t="shared" si="397"/>
        <v/>
      </c>
      <c r="AB150" s="56" t="str">
        <f t="shared" si="398"/>
        <v/>
      </c>
      <c r="AC150" s="66" t="str">
        <f t="shared" si="399"/>
        <v/>
      </c>
      <c r="AD150" s="58" t="str">
        <f t="shared" si="400"/>
        <v/>
      </c>
      <c r="AE150" s="67" t="str">
        <f t="shared" si="401"/>
        <v/>
      </c>
      <c r="AF150" s="60" t="str">
        <f t="shared" si="402"/>
        <v/>
      </c>
      <c r="AG150" s="60" t="str">
        <f t="shared" si="403"/>
        <v/>
      </c>
      <c r="AH150" s="68" t="str">
        <f t="shared" si="404"/>
        <v/>
      </c>
      <c r="AI150" s="69" t="str">
        <f t="shared" si="405"/>
        <v/>
      </c>
      <c r="AJ150" s="63" t="str">
        <f t="shared" si="406"/>
        <v/>
      </c>
      <c r="AK150" s="63" t="str">
        <f t="shared" si="407"/>
        <v/>
      </c>
      <c r="AL150" s="63" t="str">
        <f t="shared" si="408"/>
        <v/>
      </c>
      <c r="AM150" s="63" t="str">
        <f t="shared" si="409"/>
        <v/>
      </c>
      <c r="AN150" s="63" t="str">
        <f t="shared" si="410"/>
        <v/>
      </c>
    </row>
    <row r="151" spans="1:40" ht="24.5" hidden="1" outlineLevel="1" thickTop="1" thickBot="1" x14ac:dyDescent="0.550000000000000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4"/>
        <v/>
      </c>
      <c r="N151" s="56" t="str">
        <f t="shared" si="385"/>
        <v/>
      </c>
      <c r="O151" s="57" t="str">
        <f t="shared" si="386"/>
        <v/>
      </c>
      <c r="P151" s="58" t="str">
        <f t="shared" si="387"/>
        <v/>
      </c>
      <c r="Q151" s="59" t="str">
        <f t="shared" si="388"/>
        <v/>
      </c>
      <c r="R151" s="60" t="str">
        <f t="shared" si="383"/>
        <v/>
      </c>
      <c r="S151" s="55" t="str">
        <f t="shared" si="389"/>
        <v/>
      </c>
      <c r="T151" s="61" t="str">
        <f t="shared" si="390"/>
        <v/>
      </c>
      <c r="U151" s="62" t="str">
        <f t="shared" si="391"/>
        <v/>
      </c>
      <c r="V151" s="63" t="str">
        <f t="shared" si="392"/>
        <v/>
      </c>
      <c r="W151" s="64" t="str">
        <f t="shared" si="393"/>
        <v/>
      </c>
      <c r="X151" s="63" t="str">
        <f t="shared" si="394"/>
        <v/>
      </c>
      <c r="Y151" s="63" t="str">
        <f t="shared" si="395"/>
        <v/>
      </c>
      <c r="Z151" s="55" t="str">
        <f t="shared" si="396"/>
        <v/>
      </c>
      <c r="AA151" s="65" t="str">
        <f t="shared" si="397"/>
        <v/>
      </c>
      <c r="AB151" s="56" t="str">
        <f t="shared" si="398"/>
        <v/>
      </c>
      <c r="AC151" s="66" t="str">
        <f t="shared" si="399"/>
        <v/>
      </c>
      <c r="AD151" s="58" t="str">
        <f t="shared" si="400"/>
        <v/>
      </c>
      <c r="AE151" s="67" t="str">
        <f t="shared" si="401"/>
        <v/>
      </c>
      <c r="AF151" s="60" t="str">
        <f t="shared" si="402"/>
        <v/>
      </c>
      <c r="AG151" s="60" t="str">
        <f t="shared" si="403"/>
        <v/>
      </c>
      <c r="AH151" s="68" t="str">
        <f t="shared" si="404"/>
        <v/>
      </c>
      <c r="AI151" s="69" t="str">
        <f t="shared" si="405"/>
        <v/>
      </c>
      <c r="AJ151" s="63" t="str">
        <f t="shared" si="406"/>
        <v/>
      </c>
      <c r="AK151" s="63" t="str">
        <f t="shared" si="407"/>
        <v/>
      </c>
      <c r="AL151" s="63" t="str">
        <f t="shared" si="408"/>
        <v/>
      </c>
      <c r="AM151" s="63" t="str">
        <f t="shared" si="409"/>
        <v/>
      </c>
      <c r="AN151" s="63" t="str">
        <f t="shared" si="410"/>
        <v/>
      </c>
    </row>
    <row r="152" spans="1:40" ht="26.5" hidden="1" outlineLevel="1" thickTop="1" thickBot="1" x14ac:dyDescent="0.55000000000000004">
      <c r="A152" s="72"/>
      <c r="B152" s="72"/>
      <c r="C152" s="72"/>
      <c r="D152" s="73"/>
      <c r="E152" s="73"/>
      <c r="F152" s="73"/>
      <c r="G152" s="73"/>
      <c r="H152" s="73"/>
      <c r="I152" s="73"/>
      <c r="J152" s="73"/>
      <c r="K152" s="73"/>
      <c r="L152" s="74" t="s">
        <v>997</v>
      </c>
      <c r="M152" s="55"/>
      <c r="N152" s="56"/>
      <c r="O152" s="57"/>
      <c r="P152" s="58"/>
      <c r="Q152" s="59"/>
      <c r="R152" s="60" t="str">
        <f t="shared" si="383"/>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B9BEE-CD30-4222-B780-FFDAA6863DCA}">
  <sheetPr codeName="Sheet100">
    <tabColor rgb="FF00B0F0"/>
  </sheetPr>
  <dimension ref="A1:AN153"/>
  <sheetViews>
    <sheetView zoomScale="85" zoomScaleNormal="85" workbookViewId="0">
      <pane xSplit="2" ySplit="1" topLeftCell="C72" activePane="bottomRight" state="frozen"/>
      <selection pane="topRight" activeCell="C1" sqref="C1"/>
      <selection pane="bottomLeft" activeCell="A2" sqref="A2"/>
      <selection pane="bottomRight" activeCell="L1" sqref="L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190</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+C1-2</f>
        <v>188</v>
      </c>
      <c r="C26" t="str">
        <f ca="1">VLOOKUP(B26,Table4[#Data],13,FALSE)</f>
        <v>"/src/index.html?canto=gloriaadiosenloaltodelcielo"</v>
      </c>
      <c r="L26" s="122" t="str">
        <f ca="1">_xlfn.CONCAT("        ant: ",C26,",")</f>
        <v xml:space="preserve">        ant: "/src/index.html?canto=gloriaadiosenloaltodelcielo",</v>
      </c>
    </row>
    <row r="27" spans="1:40" ht="23" x14ac:dyDescent="0.35">
      <c r="B27">
        <f ca="1">+C1+1</f>
        <v>191</v>
      </c>
      <c r="C27" t="str">
        <f ca="1">VLOOKUP(B27,Table4[#Data],13,FALSE)</f>
        <v>"/src/index.html?canto=letaniaspenitencialesi"</v>
      </c>
      <c r="L27" s="122" t="str">
        <f ca="1">_xlfn.CONCAT("        sig: ",C27,",")</f>
        <v xml:space="preserve">        sig: "/src/index.html?canto=letaniaspenitencialesi",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2638</v>
      </c>
      <c r="D30" s="125" t="s">
        <v>1015</v>
      </c>
      <c r="E30" s="51" t="s">
        <v>1016</v>
      </c>
      <c r="F30" s="52" t="s">
        <v>1017</v>
      </c>
      <c r="G30" s="52" t="s">
        <v>1016</v>
      </c>
      <c r="H30" s="51"/>
      <c r="I30" s="51"/>
      <c r="J30" s="53"/>
      <c r="K30" s="53"/>
      <c r="L30" s="77" t="str">
        <f t="shared" ref="L30:L73" si="0">IF(C30="","",_xlfn.CONCAT("            { line: ","""",C30,", ",M30:AN30,""", sC: ","""",B30,"""},"))</f>
        <v xml:space="preserve">            { line: "Tú que al ciego que gritaba le diste la vista,, (Mi,m,20)(La,m,250)", sC: "tc"},</v>
      </c>
      <c r="M30" s="55" t="str">
        <f t="shared" ref="M30:M79" si="1">IF(N30="","","(")</f>
        <v>(</v>
      </c>
      <c r="N30" s="56" t="str">
        <f t="shared" ref="N30:N139" si="2">IF(D30="","",D30)</f>
        <v>Mi</v>
      </c>
      <c r="O30" s="57" t="str">
        <f t="shared" ref="O30:O79" si="3">IF(N30="","",",")</f>
        <v>,</v>
      </c>
      <c r="P30" s="58" t="str">
        <f t="shared" ref="P30:P139" si="4">IF(E30="","",E30)</f>
        <v>m</v>
      </c>
      <c r="Q30" s="59" t="str">
        <f t="shared" ref="Q30:Q79" si="5">IF(N30="","",",")</f>
        <v>,</v>
      </c>
      <c r="R30" s="60">
        <f t="shared" ref="R30:R139" si="6">IF(N30="Do",10,IF(N30="Re",22,IF(N30="Mi",20,IF(N30="Fa",20,IF(N30="Sol",14,IF(N30="La",20,IF(N30="Si",20,IF(N30="Do#",14,IF(N30="Fa#",15,IF(N30="Sol#",20,IF(N30="Si♭",17,"")))))))))))</f>
        <v>20</v>
      </c>
      <c r="S30" s="55" t="str">
        <f t="shared" ref="S30:S79" si="7">IF(N30="","",")")</f>
        <v>)</v>
      </c>
      <c r="T30" s="61" t="str">
        <f t="shared" ref="T30:T79" si="8">IF(U30="","","(")</f>
        <v>(</v>
      </c>
      <c r="U30" s="62" t="str">
        <f t="shared" ref="U30:U139" si="9">IF(F30="","",F30)</f>
        <v>La</v>
      </c>
      <c r="V30" s="63" t="str">
        <f t="shared" ref="V30:V79" si="10">IF(U30="","",",")</f>
        <v>,</v>
      </c>
      <c r="W30" s="64" t="str">
        <f t="shared" ref="W30:W139" si="11">IF(G30="","",G30)</f>
        <v>m</v>
      </c>
      <c r="X30" s="63" t="str">
        <f t="shared" ref="X30:X79" si="12">IF(U30="","",",")</f>
        <v>,</v>
      </c>
      <c r="Y30" s="63">
        <f t="shared" ref="Y30:Y79" si="13">IF(U30="","",250)</f>
        <v>250</v>
      </c>
      <c r="Z30" s="55" t="str">
        <f t="shared" ref="Z30:Z79" si="14">IF(U30="","",")")</f>
        <v>)</v>
      </c>
      <c r="AA30" s="65" t="str">
        <f t="shared" ref="AA30:AA79" si="15">IF(AB30="","","(")</f>
        <v/>
      </c>
      <c r="AB30" s="56" t="str">
        <f t="shared" ref="AB30:AB139" si="16">IF(H30="","",H30)</f>
        <v/>
      </c>
      <c r="AC30" s="66" t="str">
        <f t="shared" ref="AC30:AC79" si="17">IF(AB30="","",",")</f>
        <v/>
      </c>
      <c r="AD30" s="58" t="str">
        <f t="shared" ref="AD30:AD79" si="18">IF(I30="","",I30)</f>
        <v/>
      </c>
      <c r="AE30" s="67" t="str">
        <f t="shared" ref="AE30:AE79" si="19">IF(AB30="","",",")</f>
        <v/>
      </c>
      <c r="AF30" s="60" t="str">
        <f t="shared" ref="AF30:AF79" si="20">IF(AB30="","",350)</f>
        <v/>
      </c>
      <c r="AG30" s="60" t="str">
        <f t="shared" ref="AG30:AG79" si="21">IF(AB30="","",")")</f>
        <v/>
      </c>
      <c r="AH30" s="68" t="str">
        <f t="shared" ref="AH30:AH79" si="22">IF(AI30="","","(")</f>
        <v/>
      </c>
      <c r="AI30" s="69" t="str">
        <f t="shared" ref="AI30:AI139" si="23">IF(J30="","",J30)</f>
        <v/>
      </c>
      <c r="AJ30" s="63" t="str">
        <f t="shared" ref="AJ30:AJ79" si="24">IF(AI30="","",",")</f>
        <v/>
      </c>
      <c r="AK30" s="63" t="str">
        <f t="shared" ref="AK30:AK79" si="25">IF(K30="","",K30)</f>
        <v/>
      </c>
      <c r="AL30" s="63" t="str">
        <f t="shared" ref="AL30:AL79" si="26">IF(AI30="","",",")</f>
        <v/>
      </c>
      <c r="AM30" s="63" t="str">
        <f t="shared" ref="AM30:AM79" si="27">IF(AI30="","",450)</f>
        <v/>
      </c>
      <c r="AN30" s="63" t="str">
        <f t="shared" ref="AN30:AN79" si="28">IF(AI30="","",")")</f>
        <v/>
      </c>
    </row>
    <row r="31" spans="1:40" ht="24.5" thickTop="1" thickBot="1" x14ac:dyDescent="0.55000000000000004">
      <c r="B31" t="s">
        <v>1001</v>
      </c>
      <c r="C31" s="124" t="s">
        <v>2639</v>
      </c>
      <c r="D31" s="125" t="s">
        <v>988</v>
      </c>
      <c r="E31" s="51">
        <v>7</v>
      </c>
      <c r="F31" s="52" t="s">
        <v>1017</v>
      </c>
      <c r="G31" s="52" t="s">
        <v>1016</v>
      </c>
      <c r="H31" s="51" t="s">
        <v>988</v>
      </c>
      <c r="I31" s="51">
        <v>7</v>
      </c>
      <c r="J31" s="53"/>
      <c r="K31" s="53"/>
      <c r="L31" s="77" t="str">
        <f t="shared" si="0"/>
        <v xml:space="preserve">            { line: "TEN PIEDAD DE MÍ, QUE SOY UN PECADOR., (Si,7,20)(La,m,250)(Si,7,350)", sC: "ta as"},</v>
      </c>
      <c r="M31" s="55" t="str">
        <f t="shared" si="1"/>
        <v>(</v>
      </c>
      <c r="N31" s="56" t="str">
        <f t="shared" si="2"/>
        <v>Si</v>
      </c>
      <c r="O31" s="57" t="str">
        <f t="shared" si="3"/>
        <v>,</v>
      </c>
      <c r="P31" s="58">
        <f t="shared" si="4"/>
        <v>7</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1018</v>
      </c>
      <c r="C32" s="124" t="s">
        <v>2640</v>
      </c>
      <c r="D32" s="125" t="s">
        <v>1106</v>
      </c>
      <c r="E32" s="51"/>
      <c r="F32" s="52" t="s">
        <v>988</v>
      </c>
      <c r="G32" s="52">
        <v>7</v>
      </c>
      <c r="H32" s="51" t="s">
        <v>1106</v>
      </c>
      <c r="I32" s="51"/>
      <c r="J32" s="53" t="s">
        <v>988</v>
      </c>
      <c r="K32" s="53">
        <v>7</v>
      </c>
      <c r="L32" s="77" t="str">
        <f>IF(C32="","",_xlfn.CONCAT("            { line: ","""",C32,", ",M32:AN32,""", sC: ","""",B32,"""},"))</f>
        <v xml:space="preserve">            { line: "Señor, ten piedad. A SEÑOR, TEN PIEDAD., (Do,,10)(Si,7,250)(Do,,350)(Si,7,450)", sC: "tc"},</v>
      </c>
      <c r="M32" s="55" t="str">
        <f t="shared" si="1"/>
        <v>(</v>
      </c>
      <c r="N32" s="56" t="str">
        <f t="shared" si="2"/>
        <v>Do</v>
      </c>
      <c r="O32" s="57" t="str">
        <f t="shared" si="3"/>
        <v>,</v>
      </c>
      <c r="P32" s="58" t="str">
        <f t="shared" si="4"/>
        <v/>
      </c>
      <c r="Q32" s="59" t="str">
        <f t="shared" si="5"/>
        <v>,</v>
      </c>
      <c r="R32" s="60">
        <f t="shared" si="6"/>
        <v>10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4.5" thickTop="1" thickBot="1" x14ac:dyDescent="0.55000000000000004">
      <c r="B33" t="s">
        <v>2655</v>
      </c>
      <c r="C33" s="124" t="s">
        <v>2654</v>
      </c>
      <c r="D33" s="125"/>
      <c r="E33" s="51"/>
      <c r="F33" s="52"/>
      <c r="G33" s="52"/>
      <c r="H33" s="51"/>
      <c r="I33" s="51"/>
      <c r="J33" s="53"/>
      <c r="K33" s="53"/>
      <c r="L33" s="77"/>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1018</v>
      </c>
      <c r="C35" s="124" t="s">
        <v>2641</v>
      </c>
      <c r="D35" s="125" t="s">
        <v>1015</v>
      </c>
      <c r="E35" s="51" t="s">
        <v>1016</v>
      </c>
      <c r="F35" s="52" t="s">
        <v>1017</v>
      </c>
      <c r="G35" s="52" t="s">
        <v>1016</v>
      </c>
      <c r="H35" s="51"/>
      <c r="I35" s="51"/>
      <c r="J35" s="53"/>
      <c r="K35" s="53"/>
      <c r="L35" s="77" t="str">
        <f>IF(C35="","",_xlfn.CONCAT("            { line: ","""",C35,", ",M35:AN35,""", sC: ","""",B35,"""},"))</f>
        <v xml:space="preserve">            { line: "Tú que no condenaste a la adúltera,,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6.5" outlineLevel="1" thickTop="1" thickBot="1" x14ac:dyDescent="0.55000000000000004">
      <c r="A36" s="72"/>
      <c r="B36" s="72"/>
      <c r="C36" s="72"/>
      <c r="D36" s="73"/>
      <c r="E36" s="73"/>
      <c r="F36" s="73"/>
      <c r="G36" s="73"/>
      <c r="H36" s="73"/>
      <c r="I36" s="73"/>
      <c r="J36" s="73"/>
      <c r="K36" s="73"/>
      <c r="L36" s="74" t="s">
        <v>997</v>
      </c>
      <c r="M36" s="55"/>
      <c r="N36" s="56"/>
      <c r="O36" s="57"/>
      <c r="P36" s="58"/>
      <c r="Q36" s="59"/>
      <c r="R36" s="60" t="str">
        <f t="shared" si="6"/>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outlineLevel="1" thickTop="1" thickBot="1" x14ac:dyDescent="0.55000000000000004">
      <c r="C37" s="78" t="s">
        <v>999</v>
      </c>
      <c r="D37" s="79"/>
      <c r="E37" s="79"/>
      <c r="F37" s="79"/>
      <c r="G37" s="79"/>
      <c r="H37" s="79"/>
      <c r="I37" s="79"/>
      <c r="J37" s="79"/>
      <c r="K37" s="79"/>
      <c r="L37" s="134" t="s">
        <v>1000</v>
      </c>
      <c r="M37" s="55" t="str">
        <f t="shared" ref="M37:M39" si="29">IF(N37="","","(")</f>
        <v/>
      </c>
      <c r="N37" s="56" t="str">
        <f t="shared" ref="N37:N39" si="30">IF(D37="","",D37)</f>
        <v/>
      </c>
      <c r="O37" s="57" t="str">
        <f t="shared" ref="O37:O39" si="31">IF(N37="","",",")</f>
        <v/>
      </c>
      <c r="P37" s="58" t="str">
        <f t="shared" ref="P37:P39" si="32">IF(E37="","",E37)</f>
        <v/>
      </c>
      <c r="Q37" s="59" t="str">
        <f t="shared" ref="Q37:Q39" si="33">IF(N37="","",",")</f>
        <v/>
      </c>
      <c r="R37" s="60" t="str">
        <f t="shared" si="6"/>
        <v/>
      </c>
      <c r="S37" s="55" t="str">
        <f t="shared" ref="S37:S39" si="34">IF(N37="","",")")</f>
        <v/>
      </c>
      <c r="T37" s="61" t="str">
        <f t="shared" ref="T37:T39" si="35">IF(U37="","","(")</f>
        <v/>
      </c>
      <c r="U37" s="62" t="str">
        <f t="shared" ref="U37:U39" si="36">IF(F37="","",F37)</f>
        <v/>
      </c>
      <c r="V37" s="63" t="str">
        <f t="shared" ref="V37:V39" si="37">IF(U37="","",",")</f>
        <v/>
      </c>
      <c r="W37" s="64" t="str">
        <f t="shared" ref="W37:W39" si="38">IF(G37="","",G37)</f>
        <v/>
      </c>
      <c r="X37" s="63" t="str">
        <f t="shared" ref="X37:X39" si="39">IF(U37="","",",")</f>
        <v/>
      </c>
      <c r="Y37" s="63" t="str">
        <f t="shared" ref="Y37:Y39" si="40">IF(U37="","",250)</f>
        <v/>
      </c>
      <c r="Z37" s="55" t="str">
        <f t="shared" ref="Z37:Z39" si="41">IF(U37="","",")")</f>
        <v/>
      </c>
      <c r="AA37" s="65" t="str">
        <f t="shared" ref="AA37:AA39" si="42">IF(AB37="","","(")</f>
        <v/>
      </c>
      <c r="AB37" s="56" t="str">
        <f t="shared" ref="AB37:AB39" si="43">IF(H37="","",H37)</f>
        <v/>
      </c>
      <c r="AC37" s="66" t="str">
        <f t="shared" ref="AC37:AC39" si="44">IF(AB37="","",",")</f>
        <v/>
      </c>
      <c r="AD37" s="58" t="str">
        <f t="shared" ref="AD37:AD39" si="45">IF(I37="","",I37)</f>
        <v/>
      </c>
      <c r="AE37" s="67" t="str">
        <f t="shared" ref="AE37:AE39" si="46">IF(AB37="","",",")</f>
        <v/>
      </c>
      <c r="AF37" s="60" t="str">
        <f t="shared" ref="AF37:AF39" si="47">IF(AB37="","",350)</f>
        <v/>
      </c>
      <c r="AG37" s="60" t="str">
        <f t="shared" ref="AG37:AG39" si="48">IF(AB37="","",")")</f>
        <v/>
      </c>
      <c r="AH37" s="68" t="str">
        <f t="shared" ref="AH37:AH39" si="49">IF(AI37="","","(")</f>
        <v/>
      </c>
      <c r="AI37" s="69" t="str">
        <f t="shared" ref="AI37:AI39" si="50">IF(J37="","",J37)</f>
        <v/>
      </c>
      <c r="AJ37" s="63" t="str">
        <f t="shared" ref="AJ37:AJ39" si="51">IF(AI37="","",",")</f>
        <v/>
      </c>
      <c r="AK37" s="63" t="str">
        <f t="shared" ref="AK37:AK39" si="52">IF(K37="","",K37)</f>
        <v/>
      </c>
      <c r="AL37" s="63" t="str">
        <f t="shared" ref="AL37:AL39" si="53">IF(AI37="","",",")</f>
        <v/>
      </c>
      <c r="AM37" s="63" t="str">
        <f t="shared" ref="AM37:AM39" si="54">IF(AI37="","",450)</f>
        <v/>
      </c>
      <c r="AN37" s="63" t="str">
        <f t="shared" ref="AN37:AN39" si="55">IF(AI37="","",")")</f>
        <v/>
      </c>
    </row>
    <row r="38" spans="1:40" ht="24.5" outlineLevel="1" thickTop="1" thickBot="1" x14ac:dyDescent="0.55000000000000004">
      <c r="B38" t="s">
        <v>1001</v>
      </c>
      <c r="C38" s="81" t="s">
        <v>2656</v>
      </c>
      <c r="D38" s="82" t="s">
        <v>988</v>
      </c>
      <c r="E38" s="82">
        <v>7</v>
      </c>
      <c r="F38" s="82"/>
      <c r="G38" s="82"/>
      <c r="H38" s="82"/>
      <c r="I38" s="82"/>
      <c r="J38" s="82"/>
      <c r="K38" s="82"/>
      <c r="L38" s="135" t="str">
        <f>IF(C38="","",_xlfn.CONCAT("       triggerLine: ","""",C38,", ",M38:AN38,""", sC: ","""",B38,""", lines: ["))</f>
        <v xml:space="preserve">       triggerLine: "TEN PIEDAD DE MÍ, (Si,7,20)", sC: "ta as", lines: [</v>
      </c>
      <c r="M38" s="55" t="str">
        <f t="shared" si="29"/>
        <v>(</v>
      </c>
      <c r="N38" s="56" t="str">
        <f t="shared" si="30"/>
        <v>Si</v>
      </c>
      <c r="O38" s="57" t="str">
        <f t="shared" si="31"/>
        <v>,</v>
      </c>
      <c r="P38" s="58">
        <f t="shared" si="32"/>
        <v>7</v>
      </c>
      <c r="Q38" s="59" t="str">
        <f t="shared" si="33"/>
        <v>,</v>
      </c>
      <c r="R38" s="60">
        <f t="shared" si="6"/>
        <v>20</v>
      </c>
      <c r="S38" s="55" t="str">
        <f t="shared" si="34"/>
        <v>)</v>
      </c>
      <c r="T38" s="61" t="str">
        <f t="shared" si="35"/>
        <v/>
      </c>
      <c r="U38" s="62" t="str">
        <f t="shared" si="36"/>
        <v/>
      </c>
      <c r="V38" s="63" t="str">
        <f t="shared" si="37"/>
        <v/>
      </c>
      <c r="W38" s="64" t="str">
        <f t="shared" si="38"/>
        <v/>
      </c>
      <c r="X38" s="63" t="str">
        <f t="shared" si="39"/>
        <v/>
      </c>
      <c r="Y38" s="63" t="str">
        <f t="shared" si="40"/>
        <v/>
      </c>
      <c r="Z38" s="55" t="str">
        <f t="shared" si="41"/>
        <v/>
      </c>
      <c r="AA38" s="65" t="str">
        <f t="shared" si="42"/>
        <v/>
      </c>
      <c r="AB38" s="56" t="str">
        <f t="shared" si="43"/>
        <v/>
      </c>
      <c r="AC38" s="66" t="str">
        <f t="shared" si="44"/>
        <v/>
      </c>
      <c r="AD38" s="58" t="str">
        <f t="shared" si="45"/>
        <v/>
      </c>
      <c r="AE38" s="67" t="str">
        <f t="shared" si="46"/>
        <v/>
      </c>
      <c r="AF38" s="60" t="str">
        <f t="shared" si="47"/>
        <v/>
      </c>
      <c r="AG38" s="60" t="str">
        <f t="shared" si="48"/>
        <v/>
      </c>
      <c r="AH38" s="68" t="str">
        <f t="shared" si="49"/>
        <v/>
      </c>
      <c r="AI38" s="69" t="str">
        <f t="shared" si="50"/>
        <v/>
      </c>
      <c r="AJ38" s="63" t="str">
        <f t="shared" si="51"/>
        <v/>
      </c>
      <c r="AK38" s="63" t="str">
        <f t="shared" si="52"/>
        <v/>
      </c>
      <c r="AL38" s="63" t="str">
        <f t="shared" si="53"/>
        <v/>
      </c>
      <c r="AM38" s="63" t="str">
        <f t="shared" si="54"/>
        <v/>
      </c>
      <c r="AN38" s="63" t="str">
        <f t="shared" si="55"/>
        <v/>
      </c>
    </row>
    <row r="39" spans="1:40" ht="24.5" outlineLevel="1" thickTop="1" thickBot="1" x14ac:dyDescent="0.55000000000000004">
      <c r="B39" t="s">
        <v>1003</v>
      </c>
      <c r="C39" s="92" t="s">
        <v>2639</v>
      </c>
      <c r="D39" s="82" t="s">
        <v>988</v>
      </c>
      <c r="E39" s="82">
        <v>7</v>
      </c>
      <c r="F39" s="82" t="s">
        <v>1017</v>
      </c>
      <c r="G39" s="82" t="s">
        <v>1016</v>
      </c>
      <c r="H39" s="82" t="s">
        <v>988</v>
      </c>
      <c r="I39" s="82">
        <v>7</v>
      </c>
      <c r="J39" s="82"/>
      <c r="K39" s="82"/>
      <c r="L39" s="137" t="str">
        <f>IF(C39="","",_xlfn.CONCAT("            { line: ","""",C39,", ",M39:AN39,""", sC: ","""",B39,"""},  ]},"))</f>
        <v xml:space="preserve">            { line: "TEN PIEDAD DE MÍ, QUE SOY UN PECADOR., (Si,7,20)(La,m,250)(Si,7,350)", sC: "as"},  ]},</v>
      </c>
      <c r="M39" s="55" t="str">
        <f t="shared" si="29"/>
        <v>(</v>
      </c>
      <c r="N39" s="56" t="str">
        <f t="shared" si="30"/>
        <v>Si</v>
      </c>
      <c r="O39" s="57" t="str">
        <f t="shared" si="31"/>
        <v>,</v>
      </c>
      <c r="P39" s="58">
        <f t="shared" si="32"/>
        <v>7</v>
      </c>
      <c r="Q39" s="59" t="str">
        <f t="shared" si="33"/>
        <v>,</v>
      </c>
      <c r="R39" s="60">
        <f t="shared" si="6"/>
        <v>20</v>
      </c>
      <c r="S39" s="55" t="str">
        <f t="shared" si="34"/>
        <v>)</v>
      </c>
      <c r="T39" s="61" t="str">
        <f t="shared" si="35"/>
        <v>(</v>
      </c>
      <c r="U39" s="62" t="str">
        <f t="shared" si="36"/>
        <v>La</v>
      </c>
      <c r="V39" s="63" t="str">
        <f t="shared" si="37"/>
        <v>,</v>
      </c>
      <c r="W39" s="64" t="str">
        <f t="shared" si="38"/>
        <v>m</v>
      </c>
      <c r="X39" s="63" t="str">
        <f t="shared" si="39"/>
        <v>,</v>
      </c>
      <c r="Y39" s="63">
        <f t="shared" si="40"/>
        <v>250</v>
      </c>
      <c r="Z39" s="55" t="str">
        <f t="shared" si="41"/>
        <v>)</v>
      </c>
      <c r="AA39" s="65" t="str">
        <f t="shared" si="42"/>
        <v>(</v>
      </c>
      <c r="AB39" s="56" t="str">
        <f t="shared" si="43"/>
        <v>Si</v>
      </c>
      <c r="AC39" s="66" t="str">
        <f t="shared" si="44"/>
        <v>,</v>
      </c>
      <c r="AD39" s="58">
        <f t="shared" si="45"/>
        <v>7</v>
      </c>
      <c r="AE39" s="67" t="str">
        <f t="shared" si="46"/>
        <v>,</v>
      </c>
      <c r="AF39" s="60">
        <f t="shared" si="47"/>
        <v>350</v>
      </c>
      <c r="AG39" s="60" t="str">
        <f t="shared" si="48"/>
        <v>)</v>
      </c>
      <c r="AH39" s="68" t="str">
        <f t="shared" si="49"/>
        <v/>
      </c>
      <c r="AI39" s="69" t="str">
        <f t="shared" si="50"/>
        <v/>
      </c>
      <c r="AJ39" s="63" t="str">
        <f t="shared" si="51"/>
        <v/>
      </c>
      <c r="AK39" s="63" t="str">
        <f t="shared" si="52"/>
        <v/>
      </c>
      <c r="AL39" s="63" t="str">
        <f t="shared" si="53"/>
        <v/>
      </c>
      <c r="AM39" s="63" t="str">
        <f t="shared" si="54"/>
        <v/>
      </c>
      <c r="AN39" s="63" t="str">
        <f t="shared" si="55"/>
        <v/>
      </c>
    </row>
    <row r="40" spans="1:40" ht="26.5" outlineLevel="1" thickTop="1" thickBot="1" x14ac:dyDescent="0.55000000000000004">
      <c r="A40" s="72"/>
      <c r="B40" s="72"/>
      <c r="C40" s="72"/>
      <c r="D40" s="73"/>
      <c r="E40" s="73"/>
      <c r="F40" s="73"/>
      <c r="G40" s="73"/>
      <c r="H40" s="73"/>
      <c r="I40" s="73"/>
      <c r="J40" s="73"/>
      <c r="K40" s="73"/>
      <c r="L40" s="74" t="s">
        <v>997</v>
      </c>
      <c r="M40" s="55"/>
      <c r="N40" s="56"/>
      <c r="O40" s="57"/>
      <c r="P40" s="58"/>
      <c r="Q40" s="59"/>
      <c r="R40" s="60" t="str">
        <f t="shared" si="6"/>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C41" s="124" t="s">
        <v>2642</v>
      </c>
      <c r="D41" s="125" t="s">
        <v>1015</v>
      </c>
      <c r="E41" s="51" t="s">
        <v>1016</v>
      </c>
      <c r="F41" s="52" t="s">
        <v>1017</v>
      </c>
      <c r="G41" s="52" t="s">
        <v>1016</v>
      </c>
      <c r="H41" s="51"/>
      <c r="I41" s="51"/>
      <c r="J41" s="53"/>
      <c r="K41" s="53"/>
      <c r="L41" s="54" t="str">
        <f t="shared" ref="L41" si="56">IF(C41="","",_xlfn.CONCAT("            { line: ","""",C41,", ",M41:AN41,""", sC: ","""",B41,"""},"))</f>
        <v xml:space="preserve">            { line: "Tú que comiste con publicanos y pecadores,, (Mi,m,20)(La,m,250)", sC: ""},</v>
      </c>
      <c r="M41" s="55" t="str">
        <f>IF(N41="","","(")</f>
        <v>(</v>
      </c>
      <c r="N41" s="56" t="str">
        <f>IF(D41="","",D41)</f>
        <v>Mi</v>
      </c>
      <c r="O41" s="57" t="str">
        <f>IF(N41="","",",")</f>
        <v>,</v>
      </c>
      <c r="P41" s="58" t="str">
        <f>IF(E41="","",E41)</f>
        <v>m</v>
      </c>
      <c r="Q41" s="59" t="str">
        <f>IF(N41="","",",")</f>
        <v>,</v>
      </c>
      <c r="R41" s="60">
        <f t="shared" si="6"/>
        <v>20</v>
      </c>
      <c r="S41" s="55" t="str">
        <f>IF(N41="","",")")</f>
        <v>)</v>
      </c>
      <c r="T41" s="61" t="str">
        <f>IF(U41="","","(")</f>
        <v>(</v>
      </c>
      <c r="U41" s="62" t="str">
        <f>IF(F41="","",F41)</f>
        <v>La</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6.5" outlineLevel="1" thickTop="1" thickBot="1" x14ac:dyDescent="0.55000000000000004">
      <c r="A42" s="72"/>
      <c r="B42" s="72"/>
      <c r="C42" s="72"/>
      <c r="D42" s="73"/>
      <c r="E42" s="73"/>
      <c r="F42" s="73"/>
      <c r="G42" s="73"/>
      <c r="H42" s="73"/>
      <c r="I42" s="73"/>
      <c r="J42" s="73"/>
      <c r="K42" s="73"/>
      <c r="L42" s="74" t="s">
        <v>997</v>
      </c>
      <c r="M42" s="55"/>
      <c r="N42" s="56"/>
      <c r="O42" s="57"/>
      <c r="P42" s="58"/>
      <c r="Q42" s="59"/>
      <c r="R42" s="60" t="str">
        <f t="shared" ref="R42:R46" si="57">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outlineLevel="1" thickTop="1" thickBot="1" x14ac:dyDescent="0.55000000000000004">
      <c r="C43" s="78" t="s">
        <v>999</v>
      </c>
      <c r="D43" s="79"/>
      <c r="E43" s="79"/>
      <c r="F43" s="79"/>
      <c r="G43" s="79"/>
      <c r="H43" s="79"/>
      <c r="I43" s="79"/>
      <c r="J43" s="79"/>
      <c r="K43" s="79"/>
      <c r="L43" s="134" t="s">
        <v>1000</v>
      </c>
      <c r="M43" s="55" t="str">
        <f t="shared" ref="M43:M45" si="58">IF(N43="","","(")</f>
        <v/>
      </c>
      <c r="N43" s="56" t="str">
        <f t="shared" ref="N43:N45" si="59">IF(D43="","",D43)</f>
        <v/>
      </c>
      <c r="O43" s="57" t="str">
        <f t="shared" ref="O43:O45" si="60">IF(N43="","",",")</f>
        <v/>
      </c>
      <c r="P43" s="58" t="str">
        <f t="shared" ref="P43:P45" si="61">IF(E43="","",E43)</f>
        <v/>
      </c>
      <c r="Q43" s="59" t="str">
        <f t="shared" ref="Q43:Q45" si="62">IF(N43="","",",")</f>
        <v/>
      </c>
      <c r="R43" s="60" t="str">
        <f t="shared" si="57"/>
        <v/>
      </c>
      <c r="S43" s="55" t="str">
        <f t="shared" ref="S43:S45" si="63">IF(N43="","",")")</f>
        <v/>
      </c>
      <c r="T43" s="61" t="str">
        <f t="shared" ref="T43:T45" si="64">IF(U43="","","(")</f>
        <v/>
      </c>
      <c r="U43" s="62" t="str">
        <f t="shared" ref="U43:U45" si="65">IF(F43="","",F43)</f>
        <v/>
      </c>
      <c r="V43" s="63" t="str">
        <f t="shared" ref="V43:V45" si="66">IF(U43="","",",")</f>
        <v/>
      </c>
      <c r="W43" s="64" t="str">
        <f t="shared" ref="W43:W45" si="67">IF(G43="","",G43)</f>
        <v/>
      </c>
      <c r="X43" s="63" t="str">
        <f t="shared" ref="X43:X45" si="68">IF(U43="","",",")</f>
        <v/>
      </c>
      <c r="Y43" s="63" t="str">
        <f t="shared" ref="Y43:Y45" si="69">IF(U43="","",250)</f>
        <v/>
      </c>
      <c r="Z43" s="55" t="str">
        <f t="shared" ref="Z43:Z45" si="70">IF(U43="","",")")</f>
        <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4.5" outlineLevel="1" thickTop="1" thickBot="1" x14ac:dyDescent="0.55000000000000004">
      <c r="B44" t="s">
        <v>1001</v>
      </c>
      <c r="C44" s="81" t="s">
        <v>2656</v>
      </c>
      <c r="D44" s="82" t="s">
        <v>988</v>
      </c>
      <c r="E44" s="82">
        <v>7</v>
      </c>
      <c r="F44" s="82"/>
      <c r="G44" s="82"/>
      <c r="H44" s="82"/>
      <c r="I44" s="82"/>
      <c r="J44" s="82"/>
      <c r="K44" s="82"/>
      <c r="L44" s="135" t="str">
        <f>IF(C44="","",_xlfn.CONCAT("       triggerLine: ","""",C44,", ",M44:AN44,""", sC: ","""",B44,""", lines: ["))</f>
        <v xml:space="preserve">       triggerLine: "TEN PIEDAD DE MÍ, (Si,7,20)", sC: "ta as", lines: [</v>
      </c>
      <c r="M44" s="55" t="str">
        <f t="shared" si="58"/>
        <v>(</v>
      </c>
      <c r="N44" s="56" t="str">
        <f t="shared" si="59"/>
        <v>Si</v>
      </c>
      <c r="O44" s="57" t="str">
        <f t="shared" si="60"/>
        <v>,</v>
      </c>
      <c r="P44" s="58">
        <f t="shared" si="61"/>
        <v>7</v>
      </c>
      <c r="Q44" s="59" t="str">
        <f t="shared" si="62"/>
        <v>,</v>
      </c>
      <c r="R44" s="60">
        <f t="shared" si="57"/>
        <v>20</v>
      </c>
      <c r="S44" s="55" t="str">
        <f t="shared" si="63"/>
        <v>)</v>
      </c>
      <c r="T44" s="61" t="str">
        <f t="shared" si="64"/>
        <v/>
      </c>
      <c r="U44" s="62" t="str">
        <f t="shared" si="65"/>
        <v/>
      </c>
      <c r="V44" s="63" t="str">
        <f t="shared" si="66"/>
        <v/>
      </c>
      <c r="W44" s="64" t="str">
        <f t="shared" si="67"/>
        <v/>
      </c>
      <c r="X44" s="63" t="str">
        <f t="shared" si="68"/>
        <v/>
      </c>
      <c r="Y44" s="63" t="str">
        <f t="shared" si="69"/>
        <v/>
      </c>
      <c r="Z44" s="55" t="str">
        <f t="shared" si="70"/>
        <v/>
      </c>
      <c r="AA44" s="65" t="str">
        <f t="shared" si="71"/>
        <v/>
      </c>
      <c r="AB44" s="56" t="str">
        <f t="shared" si="72"/>
        <v/>
      </c>
      <c r="AC44" s="66" t="str">
        <f t="shared" si="73"/>
        <v/>
      </c>
      <c r="AD44" s="58" t="str">
        <f t="shared" si="74"/>
        <v/>
      </c>
      <c r="AE44" s="67" t="str">
        <f t="shared" si="75"/>
        <v/>
      </c>
      <c r="AF44" s="60" t="str">
        <f t="shared" si="76"/>
        <v/>
      </c>
      <c r="AG44" s="60" t="str">
        <f t="shared" si="77"/>
        <v/>
      </c>
      <c r="AH44" s="68" t="str">
        <f t="shared" si="78"/>
        <v/>
      </c>
      <c r="AI44" s="69" t="str">
        <f t="shared" si="79"/>
        <v/>
      </c>
      <c r="AJ44" s="63" t="str">
        <f t="shared" si="80"/>
        <v/>
      </c>
      <c r="AK44" s="63" t="str">
        <f t="shared" si="81"/>
        <v/>
      </c>
      <c r="AL44" s="63" t="str">
        <f t="shared" si="82"/>
        <v/>
      </c>
      <c r="AM44" s="63" t="str">
        <f t="shared" si="83"/>
        <v/>
      </c>
      <c r="AN44" s="63" t="str">
        <f t="shared" si="84"/>
        <v/>
      </c>
    </row>
    <row r="45" spans="1:40" ht="24.5" outlineLevel="1" thickTop="1" thickBot="1" x14ac:dyDescent="0.55000000000000004">
      <c r="B45" t="s">
        <v>1003</v>
      </c>
      <c r="C45" s="92" t="s">
        <v>2639</v>
      </c>
      <c r="D45" s="82" t="s">
        <v>988</v>
      </c>
      <c r="E45" s="82">
        <v>7</v>
      </c>
      <c r="F45" s="82" t="s">
        <v>1017</v>
      </c>
      <c r="G45" s="82" t="s">
        <v>1016</v>
      </c>
      <c r="H45" s="82" t="s">
        <v>988</v>
      </c>
      <c r="I45" s="82">
        <v>7</v>
      </c>
      <c r="J45" s="82"/>
      <c r="K45" s="82"/>
      <c r="L45" s="137" t="str">
        <f>IF(C45="","",_xlfn.CONCAT("            { line: ","""",C45,", ",M45:AN45,""", sC: ","""",B45,"""},  ]},"))</f>
        <v xml:space="preserve">            { line: "TEN PIEDAD DE MÍ, QUE SOY UN PECADOR., (Si,7,20)(La,m,250)(Si,7,350)", sC: "as"},  ]},</v>
      </c>
      <c r="M45" s="55" t="str">
        <f t="shared" si="58"/>
        <v>(</v>
      </c>
      <c r="N45" s="56" t="str">
        <f t="shared" si="59"/>
        <v>Si</v>
      </c>
      <c r="O45" s="57" t="str">
        <f t="shared" si="60"/>
        <v>,</v>
      </c>
      <c r="P45" s="58">
        <f t="shared" si="61"/>
        <v>7</v>
      </c>
      <c r="Q45" s="59" t="str">
        <f t="shared" si="62"/>
        <v>,</v>
      </c>
      <c r="R45" s="60">
        <f t="shared" si="57"/>
        <v>20</v>
      </c>
      <c r="S45" s="55" t="str">
        <f t="shared" si="63"/>
        <v>)</v>
      </c>
      <c r="T45" s="61" t="str">
        <f t="shared" si="64"/>
        <v>(</v>
      </c>
      <c r="U45" s="62" t="str">
        <f t="shared" si="65"/>
        <v>La</v>
      </c>
      <c r="V45" s="63" t="str">
        <f t="shared" si="66"/>
        <v>,</v>
      </c>
      <c r="W45" s="64" t="str">
        <f t="shared" si="67"/>
        <v>m</v>
      </c>
      <c r="X45" s="63" t="str">
        <f t="shared" si="68"/>
        <v>,</v>
      </c>
      <c r="Y45" s="63">
        <f t="shared" si="69"/>
        <v>250</v>
      </c>
      <c r="Z45" s="55" t="str">
        <f t="shared" si="70"/>
        <v>)</v>
      </c>
      <c r="AA45" s="65" t="str">
        <f t="shared" si="71"/>
        <v>(</v>
      </c>
      <c r="AB45" s="56" t="str">
        <f t="shared" si="72"/>
        <v>Si</v>
      </c>
      <c r="AC45" s="66" t="str">
        <f t="shared" si="73"/>
        <v>,</v>
      </c>
      <c r="AD45" s="58">
        <f t="shared" si="74"/>
        <v>7</v>
      </c>
      <c r="AE45" s="67" t="str">
        <f t="shared" si="75"/>
        <v>,</v>
      </c>
      <c r="AF45" s="60">
        <f t="shared" si="76"/>
        <v>350</v>
      </c>
      <c r="AG45" s="60" t="str">
        <f t="shared" si="77"/>
        <v>)</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6.5" outlineLevel="1" thickTop="1" thickBot="1" x14ac:dyDescent="0.55000000000000004">
      <c r="A46" s="72"/>
      <c r="B46" s="72"/>
      <c r="C46" s="72"/>
      <c r="D46" s="73"/>
      <c r="E46" s="73"/>
      <c r="F46" s="73"/>
      <c r="G46" s="73"/>
      <c r="H46" s="73"/>
      <c r="I46" s="73"/>
      <c r="J46" s="73"/>
      <c r="K46" s="73"/>
      <c r="L46" s="74" t="s">
        <v>997</v>
      </c>
      <c r="M46" s="55"/>
      <c r="N46" s="56"/>
      <c r="O46" s="57"/>
      <c r="P46" s="58"/>
      <c r="Q46" s="59"/>
      <c r="R46" s="60" t="str">
        <f t="shared" si="57"/>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4.5" thickTop="1" thickBot="1" x14ac:dyDescent="0.55000000000000004">
      <c r="C47" s="124" t="s">
        <v>2643</v>
      </c>
      <c r="D47" s="125" t="s">
        <v>1015</v>
      </c>
      <c r="E47" s="51" t="s">
        <v>1016</v>
      </c>
      <c r="F47" s="52" t="s">
        <v>1017</v>
      </c>
      <c r="G47" s="52" t="s">
        <v>1016</v>
      </c>
      <c r="H47" s="51"/>
      <c r="I47" s="51"/>
      <c r="J47" s="53"/>
      <c r="K47" s="53"/>
      <c r="L47" s="77" t="str">
        <f>IF(C47="","",_xlfn.CONCAT("            { line: ","""",C47,", ",M47:AN47,""", sC: ","""",B47,"""},"))</f>
        <v xml:space="preserve">            { line: "Tú que llevaste la salvación a la casa de Zaqueo,, (Mi,m,20)(La,m,250)", sC: ""},</v>
      </c>
      <c r="M47" s="55" t="str">
        <f t="shared" ref="M47" si="85">IF(N47="","","(")</f>
        <v>(</v>
      </c>
      <c r="N47" s="56" t="str">
        <f t="shared" ref="N47" si="86">IF(D47="","",D47)</f>
        <v>Mi</v>
      </c>
      <c r="O47" s="57" t="str">
        <f t="shared" ref="O47" si="87">IF(N47="","",",")</f>
        <v>,</v>
      </c>
      <c r="P47" s="58" t="str">
        <f t="shared" ref="P47" si="88">IF(E47="","",E47)</f>
        <v>m</v>
      </c>
      <c r="Q47" s="59" t="str">
        <f t="shared" ref="Q47" si="89">IF(N47="","",",")</f>
        <v>,</v>
      </c>
      <c r="R47" s="60">
        <f t="shared" si="6"/>
        <v>20</v>
      </c>
      <c r="S47" s="55" t="str">
        <f t="shared" ref="S47" si="90">IF(N47="","",")")</f>
        <v>)</v>
      </c>
      <c r="T47" s="61" t="str">
        <f t="shared" ref="T47" si="91">IF(U47="","","(")</f>
        <v>(</v>
      </c>
      <c r="U47" s="62" t="str">
        <f t="shared" ref="U47" si="92">IF(F47="","",F47)</f>
        <v>La</v>
      </c>
      <c r="V47" s="63" t="str">
        <f t="shared" ref="V47" si="93">IF(U47="","",",")</f>
        <v>,</v>
      </c>
      <c r="W47" s="64" t="str">
        <f t="shared" ref="W47" si="94">IF(G47="","",G47)</f>
        <v>m</v>
      </c>
      <c r="X47" s="63" t="str">
        <f t="shared" ref="X47" si="95">IF(U47="","",",")</f>
        <v>,</v>
      </c>
      <c r="Y47" s="63">
        <f t="shared" ref="Y47" si="96">IF(U47="","",250)</f>
        <v>250</v>
      </c>
      <c r="Z47" s="55" t="str">
        <f t="shared" ref="Z47" si="97">IF(U47="","",")")</f>
        <v>)</v>
      </c>
      <c r="AA47" s="65" t="str">
        <f t="shared" ref="AA47" si="98">IF(AB47="","","(")</f>
        <v/>
      </c>
      <c r="AB47" s="56" t="str">
        <f t="shared" ref="AB47" si="99">IF(H47="","",H47)</f>
        <v/>
      </c>
      <c r="AC47" s="66" t="str">
        <f t="shared" ref="AC47" si="100">IF(AB47="","",",")</f>
        <v/>
      </c>
      <c r="AD47" s="58" t="str">
        <f t="shared" ref="AD47" si="101">IF(I47="","",I47)</f>
        <v/>
      </c>
      <c r="AE47" s="67" t="str">
        <f t="shared" ref="AE47" si="102">IF(AB47="","",",")</f>
        <v/>
      </c>
      <c r="AF47" s="60" t="str">
        <f t="shared" ref="AF47" si="103">IF(AB47="","",350)</f>
        <v/>
      </c>
      <c r="AG47" s="60" t="str">
        <f t="shared" ref="AG47" si="104">IF(AB47="","",")")</f>
        <v/>
      </c>
      <c r="AH47" s="68" t="str">
        <f t="shared" ref="AH47" si="105">IF(AI47="","","(")</f>
        <v/>
      </c>
      <c r="AI47" s="69" t="str">
        <f t="shared" ref="AI47" si="106">IF(J47="","",J47)</f>
        <v/>
      </c>
      <c r="AJ47" s="63" t="str">
        <f t="shared" ref="AJ47" si="107">IF(AI47="","",",")</f>
        <v/>
      </c>
      <c r="AK47" s="63" t="str">
        <f t="shared" ref="AK47" si="108">IF(K47="","",K47)</f>
        <v/>
      </c>
      <c r="AL47" s="63" t="str">
        <f t="shared" ref="AL47" si="109">IF(AI47="","",",")</f>
        <v/>
      </c>
      <c r="AM47" s="63" t="str">
        <f t="shared" ref="AM47" si="110">IF(AI47="","",450)</f>
        <v/>
      </c>
      <c r="AN47" s="63" t="str">
        <f t="shared" ref="AN47" si="111">IF(AI47="","",")")</f>
        <v/>
      </c>
    </row>
    <row r="48" spans="1:40" ht="26.5" outlineLevel="1" thickTop="1" thickBot="1" x14ac:dyDescent="0.55000000000000004">
      <c r="A48" s="72"/>
      <c r="B48" s="72"/>
      <c r="C48" s="72"/>
      <c r="D48" s="73"/>
      <c r="E48" s="73"/>
      <c r="F48" s="73"/>
      <c r="G48" s="73"/>
      <c r="H48" s="73"/>
      <c r="I48" s="73"/>
      <c r="J48" s="73"/>
      <c r="K48" s="73"/>
      <c r="L48" s="74" t="s">
        <v>997</v>
      </c>
      <c r="M48" s="55"/>
      <c r="N48" s="56"/>
      <c r="O48" s="57"/>
      <c r="P48" s="58"/>
      <c r="Q48" s="59"/>
      <c r="R48" s="60" t="str">
        <f t="shared" si="6"/>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outlineLevel="1" thickTop="1" thickBot="1" x14ac:dyDescent="0.55000000000000004">
      <c r="C49" s="78" t="s">
        <v>999</v>
      </c>
      <c r="D49" s="79"/>
      <c r="E49" s="79"/>
      <c r="F49" s="79"/>
      <c r="G49" s="79"/>
      <c r="H49" s="79"/>
      <c r="I49" s="79"/>
      <c r="J49" s="79"/>
      <c r="K49" s="79"/>
      <c r="L49" s="134" t="s">
        <v>1000</v>
      </c>
      <c r="M49" s="55" t="str">
        <f t="shared" ref="M49:M51" si="112">IF(N49="","","(")</f>
        <v/>
      </c>
      <c r="N49" s="56" t="str">
        <f t="shared" ref="N49:N51" si="113">IF(D49="","",D49)</f>
        <v/>
      </c>
      <c r="O49" s="57" t="str">
        <f t="shared" ref="O49:O51" si="114">IF(N49="","",",")</f>
        <v/>
      </c>
      <c r="P49" s="58" t="str">
        <f t="shared" ref="P49:P51" si="115">IF(E49="","",E49)</f>
        <v/>
      </c>
      <c r="Q49" s="59" t="str">
        <f t="shared" ref="Q49:Q51" si="116">IF(N49="","",",")</f>
        <v/>
      </c>
      <c r="R49" s="60" t="str">
        <f t="shared" si="6"/>
        <v/>
      </c>
      <c r="S49" s="55" t="str">
        <f t="shared" ref="S49:S51" si="117">IF(N49="","",")")</f>
        <v/>
      </c>
      <c r="T49" s="61" t="str">
        <f t="shared" ref="T49:T51" si="118">IF(U49="","","(")</f>
        <v/>
      </c>
      <c r="U49" s="62" t="str">
        <f t="shared" ref="U49:U51" si="119">IF(F49="","",F49)</f>
        <v/>
      </c>
      <c r="V49" s="63" t="str">
        <f t="shared" ref="V49:V51" si="120">IF(U49="","",",")</f>
        <v/>
      </c>
      <c r="W49" s="64" t="str">
        <f t="shared" ref="W49:W51" si="121">IF(G49="","",G49)</f>
        <v/>
      </c>
      <c r="X49" s="63" t="str">
        <f t="shared" ref="X49:X51" si="122">IF(U49="","",",")</f>
        <v/>
      </c>
      <c r="Y49" s="63" t="str">
        <f t="shared" ref="Y49:Y51" si="123">IF(U49="","",250)</f>
        <v/>
      </c>
      <c r="Z49" s="55" t="str">
        <f t="shared" ref="Z49:Z51" si="124">IF(U49="","",")")</f>
        <v/>
      </c>
      <c r="AA49" s="65" t="str">
        <f t="shared" ref="AA49:AA51" si="125">IF(AB49="","","(")</f>
        <v/>
      </c>
      <c r="AB49" s="56" t="str">
        <f t="shared" ref="AB49:AB51" si="126">IF(H49="","",H49)</f>
        <v/>
      </c>
      <c r="AC49" s="66" t="str">
        <f t="shared" ref="AC49:AC51" si="127">IF(AB49="","",",")</f>
        <v/>
      </c>
      <c r="AD49" s="58" t="str">
        <f t="shared" ref="AD49:AD51" si="128">IF(I49="","",I49)</f>
        <v/>
      </c>
      <c r="AE49" s="67" t="str">
        <f t="shared" ref="AE49:AE51" si="129">IF(AB49="","",",")</f>
        <v/>
      </c>
      <c r="AF49" s="60" t="str">
        <f t="shared" ref="AF49:AF51" si="130">IF(AB49="","",350)</f>
        <v/>
      </c>
      <c r="AG49" s="60" t="str">
        <f t="shared" ref="AG49:AG51" si="131">IF(AB49="","",")")</f>
        <v/>
      </c>
      <c r="AH49" s="68" t="str">
        <f t="shared" ref="AH49:AH51" si="132">IF(AI49="","","(")</f>
        <v/>
      </c>
      <c r="AI49" s="69" t="str">
        <f t="shared" ref="AI49:AI51" si="133">IF(J49="","",J49)</f>
        <v/>
      </c>
      <c r="AJ49" s="63" t="str">
        <f t="shared" ref="AJ49:AJ51" si="134">IF(AI49="","",",")</f>
        <v/>
      </c>
      <c r="AK49" s="63" t="str">
        <f t="shared" ref="AK49:AK51" si="135">IF(K49="","",K49)</f>
        <v/>
      </c>
      <c r="AL49" s="63" t="str">
        <f t="shared" ref="AL49:AL51" si="136">IF(AI49="","",",")</f>
        <v/>
      </c>
      <c r="AM49" s="63" t="str">
        <f t="shared" ref="AM49:AM51" si="137">IF(AI49="","",450)</f>
        <v/>
      </c>
      <c r="AN49" s="63" t="str">
        <f t="shared" ref="AN49:AN51" si="138">IF(AI49="","",")")</f>
        <v/>
      </c>
    </row>
    <row r="50" spans="1:40" ht="24.5" outlineLevel="1" thickTop="1" thickBot="1" x14ac:dyDescent="0.55000000000000004">
      <c r="B50" t="s">
        <v>1001</v>
      </c>
      <c r="C50" s="81" t="s">
        <v>2656</v>
      </c>
      <c r="D50" s="82" t="s">
        <v>988</v>
      </c>
      <c r="E50" s="82">
        <v>7</v>
      </c>
      <c r="F50" s="82"/>
      <c r="G50" s="82"/>
      <c r="H50" s="82"/>
      <c r="I50" s="82"/>
      <c r="J50" s="82"/>
      <c r="K50" s="82"/>
      <c r="L50" s="135" t="str">
        <f>IF(C50="","",_xlfn.CONCAT("       triggerLine: ","""",C50,", ",M50:AN50,""", sC: ","""",B50,""", lines: ["))</f>
        <v xml:space="preserve">       triggerLine: "TEN PIEDAD DE MÍ, (Si,7,20)", sC: "ta as", lines: [</v>
      </c>
      <c r="M50" s="55" t="str">
        <f t="shared" si="112"/>
        <v>(</v>
      </c>
      <c r="N50" s="56" t="str">
        <f t="shared" si="113"/>
        <v>Si</v>
      </c>
      <c r="O50" s="57" t="str">
        <f t="shared" si="114"/>
        <v>,</v>
      </c>
      <c r="P50" s="58">
        <f t="shared" si="115"/>
        <v>7</v>
      </c>
      <c r="Q50" s="59" t="str">
        <f t="shared" si="116"/>
        <v>,</v>
      </c>
      <c r="R50" s="60">
        <f t="shared" si="6"/>
        <v>20</v>
      </c>
      <c r="S50" s="55" t="str">
        <f t="shared" si="117"/>
        <v>)</v>
      </c>
      <c r="T50" s="61" t="str">
        <f t="shared" si="118"/>
        <v/>
      </c>
      <c r="U50" s="62" t="str">
        <f t="shared" si="119"/>
        <v/>
      </c>
      <c r="V50" s="63" t="str">
        <f t="shared" si="120"/>
        <v/>
      </c>
      <c r="W50" s="64" t="str">
        <f t="shared" si="121"/>
        <v/>
      </c>
      <c r="X50" s="63" t="str">
        <f t="shared" si="122"/>
        <v/>
      </c>
      <c r="Y50" s="63" t="str">
        <f t="shared" si="123"/>
        <v/>
      </c>
      <c r="Z50" s="55" t="str">
        <f t="shared" si="124"/>
        <v/>
      </c>
      <c r="AA50" s="65" t="str">
        <f t="shared" si="125"/>
        <v/>
      </c>
      <c r="AB50" s="56" t="str">
        <f t="shared" si="126"/>
        <v/>
      </c>
      <c r="AC50" s="66" t="str">
        <f t="shared" si="127"/>
        <v/>
      </c>
      <c r="AD50" s="58" t="str">
        <f t="shared" si="128"/>
        <v/>
      </c>
      <c r="AE50" s="67" t="str">
        <f t="shared" si="129"/>
        <v/>
      </c>
      <c r="AF50" s="60" t="str">
        <f t="shared" si="130"/>
        <v/>
      </c>
      <c r="AG50" s="60" t="str">
        <f t="shared" si="131"/>
        <v/>
      </c>
      <c r="AH50" s="68" t="str">
        <f t="shared" si="132"/>
        <v/>
      </c>
      <c r="AI50" s="69" t="str">
        <f t="shared" si="133"/>
        <v/>
      </c>
      <c r="AJ50" s="63" t="str">
        <f t="shared" si="134"/>
        <v/>
      </c>
      <c r="AK50" s="63" t="str">
        <f t="shared" si="135"/>
        <v/>
      </c>
      <c r="AL50" s="63" t="str">
        <f t="shared" si="136"/>
        <v/>
      </c>
      <c r="AM50" s="63" t="str">
        <f t="shared" si="137"/>
        <v/>
      </c>
      <c r="AN50" s="63" t="str">
        <f t="shared" si="138"/>
        <v/>
      </c>
    </row>
    <row r="51" spans="1:40" ht="24.5" outlineLevel="1" thickTop="1" thickBot="1" x14ac:dyDescent="0.55000000000000004">
      <c r="B51" t="s">
        <v>1003</v>
      </c>
      <c r="C51" s="92" t="s">
        <v>2639</v>
      </c>
      <c r="D51" s="82" t="s">
        <v>988</v>
      </c>
      <c r="E51" s="82">
        <v>7</v>
      </c>
      <c r="F51" s="82" t="s">
        <v>1017</v>
      </c>
      <c r="G51" s="82" t="s">
        <v>1016</v>
      </c>
      <c r="H51" s="82" t="s">
        <v>988</v>
      </c>
      <c r="I51" s="82">
        <v>7</v>
      </c>
      <c r="J51" s="82"/>
      <c r="K51" s="82"/>
      <c r="L51" s="137" t="str">
        <f>IF(C51="","",_xlfn.CONCAT("            { line: ","""",C51,", ",M51:AN51,""", sC: ","""",B51,"""},  ]},"))</f>
        <v xml:space="preserve">            { line: "TEN PIEDAD DE MÍ, QUE SOY UN PECADOR., (Si,7,20)(La,m,250)(Si,7,350)", sC: "as"},  ]},</v>
      </c>
      <c r="M51" s="55" t="str">
        <f t="shared" si="112"/>
        <v>(</v>
      </c>
      <c r="N51" s="56" t="str">
        <f t="shared" si="113"/>
        <v>Si</v>
      </c>
      <c r="O51" s="57" t="str">
        <f t="shared" si="114"/>
        <v>,</v>
      </c>
      <c r="P51" s="58">
        <f t="shared" si="115"/>
        <v>7</v>
      </c>
      <c r="Q51" s="59" t="str">
        <f t="shared" si="116"/>
        <v>,</v>
      </c>
      <c r="R51" s="60">
        <f t="shared" si="6"/>
        <v>20</v>
      </c>
      <c r="S51" s="55" t="str">
        <f t="shared" si="117"/>
        <v>)</v>
      </c>
      <c r="T51" s="61" t="str">
        <f t="shared" si="118"/>
        <v>(</v>
      </c>
      <c r="U51" s="62" t="str">
        <f t="shared" si="119"/>
        <v>La</v>
      </c>
      <c r="V51" s="63" t="str">
        <f t="shared" si="120"/>
        <v>,</v>
      </c>
      <c r="W51" s="64" t="str">
        <f t="shared" si="121"/>
        <v>m</v>
      </c>
      <c r="X51" s="63" t="str">
        <f t="shared" si="122"/>
        <v>,</v>
      </c>
      <c r="Y51" s="63">
        <f t="shared" si="123"/>
        <v>250</v>
      </c>
      <c r="Z51" s="55" t="str">
        <f t="shared" si="124"/>
        <v>)</v>
      </c>
      <c r="AA51" s="65" t="str">
        <f t="shared" si="125"/>
        <v>(</v>
      </c>
      <c r="AB51" s="56" t="str">
        <f t="shared" si="126"/>
        <v>Si</v>
      </c>
      <c r="AC51" s="66" t="str">
        <f t="shared" si="127"/>
        <v>,</v>
      </c>
      <c r="AD51" s="58">
        <f t="shared" si="128"/>
        <v>7</v>
      </c>
      <c r="AE51" s="67" t="str">
        <f t="shared" si="129"/>
        <v>,</v>
      </c>
      <c r="AF51" s="60">
        <f t="shared" si="130"/>
        <v>350</v>
      </c>
      <c r="AG51" s="60" t="str">
        <f t="shared" si="131"/>
        <v>)</v>
      </c>
      <c r="AH51" s="68" t="str">
        <f t="shared" si="132"/>
        <v/>
      </c>
      <c r="AI51" s="69" t="str">
        <f t="shared" si="133"/>
        <v/>
      </c>
      <c r="AJ51" s="63" t="str">
        <f t="shared" si="134"/>
        <v/>
      </c>
      <c r="AK51" s="63" t="str">
        <f t="shared" si="135"/>
        <v/>
      </c>
      <c r="AL51" s="63" t="str">
        <f t="shared" si="136"/>
        <v/>
      </c>
      <c r="AM51" s="63" t="str">
        <f t="shared" si="137"/>
        <v/>
      </c>
      <c r="AN51" s="63" t="str">
        <f t="shared" si="138"/>
        <v/>
      </c>
    </row>
    <row r="52" spans="1:40" ht="26.5" outlineLevel="1" thickTop="1" thickBot="1" x14ac:dyDescent="0.55000000000000004">
      <c r="A52" s="72"/>
      <c r="B52" s="72"/>
      <c r="C52" s="72"/>
      <c r="D52" s="73"/>
      <c r="E52" s="73"/>
      <c r="F52" s="73"/>
      <c r="G52" s="73"/>
      <c r="H52" s="73"/>
      <c r="I52" s="73"/>
      <c r="J52" s="73"/>
      <c r="K52" s="73"/>
      <c r="L52" s="74" t="s">
        <v>997</v>
      </c>
      <c r="M52" s="55"/>
      <c r="N52" s="56"/>
      <c r="O52" s="57"/>
      <c r="P52" s="58"/>
      <c r="Q52" s="59"/>
      <c r="R52" s="60" t="str">
        <f t="shared" si="6"/>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4.5" thickTop="1" thickBot="1" x14ac:dyDescent="0.55000000000000004">
      <c r="C53" s="124" t="s">
        <v>2644</v>
      </c>
      <c r="D53" s="125" t="s">
        <v>1015</v>
      </c>
      <c r="E53" s="51" t="s">
        <v>1016</v>
      </c>
      <c r="F53" s="52" t="s">
        <v>1017</v>
      </c>
      <c r="G53" s="52" t="s">
        <v>1016</v>
      </c>
      <c r="H53" s="51"/>
      <c r="I53" s="51"/>
      <c r="J53" s="53"/>
      <c r="K53" s="53"/>
      <c r="L53" s="54" t="str">
        <f t="shared" ref="L53:L59" si="139">IF(C53="","",_xlfn.CONCAT("            { line: ","""",C53,", ",M53:AN53,""", sC: ","""",B53,"""},"))</f>
        <v xml:space="preserve">            { line: "Tú que de la muerte llamaste a Lázaro,, (Mi,m,20)(La,m,250)", sC: ""},</v>
      </c>
      <c r="M53" s="55" t="str">
        <f>IF(N53="","","(")</f>
        <v>(</v>
      </c>
      <c r="N53" s="56" t="str">
        <f>IF(D53="","",D53)</f>
        <v>Mi</v>
      </c>
      <c r="O53" s="57" t="str">
        <f>IF(N53="","",",")</f>
        <v>,</v>
      </c>
      <c r="P53" s="58" t="str">
        <f>IF(E53="","",E53)</f>
        <v>m</v>
      </c>
      <c r="Q53" s="59" t="str">
        <f>IF(N53="","",",")</f>
        <v>,</v>
      </c>
      <c r="R53" s="60">
        <f t="shared" si="6"/>
        <v>20</v>
      </c>
      <c r="S53" s="55" t="str">
        <f>IF(N53="","",")")</f>
        <v>)</v>
      </c>
      <c r="T53" s="61" t="str">
        <f>IF(U53="","","(")</f>
        <v>(</v>
      </c>
      <c r="U53" s="62" t="str">
        <f>IF(F53="","",F53)</f>
        <v>La</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6.5" outlineLevel="1" thickTop="1" thickBot="1" x14ac:dyDescent="0.55000000000000004">
      <c r="A54" s="72"/>
      <c r="B54" s="72"/>
      <c r="C54" s="72"/>
      <c r="D54" s="73"/>
      <c r="E54" s="73"/>
      <c r="F54" s="73"/>
      <c r="G54" s="73"/>
      <c r="H54" s="73"/>
      <c r="I54" s="73"/>
      <c r="J54" s="73"/>
      <c r="K54" s="73"/>
      <c r="L54" s="74" t="s">
        <v>997</v>
      </c>
      <c r="M54" s="55"/>
      <c r="N54" s="56"/>
      <c r="O54" s="57"/>
      <c r="P54" s="58"/>
      <c r="Q54" s="59"/>
      <c r="R54" s="60" t="str">
        <f t="shared" ref="R54:R58" si="140">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4.5" outlineLevel="1" thickTop="1" thickBot="1" x14ac:dyDescent="0.55000000000000004">
      <c r="C55" s="78" t="s">
        <v>999</v>
      </c>
      <c r="D55" s="79"/>
      <c r="E55" s="79"/>
      <c r="F55" s="79"/>
      <c r="G55" s="79"/>
      <c r="H55" s="79"/>
      <c r="I55" s="79"/>
      <c r="J55" s="79"/>
      <c r="K55" s="79"/>
      <c r="L55" s="134" t="s">
        <v>1000</v>
      </c>
      <c r="M55" s="55" t="str">
        <f t="shared" ref="M55:M57" si="141">IF(N55="","","(")</f>
        <v/>
      </c>
      <c r="N55" s="56" t="str">
        <f t="shared" ref="N55:N57" si="142">IF(D55="","",D55)</f>
        <v/>
      </c>
      <c r="O55" s="57" t="str">
        <f t="shared" ref="O55:O57" si="143">IF(N55="","",",")</f>
        <v/>
      </c>
      <c r="P55" s="58" t="str">
        <f t="shared" ref="P55:P57" si="144">IF(E55="","",E55)</f>
        <v/>
      </c>
      <c r="Q55" s="59" t="str">
        <f t="shared" ref="Q55:Q57" si="145">IF(N55="","",",")</f>
        <v/>
      </c>
      <c r="R55" s="60" t="str">
        <f t="shared" si="140"/>
        <v/>
      </c>
      <c r="S55" s="55" t="str">
        <f t="shared" ref="S55:S57" si="146">IF(N55="","",")")</f>
        <v/>
      </c>
      <c r="T55" s="61" t="str">
        <f t="shared" ref="T55:T57" si="147">IF(U55="","","(")</f>
        <v/>
      </c>
      <c r="U55" s="62" t="str">
        <f t="shared" ref="U55:U57" si="148">IF(F55="","",F55)</f>
        <v/>
      </c>
      <c r="V55" s="63" t="str">
        <f t="shared" ref="V55:V57" si="149">IF(U55="","",",")</f>
        <v/>
      </c>
      <c r="W55" s="64" t="str">
        <f t="shared" ref="W55:W57" si="150">IF(G55="","",G55)</f>
        <v/>
      </c>
      <c r="X55" s="63" t="str">
        <f t="shared" ref="X55:X57" si="151">IF(U55="","",",")</f>
        <v/>
      </c>
      <c r="Y55" s="63" t="str">
        <f t="shared" ref="Y55:Y57" si="152">IF(U55="","",250)</f>
        <v/>
      </c>
      <c r="Z55" s="55" t="str">
        <f t="shared" ref="Z55:Z57" si="153">IF(U55="","",")")</f>
        <v/>
      </c>
      <c r="AA55" s="65" t="str">
        <f t="shared" ref="AA55:AA57" si="154">IF(AB55="","","(")</f>
        <v/>
      </c>
      <c r="AB55" s="56" t="str">
        <f t="shared" ref="AB55:AB57" si="155">IF(H55="","",H55)</f>
        <v/>
      </c>
      <c r="AC55" s="66" t="str">
        <f t="shared" ref="AC55:AC57" si="156">IF(AB55="","",",")</f>
        <v/>
      </c>
      <c r="AD55" s="58" t="str">
        <f t="shared" ref="AD55:AD57" si="157">IF(I55="","",I55)</f>
        <v/>
      </c>
      <c r="AE55" s="67" t="str">
        <f t="shared" ref="AE55:AE57" si="158">IF(AB55="","",",")</f>
        <v/>
      </c>
      <c r="AF55" s="60" t="str">
        <f t="shared" ref="AF55:AF57" si="159">IF(AB55="","",350)</f>
        <v/>
      </c>
      <c r="AG55" s="60" t="str">
        <f t="shared" ref="AG55:AG57" si="160">IF(AB55="","",")")</f>
        <v/>
      </c>
      <c r="AH55" s="68" t="str">
        <f t="shared" ref="AH55:AH57" si="161">IF(AI55="","","(")</f>
        <v/>
      </c>
      <c r="AI55" s="69" t="str">
        <f t="shared" ref="AI55:AI57" si="162">IF(J55="","",J55)</f>
        <v/>
      </c>
      <c r="AJ55" s="63" t="str">
        <f t="shared" ref="AJ55:AJ57" si="163">IF(AI55="","",",")</f>
        <v/>
      </c>
      <c r="AK55" s="63" t="str">
        <f t="shared" ref="AK55:AK57" si="164">IF(K55="","",K55)</f>
        <v/>
      </c>
      <c r="AL55" s="63" t="str">
        <f t="shared" ref="AL55:AL57" si="165">IF(AI55="","",",")</f>
        <v/>
      </c>
      <c r="AM55" s="63" t="str">
        <f t="shared" ref="AM55:AM57" si="166">IF(AI55="","",450)</f>
        <v/>
      </c>
      <c r="AN55" s="63" t="str">
        <f t="shared" ref="AN55:AN57" si="167">IF(AI55="","",")")</f>
        <v/>
      </c>
    </row>
    <row r="56" spans="1:40" ht="24.5" outlineLevel="1" thickTop="1" thickBot="1" x14ac:dyDescent="0.55000000000000004">
      <c r="B56" t="s">
        <v>1001</v>
      </c>
      <c r="C56" s="81" t="s">
        <v>2656</v>
      </c>
      <c r="D56" s="82" t="s">
        <v>988</v>
      </c>
      <c r="E56" s="82">
        <v>7</v>
      </c>
      <c r="F56" s="82"/>
      <c r="G56" s="82"/>
      <c r="H56" s="82"/>
      <c r="I56" s="82"/>
      <c r="J56" s="82"/>
      <c r="K56" s="82"/>
      <c r="L56" s="135" t="str">
        <f>IF(C56="","",_xlfn.CONCAT("       triggerLine: ","""",C56,", ",M56:AN56,""", sC: ","""",B56,""", lines: ["))</f>
        <v xml:space="preserve">       triggerLine: "TEN PIEDAD DE MÍ, (Si,7,20)", sC: "ta as", lines: [</v>
      </c>
      <c r="M56" s="55" t="str">
        <f t="shared" si="141"/>
        <v>(</v>
      </c>
      <c r="N56" s="56" t="str">
        <f t="shared" si="142"/>
        <v>Si</v>
      </c>
      <c r="O56" s="57" t="str">
        <f t="shared" si="143"/>
        <v>,</v>
      </c>
      <c r="P56" s="58">
        <f t="shared" si="144"/>
        <v>7</v>
      </c>
      <c r="Q56" s="59" t="str">
        <f t="shared" si="145"/>
        <v>,</v>
      </c>
      <c r="R56" s="60">
        <f t="shared" si="140"/>
        <v>20</v>
      </c>
      <c r="S56" s="55" t="str">
        <f t="shared" si="146"/>
        <v>)</v>
      </c>
      <c r="T56" s="61" t="str">
        <f t="shared" si="147"/>
        <v/>
      </c>
      <c r="U56" s="62" t="str">
        <f t="shared" si="148"/>
        <v/>
      </c>
      <c r="V56" s="63" t="str">
        <f t="shared" si="149"/>
        <v/>
      </c>
      <c r="W56" s="64" t="str">
        <f t="shared" si="150"/>
        <v/>
      </c>
      <c r="X56" s="63" t="str">
        <f t="shared" si="151"/>
        <v/>
      </c>
      <c r="Y56" s="63" t="str">
        <f t="shared" si="152"/>
        <v/>
      </c>
      <c r="Z56" s="55" t="str">
        <f t="shared" si="153"/>
        <v/>
      </c>
      <c r="AA56" s="65" t="str">
        <f t="shared" si="154"/>
        <v/>
      </c>
      <c r="AB56" s="56" t="str">
        <f t="shared" si="155"/>
        <v/>
      </c>
      <c r="AC56" s="66" t="str">
        <f t="shared" si="156"/>
        <v/>
      </c>
      <c r="AD56" s="58" t="str">
        <f t="shared" si="157"/>
        <v/>
      </c>
      <c r="AE56" s="67" t="str">
        <f t="shared" si="158"/>
        <v/>
      </c>
      <c r="AF56" s="60" t="str">
        <f t="shared" si="159"/>
        <v/>
      </c>
      <c r="AG56" s="60" t="str">
        <f t="shared" si="160"/>
        <v/>
      </c>
      <c r="AH56" s="68" t="str">
        <f t="shared" si="161"/>
        <v/>
      </c>
      <c r="AI56" s="69" t="str">
        <f t="shared" si="162"/>
        <v/>
      </c>
      <c r="AJ56" s="63" t="str">
        <f t="shared" si="163"/>
        <v/>
      </c>
      <c r="AK56" s="63" t="str">
        <f t="shared" si="164"/>
        <v/>
      </c>
      <c r="AL56" s="63" t="str">
        <f t="shared" si="165"/>
        <v/>
      </c>
      <c r="AM56" s="63" t="str">
        <f t="shared" si="166"/>
        <v/>
      </c>
      <c r="AN56" s="63" t="str">
        <f t="shared" si="167"/>
        <v/>
      </c>
    </row>
    <row r="57" spans="1:40" ht="24.5" outlineLevel="1" thickTop="1" thickBot="1" x14ac:dyDescent="0.55000000000000004">
      <c r="B57" t="s">
        <v>1003</v>
      </c>
      <c r="C57" s="92" t="s">
        <v>2639</v>
      </c>
      <c r="D57" s="82" t="s">
        <v>988</v>
      </c>
      <c r="E57" s="82">
        <v>7</v>
      </c>
      <c r="F57" s="82" t="s">
        <v>1017</v>
      </c>
      <c r="G57" s="82" t="s">
        <v>1016</v>
      </c>
      <c r="H57" s="82" t="s">
        <v>988</v>
      </c>
      <c r="I57" s="82">
        <v>7</v>
      </c>
      <c r="J57" s="82"/>
      <c r="K57" s="82"/>
      <c r="L57" s="137" t="str">
        <f>IF(C57="","",_xlfn.CONCAT("            { line: ","""",C57,", ",M57:AN57,""", sC: ","""",B57,"""},  ]},"))</f>
        <v xml:space="preserve">            { line: "TEN PIEDAD DE MÍ, QUE SOY UN PECADOR., (Si,7,20)(La,m,250)(Si,7,350)", sC: "as"},  ]},</v>
      </c>
      <c r="M57" s="55" t="str">
        <f t="shared" si="141"/>
        <v>(</v>
      </c>
      <c r="N57" s="56" t="str">
        <f t="shared" si="142"/>
        <v>Si</v>
      </c>
      <c r="O57" s="57" t="str">
        <f t="shared" si="143"/>
        <v>,</v>
      </c>
      <c r="P57" s="58">
        <f t="shared" si="144"/>
        <v>7</v>
      </c>
      <c r="Q57" s="59" t="str">
        <f t="shared" si="145"/>
        <v>,</v>
      </c>
      <c r="R57" s="60">
        <f t="shared" si="140"/>
        <v>20</v>
      </c>
      <c r="S57" s="55" t="str">
        <f t="shared" si="146"/>
        <v>)</v>
      </c>
      <c r="T57" s="61" t="str">
        <f t="shared" si="147"/>
        <v>(</v>
      </c>
      <c r="U57" s="62" t="str">
        <f t="shared" si="148"/>
        <v>La</v>
      </c>
      <c r="V57" s="63" t="str">
        <f t="shared" si="149"/>
        <v>,</v>
      </c>
      <c r="W57" s="64" t="str">
        <f t="shared" si="150"/>
        <v>m</v>
      </c>
      <c r="X57" s="63" t="str">
        <f t="shared" si="151"/>
        <v>,</v>
      </c>
      <c r="Y57" s="63">
        <f t="shared" si="152"/>
        <v>250</v>
      </c>
      <c r="Z57" s="55" t="str">
        <f t="shared" si="153"/>
        <v>)</v>
      </c>
      <c r="AA57" s="65" t="str">
        <f t="shared" si="154"/>
        <v>(</v>
      </c>
      <c r="AB57" s="56" t="str">
        <f t="shared" si="155"/>
        <v>Si</v>
      </c>
      <c r="AC57" s="66" t="str">
        <f t="shared" si="156"/>
        <v>,</v>
      </c>
      <c r="AD57" s="58">
        <f t="shared" si="157"/>
        <v>7</v>
      </c>
      <c r="AE57" s="67" t="str">
        <f t="shared" si="158"/>
        <v>,</v>
      </c>
      <c r="AF57" s="60">
        <f t="shared" si="159"/>
        <v>350</v>
      </c>
      <c r="AG57" s="60" t="str">
        <f t="shared" si="160"/>
        <v>)</v>
      </c>
      <c r="AH57" s="68" t="str">
        <f t="shared" si="161"/>
        <v/>
      </c>
      <c r="AI57" s="69" t="str">
        <f t="shared" si="162"/>
        <v/>
      </c>
      <c r="AJ57" s="63" t="str">
        <f t="shared" si="163"/>
        <v/>
      </c>
      <c r="AK57" s="63" t="str">
        <f t="shared" si="164"/>
        <v/>
      </c>
      <c r="AL57" s="63" t="str">
        <f t="shared" si="165"/>
        <v/>
      </c>
      <c r="AM57" s="63" t="str">
        <f t="shared" si="166"/>
        <v/>
      </c>
      <c r="AN57" s="63" t="str">
        <f t="shared" si="167"/>
        <v/>
      </c>
    </row>
    <row r="58" spans="1:40" ht="26.5" outlineLevel="1" thickTop="1" thickBot="1" x14ac:dyDescent="0.55000000000000004">
      <c r="A58" s="72"/>
      <c r="B58" s="72"/>
      <c r="C58" s="72"/>
      <c r="D58" s="73"/>
      <c r="E58" s="73"/>
      <c r="F58" s="73"/>
      <c r="G58" s="73"/>
      <c r="H58" s="73"/>
      <c r="I58" s="73"/>
      <c r="J58" s="73"/>
      <c r="K58" s="73"/>
      <c r="L58" s="74" t="s">
        <v>997</v>
      </c>
      <c r="M58" s="55"/>
      <c r="N58" s="56"/>
      <c r="O58" s="57"/>
      <c r="P58" s="58"/>
      <c r="Q58" s="59"/>
      <c r="R58" s="60" t="str">
        <f t="shared" si="140"/>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thickTop="1" thickBot="1" x14ac:dyDescent="0.55000000000000004">
      <c r="C59" s="124" t="s">
        <v>2645</v>
      </c>
      <c r="D59" s="125" t="s">
        <v>1015</v>
      </c>
      <c r="E59" s="51" t="s">
        <v>1016</v>
      </c>
      <c r="F59" s="52" t="s">
        <v>1017</v>
      </c>
      <c r="G59" s="52" t="s">
        <v>1016</v>
      </c>
      <c r="H59" s="51"/>
      <c r="I59" s="51"/>
      <c r="J59" s="53"/>
      <c r="K59" s="53"/>
      <c r="L59" s="54" t="str">
        <f t="shared" si="139"/>
        <v xml:space="preserve">            { line: "Tú que a Judas lo amaste hasta el final,, (Mi,m,20)(La,m,250)", sC: ""},</v>
      </c>
      <c r="M59" s="55" t="str">
        <f t="shared" ref="M59:M66" si="168">IF(N59="","","(")</f>
        <v>(</v>
      </c>
      <c r="N59" s="56" t="str">
        <f t="shared" ref="N59:N66" si="169">IF(D59="","",D59)</f>
        <v>Mi</v>
      </c>
      <c r="O59" s="57" t="str">
        <f t="shared" ref="O59:O66" si="170">IF(N59="","",",")</f>
        <v>,</v>
      </c>
      <c r="P59" s="58" t="str">
        <f t="shared" ref="P59:P66" si="171">IF(E59="","",E59)</f>
        <v>m</v>
      </c>
      <c r="Q59" s="59" t="str">
        <f t="shared" ref="Q59:Q66" si="172">IF(N59="","",",")</f>
        <v>,</v>
      </c>
      <c r="R59" s="60">
        <f t="shared" si="6"/>
        <v>20</v>
      </c>
      <c r="S59" s="55" t="str">
        <f t="shared" ref="S59:S66" si="173">IF(N59="","",")")</f>
        <v>)</v>
      </c>
      <c r="T59" s="61" t="str">
        <f t="shared" ref="T59:T66" si="174">IF(U59="","","(")</f>
        <v>(</v>
      </c>
      <c r="U59" s="62" t="str">
        <f t="shared" ref="U59:U66" si="175">IF(F59="","",F59)</f>
        <v>La</v>
      </c>
      <c r="V59" s="63" t="str">
        <f t="shared" ref="V59:V66" si="176">IF(U59="","",",")</f>
        <v>,</v>
      </c>
      <c r="W59" s="64" t="str">
        <f t="shared" ref="W59:W66" si="177">IF(G59="","",G59)</f>
        <v>m</v>
      </c>
      <c r="X59" s="63" t="str">
        <f t="shared" ref="X59:X66" si="178">IF(U59="","",",")</f>
        <v>,</v>
      </c>
      <c r="Y59" s="63">
        <f t="shared" ref="Y59:Y66" si="179">IF(U59="","",250)</f>
        <v>250</v>
      </c>
      <c r="Z59" s="55" t="str">
        <f t="shared" ref="Z59:Z66" si="180">IF(U59="","",")")</f>
        <v>)</v>
      </c>
      <c r="AA59" s="65" t="str">
        <f t="shared" ref="AA59:AA66" si="181">IF(AB59="","","(")</f>
        <v/>
      </c>
      <c r="AB59" s="56" t="str">
        <f t="shared" ref="AB59:AB66" si="182">IF(H59="","",H59)</f>
        <v/>
      </c>
      <c r="AC59" s="66" t="str">
        <f t="shared" ref="AC59:AC66" si="183">IF(AB59="","",",")</f>
        <v/>
      </c>
      <c r="AD59" s="58" t="str">
        <f t="shared" ref="AD59:AD66" si="184">IF(I59="","",I59)</f>
        <v/>
      </c>
      <c r="AE59" s="67" t="str">
        <f t="shared" ref="AE59:AE66" si="185">IF(AB59="","",",")</f>
        <v/>
      </c>
      <c r="AF59" s="60" t="str">
        <f t="shared" ref="AF59:AF66" si="186">IF(AB59="","",350)</f>
        <v/>
      </c>
      <c r="AG59" s="60" t="str">
        <f t="shared" ref="AG59:AG66" si="187">IF(AB59="","",")")</f>
        <v/>
      </c>
      <c r="AH59" s="68" t="str">
        <f t="shared" ref="AH59:AH66" si="188">IF(AI59="","","(")</f>
        <v/>
      </c>
      <c r="AI59" s="69" t="str">
        <f t="shared" ref="AI59:AI66" si="189">IF(J59="","",J59)</f>
        <v/>
      </c>
      <c r="AJ59" s="63" t="str">
        <f t="shared" ref="AJ59:AJ66" si="190">IF(AI59="","",",")</f>
        <v/>
      </c>
      <c r="AK59" s="63" t="str">
        <f t="shared" ref="AK59:AK66" si="191">IF(K59="","",K59)</f>
        <v/>
      </c>
      <c r="AL59" s="63" t="str">
        <f t="shared" ref="AL59:AL66" si="192">IF(AI59="","",",")</f>
        <v/>
      </c>
      <c r="AM59" s="63" t="str">
        <f t="shared" ref="AM59:AM66" si="193">IF(AI59="","",450)</f>
        <v/>
      </c>
      <c r="AN59" s="63" t="str">
        <f t="shared" ref="AN59:AN66" si="194">IF(AI59="","",")")</f>
        <v/>
      </c>
    </row>
    <row r="60" spans="1:40" ht="26.5" outlineLevel="1" thickTop="1" thickBot="1" x14ac:dyDescent="0.55000000000000004">
      <c r="A60" s="72"/>
      <c r="B60" s="72"/>
      <c r="C60" s="72"/>
      <c r="D60" s="73"/>
      <c r="E60" s="73"/>
      <c r="F60" s="73"/>
      <c r="G60" s="73"/>
      <c r="H60" s="73"/>
      <c r="I60" s="73"/>
      <c r="J60" s="73"/>
      <c r="K60" s="73"/>
      <c r="L60" s="74" t="s">
        <v>997</v>
      </c>
      <c r="M60" s="55"/>
      <c r="N60" s="56"/>
      <c r="O60" s="57"/>
      <c r="P60" s="58"/>
      <c r="Q60" s="59"/>
      <c r="R60" s="60" t="str">
        <f t="shared" si="6"/>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78" t="s">
        <v>999</v>
      </c>
      <c r="D61" s="79"/>
      <c r="E61" s="79"/>
      <c r="F61" s="79"/>
      <c r="G61" s="79"/>
      <c r="H61" s="79"/>
      <c r="I61" s="79"/>
      <c r="J61" s="79"/>
      <c r="K61" s="79"/>
      <c r="L61" s="134" t="s">
        <v>1000</v>
      </c>
      <c r="M61" s="55" t="str">
        <f t="shared" ref="M61:M63" si="195">IF(N61="","","(")</f>
        <v/>
      </c>
      <c r="N61" s="56" t="str">
        <f t="shared" ref="N61:N63" si="196">IF(D61="","",D61)</f>
        <v/>
      </c>
      <c r="O61" s="57" t="str">
        <f t="shared" ref="O61:O63" si="197">IF(N61="","",",")</f>
        <v/>
      </c>
      <c r="P61" s="58" t="str">
        <f t="shared" ref="P61:P63" si="198">IF(E61="","",E61)</f>
        <v/>
      </c>
      <c r="Q61" s="59" t="str">
        <f t="shared" ref="Q61:Q63" si="199">IF(N61="","",",")</f>
        <v/>
      </c>
      <c r="R61" s="60" t="str">
        <f t="shared" si="6"/>
        <v/>
      </c>
      <c r="S61" s="55" t="str">
        <f t="shared" ref="S61:S63" si="200">IF(N61="","",")")</f>
        <v/>
      </c>
      <c r="T61" s="61" t="str">
        <f t="shared" ref="T61:T63" si="201">IF(U61="","","(")</f>
        <v/>
      </c>
      <c r="U61" s="62" t="str">
        <f t="shared" ref="U61:U63" si="202">IF(F61="","",F61)</f>
        <v/>
      </c>
      <c r="V61" s="63" t="str">
        <f t="shared" ref="V61:V63" si="203">IF(U61="","",",")</f>
        <v/>
      </c>
      <c r="W61" s="64" t="str">
        <f t="shared" ref="W61:W63" si="204">IF(G61="","",G61)</f>
        <v/>
      </c>
      <c r="X61" s="63" t="str">
        <f t="shared" ref="X61:X63" si="205">IF(U61="","",",")</f>
        <v/>
      </c>
      <c r="Y61" s="63" t="str">
        <f t="shared" ref="Y61:Y63" si="206">IF(U61="","",250)</f>
        <v/>
      </c>
      <c r="Z61" s="55" t="str">
        <f t="shared" ref="Z61:Z63" si="207">IF(U61="","",")")</f>
        <v/>
      </c>
      <c r="AA61" s="65" t="str">
        <f t="shared" ref="AA61:AA63" si="208">IF(AB61="","","(")</f>
        <v/>
      </c>
      <c r="AB61" s="56" t="str">
        <f t="shared" ref="AB61:AB63" si="209">IF(H61="","",H61)</f>
        <v/>
      </c>
      <c r="AC61" s="66" t="str">
        <f t="shared" ref="AC61:AC63" si="210">IF(AB61="","",",")</f>
        <v/>
      </c>
      <c r="AD61" s="58" t="str">
        <f t="shared" ref="AD61:AD63" si="211">IF(I61="","",I61)</f>
        <v/>
      </c>
      <c r="AE61" s="67" t="str">
        <f t="shared" ref="AE61:AE63" si="212">IF(AB61="","",",")</f>
        <v/>
      </c>
      <c r="AF61" s="60" t="str">
        <f t="shared" ref="AF61:AF63" si="213">IF(AB61="","",350)</f>
        <v/>
      </c>
      <c r="AG61" s="60" t="str">
        <f t="shared" ref="AG61:AG63" si="214">IF(AB61="","",")")</f>
        <v/>
      </c>
      <c r="AH61" s="68" t="str">
        <f t="shared" ref="AH61:AH63" si="215">IF(AI61="","","(")</f>
        <v/>
      </c>
      <c r="AI61" s="69" t="str">
        <f t="shared" ref="AI61:AI63" si="216">IF(J61="","",J61)</f>
        <v/>
      </c>
      <c r="AJ61" s="63" t="str">
        <f t="shared" ref="AJ61:AJ63" si="217">IF(AI61="","",",")</f>
        <v/>
      </c>
      <c r="AK61" s="63" t="str">
        <f t="shared" ref="AK61:AK63" si="218">IF(K61="","",K61)</f>
        <v/>
      </c>
      <c r="AL61" s="63" t="str">
        <f t="shared" ref="AL61:AL63" si="219">IF(AI61="","",",")</f>
        <v/>
      </c>
      <c r="AM61" s="63" t="str">
        <f t="shared" ref="AM61:AM63" si="220">IF(AI61="","",450)</f>
        <v/>
      </c>
      <c r="AN61" s="63" t="str">
        <f t="shared" ref="AN61:AN63" si="221">IF(AI61="","",")")</f>
        <v/>
      </c>
    </row>
    <row r="62" spans="1:40" ht="24.5" outlineLevel="1" thickTop="1" thickBot="1" x14ac:dyDescent="0.55000000000000004">
      <c r="B62" t="s">
        <v>1001</v>
      </c>
      <c r="C62" s="81" t="s">
        <v>2656</v>
      </c>
      <c r="D62" s="82" t="s">
        <v>988</v>
      </c>
      <c r="E62" s="82">
        <v>7</v>
      </c>
      <c r="F62" s="82"/>
      <c r="G62" s="82"/>
      <c r="H62" s="82"/>
      <c r="I62" s="82"/>
      <c r="J62" s="82"/>
      <c r="K62" s="82"/>
      <c r="L62" s="135" t="str">
        <f>IF(C62="","",_xlfn.CONCAT("       triggerLine: ","""",C62,", ",M62:AN62,""", sC: ","""",B62,""", lines: ["))</f>
        <v xml:space="preserve">       triggerLine: "TEN PIEDAD DE MÍ, (Si,7,20)", sC: "ta as", lines: [</v>
      </c>
      <c r="M62" s="55" t="str">
        <f t="shared" si="195"/>
        <v>(</v>
      </c>
      <c r="N62" s="56" t="str">
        <f t="shared" si="196"/>
        <v>Si</v>
      </c>
      <c r="O62" s="57" t="str">
        <f t="shared" si="197"/>
        <v>,</v>
      </c>
      <c r="P62" s="58">
        <f t="shared" si="198"/>
        <v>7</v>
      </c>
      <c r="Q62" s="59" t="str">
        <f t="shared" si="199"/>
        <v>,</v>
      </c>
      <c r="R62" s="60">
        <f t="shared" si="6"/>
        <v>20</v>
      </c>
      <c r="S62" s="55" t="str">
        <f t="shared" si="200"/>
        <v>)</v>
      </c>
      <c r="T62" s="61" t="str">
        <f t="shared" si="201"/>
        <v/>
      </c>
      <c r="U62" s="62" t="str">
        <f t="shared" si="202"/>
        <v/>
      </c>
      <c r="V62" s="63" t="str">
        <f t="shared" si="203"/>
        <v/>
      </c>
      <c r="W62" s="64" t="str">
        <f t="shared" si="204"/>
        <v/>
      </c>
      <c r="X62" s="63" t="str">
        <f t="shared" si="205"/>
        <v/>
      </c>
      <c r="Y62" s="63" t="str">
        <f t="shared" si="206"/>
        <v/>
      </c>
      <c r="Z62" s="55" t="str">
        <f t="shared" si="207"/>
        <v/>
      </c>
      <c r="AA62" s="65" t="str">
        <f t="shared" si="208"/>
        <v/>
      </c>
      <c r="AB62" s="56" t="str">
        <f t="shared" si="209"/>
        <v/>
      </c>
      <c r="AC62" s="66" t="str">
        <f t="shared" si="210"/>
        <v/>
      </c>
      <c r="AD62" s="58" t="str">
        <f t="shared" si="211"/>
        <v/>
      </c>
      <c r="AE62" s="67" t="str">
        <f t="shared" si="212"/>
        <v/>
      </c>
      <c r="AF62" s="60" t="str">
        <f t="shared" si="213"/>
        <v/>
      </c>
      <c r="AG62" s="60" t="str">
        <f t="shared" si="214"/>
        <v/>
      </c>
      <c r="AH62" s="68" t="str">
        <f t="shared" si="215"/>
        <v/>
      </c>
      <c r="AI62" s="69" t="str">
        <f t="shared" si="216"/>
        <v/>
      </c>
      <c r="AJ62" s="63" t="str">
        <f t="shared" si="217"/>
        <v/>
      </c>
      <c r="AK62" s="63" t="str">
        <f t="shared" si="218"/>
        <v/>
      </c>
      <c r="AL62" s="63" t="str">
        <f t="shared" si="219"/>
        <v/>
      </c>
      <c r="AM62" s="63" t="str">
        <f t="shared" si="220"/>
        <v/>
      </c>
      <c r="AN62" s="63" t="str">
        <f t="shared" si="221"/>
        <v/>
      </c>
    </row>
    <row r="63" spans="1:40" ht="24.5" outlineLevel="1" thickTop="1" thickBot="1" x14ac:dyDescent="0.55000000000000004">
      <c r="B63" t="s">
        <v>1003</v>
      </c>
      <c r="C63" s="92" t="s">
        <v>2639</v>
      </c>
      <c r="D63" s="82" t="s">
        <v>988</v>
      </c>
      <c r="E63" s="82">
        <v>7</v>
      </c>
      <c r="F63" s="82" t="s">
        <v>1017</v>
      </c>
      <c r="G63" s="82" t="s">
        <v>1016</v>
      </c>
      <c r="H63" s="82" t="s">
        <v>988</v>
      </c>
      <c r="I63" s="82">
        <v>7</v>
      </c>
      <c r="J63" s="82"/>
      <c r="K63" s="82"/>
      <c r="L63" s="137" t="str">
        <f>IF(C63="","",_xlfn.CONCAT("            { line: ","""",C63,", ",M63:AN63,""", sC: ","""",B63,"""},  ]},"))</f>
        <v xml:space="preserve">            { line: "TEN PIEDAD DE MÍ, QUE SOY UN PECADOR., (Si,7,20)(La,m,250)(Si,7,350)", sC: "as"},  ]},</v>
      </c>
      <c r="M63" s="55" t="str">
        <f t="shared" si="195"/>
        <v>(</v>
      </c>
      <c r="N63" s="56" t="str">
        <f t="shared" si="196"/>
        <v>Si</v>
      </c>
      <c r="O63" s="57" t="str">
        <f t="shared" si="197"/>
        <v>,</v>
      </c>
      <c r="P63" s="58">
        <f t="shared" si="198"/>
        <v>7</v>
      </c>
      <c r="Q63" s="59" t="str">
        <f t="shared" si="199"/>
        <v>,</v>
      </c>
      <c r="R63" s="60">
        <f t="shared" si="6"/>
        <v>20</v>
      </c>
      <c r="S63" s="55" t="str">
        <f t="shared" si="200"/>
        <v>)</v>
      </c>
      <c r="T63" s="61" t="str">
        <f t="shared" si="201"/>
        <v>(</v>
      </c>
      <c r="U63" s="62" t="str">
        <f t="shared" si="202"/>
        <v>La</v>
      </c>
      <c r="V63" s="63" t="str">
        <f t="shared" si="203"/>
        <v>,</v>
      </c>
      <c r="W63" s="64" t="str">
        <f t="shared" si="204"/>
        <v>m</v>
      </c>
      <c r="X63" s="63" t="str">
        <f t="shared" si="205"/>
        <v>,</v>
      </c>
      <c r="Y63" s="63">
        <f t="shared" si="206"/>
        <v>250</v>
      </c>
      <c r="Z63" s="55" t="str">
        <f t="shared" si="207"/>
        <v>)</v>
      </c>
      <c r="AA63" s="65" t="str">
        <f t="shared" si="208"/>
        <v>(</v>
      </c>
      <c r="AB63" s="56" t="str">
        <f t="shared" si="209"/>
        <v>Si</v>
      </c>
      <c r="AC63" s="66" t="str">
        <f t="shared" si="210"/>
        <v>,</v>
      </c>
      <c r="AD63" s="58">
        <f t="shared" si="211"/>
        <v>7</v>
      </c>
      <c r="AE63" s="67" t="str">
        <f t="shared" si="212"/>
        <v>,</v>
      </c>
      <c r="AF63" s="60">
        <f t="shared" si="213"/>
        <v>350</v>
      </c>
      <c r="AG63" s="60" t="str">
        <f t="shared" si="214"/>
        <v>)</v>
      </c>
      <c r="AH63" s="68" t="str">
        <f t="shared" si="215"/>
        <v/>
      </c>
      <c r="AI63" s="69" t="str">
        <f t="shared" si="216"/>
        <v/>
      </c>
      <c r="AJ63" s="63" t="str">
        <f t="shared" si="217"/>
        <v/>
      </c>
      <c r="AK63" s="63" t="str">
        <f t="shared" si="218"/>
        <v/>
      </c>
      <c r="AL63" s="63" t="str">
        <f t="shared" si="219"/>
        <v/>
      </c>
      <c r="AM63" s="63" t="str">
        <f t="shared" si="220"/>
        <v/>
      </c>
      <c r="AN63" s="63" t="str">
        <f t="shared" si="221"/>
        <v/>
      </c>
    </row>
    <row r="64" spans="1:40" ht="26.5" outlineLevel="1" thickTop="1" thickBot="1" x14ac:dyDescent="0.55000000000000004">
      <c r="A64" s="72"/>
      <c r="B64" s="72"/>
      <c r="C64" s="72"/>
      <c r="D64" s="73"/>
      <c r="E64" s="73"/>
      <c r="F64" s="73"/>
      <c r="G64" s="73"/>
      <c r="H64" s="73"/>
      <c r="I64" s="73"/>
      <c r="J64" s="73"/>
      <c r="K64" s="73"/>
      <c r="L64" s="74" t="s">
        <v>997</v>
      </c>
      <c r="M64" s="55"/>
      <c r="N64" s="56"/>
      <c r="O64" s="57"/>
      <c r="P64" s="58"/>
      <c r="Q64" s="59"/>
      <c r="R64" s="60" t="str">
        <f t="shared" si="6"/>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4.5" thickTop="1" thickBot="1" x14ac:dyDescent="0.55000000000000004">
      <c r="B65" t="s">
        <v>1018</v>
      </c>
      <c r="C65" s="124" t="s">
        <v>2578</v>
      </c>
      <c r="D65" s="125" t="s">
        <v>1106</v>
      </c>
      <c r="E65" s="51"/>
      <c r="F65" s="52" t="s">
        <v>988</v>
      </c>
      <c r="G65" s="52">
        <v>7</v>
      </c>
      <c r="H65" s="51"/>
      <c r="I65" s="51"/>
      <c r="J65" s="53"/>
      <c r="K65" s="53"/>
      <c r="L65" s="77" t="str">
        <f>IF(C65="","",_xlfn.CONCAT("            { line: ","""",C65,", ",M65:AN65,""", sC: ","""",B65,"""},"))</f>
        <v xml:space="preserve">            { line: "Señor, ten piedad., (Do,,10)(Si,7,250)", sC: "tc"},</v>
      </c>
      <c r="M65" s="55" t="str">
        <f t="shared" si="168"/>
        <v>(</v>
      </c>
      <c r="N65" s="56" t="str">
        <f t="shared" si="169"/>
        <v>Do</v>
      </c>
      <c r="O65" s="57" t="str">
        <f t="shared" si="170"/>
        <v>,</v>
      </c>
      <c r="P65" s="58" t="str">
        <f t="shared" si="171"/>
        <v/>
      </c>
      <c r="Q65" s="59" t="str">
        <f t="shared" si="172"/>
        <v>,</v>
      </c>
      <c r="R65" s="60">
        <f t="shared" si="6"/>
        <v>10</v>
      </c>
      <c r="S65" s="55" t="str">
        <f t="shared" si="173"/>
        <v>)</v>
      </c>
      <c r="T65" s="61" t="str">
        <f t="shared" si="174"/>
        <v>(</v>
      </c>
      <c r="U65" s="62" t="str">
        <f t="shared" si="175"/>
        <v>Si</v>
      </c>
      <c r="V65" s="63" t="str">
        <f t="shared" si="176"/>
        <v>,</v>
      </c>
      <c r="W65" s="64">
        <f t="shared" si="177"/>
        <v>7</v>
      </c>
      <c r="X65" s="63" t="str">
        <f t="shared" si="178"/>
        <v>,</v>
      </c>
      <c r="Y65" s="63">
        <f t="shared" si="179"/>
        <v>250</v>
      </c>
      <c r="Z65" s="55" t="str">
        <f t="shared" si="180"/>
        <v>)</v>
      </c>
      <c r="AA65" s="65" t="str">
        <f t="shared" si="181"/>
        <v/>
      </c>
      <c r="AB65" s="56" t="str">
        <f t="shared" si="182"/>
        <v/>
      </c>
      <c r="AC65" s="66" t="str">
        <f t="shared" si="183"/>
        <v/>
      </c>
      <c r="AD65" s="58" t="str">
        <f t="shared" si="184"/>
        <v/>
      </c>
      <c r="AE65" s="67" t="str">
        <f t="shared" si="185"/>
        <v/>
      </c>
      <c r="AF65" s="60" t="str">
        <f t="shared" si="186"/>
        <v/>
      </c>
      <c r="AG65" s="60" t="str">
        <f t="shared" si="187"/>
        <v/>
      </c>
      <c r="AH65" s="68" t="str">
        <f t="shared" si="188"/>
        <v/>
      </c>
      <c r="AI65" s="69" t="str">
        <f t="shared" si="189"/>
        <v/>
      </c>
      <c r="AJ65" s="63" t="str">
        <f t="shared" si="190"/>
        <v/>
      </c>
      <c r="AK65" s="63" t="str">
        <f t="shared" si="191"/>
        <v/>
      </c>
      <c r="AL65" s="63" t="str">
        <f t="shared" si="192"/>
        <v/>
      </c>
      <c r="AM65" s="63" t="str">
        <f t="shared" si="193"/>
        <v/>
      </c>
      <c r="AN65" s="63" t="str">
        <f t="shared" si="194"/>
        <v/>
      </c>
    </row>
    <row r="66" spans="1:40" ht="24.5" thickTop="1" thickBot="1" x14ac:dyDescent="0.55000000000000004">
      <c r="B66" t="s">
        <v>1003</v>
      </c>
      <c r="C66" s="124" t="s">
        <v>2646</v>
      </c>
      <c r="D66" s="125" t="s">
        <v>1106</v>
      </c>
      <c r="E66" s="51"/>
      <c r="F66" s="52" t="s">
        <v>988</v>
      </c>
      <c r="G66" s="52">
        <v>7</v>
      </c>
      <c r="H66" s="51"/>
      <c r="I66" s="51"/>
      <c r="J66" s="53"/>
      <c r="K66" s="53"/>
      <c r="L66" s="77" t="str">
        <f t="shared" ref="L66:L67" si="222">IF(C66="","",_xlfn.CONCAT("            { line: ","""",C66,", ",M66:AN66,""", sC: ","""",B66,"""},"))</f>
        <v xml:space="preserve">            { line: "SEÑOR, TEN PIEDAD., (Do,,10)(Si,7,250)", sC: "as"},</v>
      </c>
      <c r="M66" s="55" t="str">
        <f t="shared" si="168"/>
        <v>(</v>
      </c>
      <c r="N66" s="56" t="str">
        <f t="shared" si="169"/>
        <v>Do</v>
      </c>
      <c r="O66" s="57" t="str">
        <f t="shared" si="170"/>
        <v>,</v>
      </c>
      <c r="P66" s="58" t="str">
        <f t="shared" si="171"/>
        <v/>
      </c>
      <c r="Q66" s="59" t="str">
        <f t="shared" si="172"/>
        <v>,</v>
      </c>
      <c r="R66" s="60">
        <f t="shared" si="6"/>
        <v>10</v>
      </c>
      <c r="S66" s="55" t="str">
        <f t="shared" si="173"/>
        <v>)</v>
      </c>
      <c r="T66" s="61" t="str">
        <f t="shared" si="174"/>
        <v>(</v>
      </c>
      <c r="U66" s="62" t="str">
        <f t="shared" si="175"/>
        <v>Si</v>
      </c>
      <c r="V66" s="63" t="str">
        <f t="shared" si="176"/>
        <v>,</v>
      </c>
      <c r="W66" s="64">
        <f t="shared" si="177"/>
        <v>7</v>
      </c>
      <c r="X66" s="63" t="str">
        <f t="shared" si="178"/>
        <v>,</v>
      </c>
      <c r="Y66" s="63">
        <f t="shared" si="179"/>
        <v>250</v>
      </c>
      <c r="Z66" s="55" t="str">
        <f t="shared" si="180"/>
        <v>)</v>
      </c>
      <c r="AA66" s="65" t="str">
        <f t="shared" si="181"/>
        <v/>
      </c>
      <c r="AB66" s="56" t="str">
        <f t="shared" si="182"/>
        <v/>
      </c>
      <c r="AC66" s="66" t="str">
        <f t="shared" si="183"/>
        <v/>
      </c>
      <c r="AD66" s="58" t="str">
        <f t="shared" si="184"/>
        <v/>
      </c>
      <c r="AE66" s="67" t="str">
        <f t="shared" si="185"/>
        <v/>
      </c>
      <c r="AF66" s="60" t="str">
        <f t="shared" si="186"/>
        <v/>
      </c>
      <c r="AG66" s="60" t="str">
        <f t="shared" si="187"/>
        <v/>
      </c>
      <c r="AH66" s="68" t="str">
        <f t="shared" si="188"/>
        <v/>
      </c>
      <c r="AI66" s="69" t="str">
        <f t="shared" si="189"/>
        <v/>
      </c>
      <c r="AJ66" s="63" t="str">
        <f t="shared" si="190"/>
        <v/>
      </c>
      <c r="AK66" s="63" t="str">
        <f t="shared" si="191"/>
        <v/>
      </c>
      <c r="AL66" s="63" t="str">
        <f t="shared" si="192"/>
        <v/>
      </c>
      <c r="AM66" s="63" t="str">
        <f t="shared" si="193"/>
        <v/>
      </c>
      <c r="AN66" s="63" t="str">
        <f t="shared" si="194"/>
        <v/>
      </c>
    </row>
    <row r="67" spans="1:40" ht="24.5" thickTop="1" thickBot="1" x14ac:dyDescent="0.55000000000000004">
      <c r="C67" s="124" t="s">
        <v>2647</v>
      </c>
      <c r="D67" s="125" t="s">
        <v>1015</v>
      </c>
      <c r="E67" s="51" t="s">
        <v>1016</v>
      </c>
      <c r="F67" s="52" t="s">
        <v>1017</v>
      </c>
      <c r="G67" s="52" t="s">
        <v>1016</v>
      </c>
      <c r="H67" s="51"/>
      <c r="I67" s="51"/>
      <c r="J67" s="53"/>
      <c r="K67" s="53"/>
      <c r="L67" s="54" t="str">
        <f t="shared" si="222"/>
        <v xml:space="preserve">            { line: "Tú que desde la cruz perdonaste al ladrón,, (Mi,m,20)(La,m,250)", sC: ""},</v>
      </c>
      <c r="M67" s="55" t="str">
        <f>IF(N67="","","(")</f>
        <v>(</v>
      </c>
      <c r="N67" s="56" t="str">
        <f>IF(D67="","",D67)</f>
        <v>Mi</v>
      </c>
      <c r="O67" s="57" t="str">
        <f>IF(N67="","",",")</f>
        <v>,</v>
      </c>
      <c r="P67" s="58" t="str">
        <f>IF(E67="","",E67)</f>
        <v>m</v>
      </c>
      <c r="Q67" s="59" t="str">
        <f>IF(N67="","",",")</f>
        <v>,</v>
      </c>
      <c r="R67" s="60">
        <f t="shared" si="6"/>
        <v>20</v>
      </c>
      <c r="S67" s="55" t="str">
        <f>IF(N67="","",")")</f>
        <v>)</v>
      </c>
      <c r="T67" s="61" t="str">
        <f>IF(U67="","","(")</f>
        <v>(</v>
      </c>
      <c r="U67" s="62" t="str">
        <f>IF(F67="","",F67)</f>
        <v>La</v>
      </c>
      <c r="V67" s="63" t="str">
        <f>IF(U67="","",",")</f>
        <v>,</v>
      </c>
      <c r="W67" s="64" t="str">
        <f>IF(G67="","",G67)</f>
        <v>m</v>
      </c>
      <c r="X67" s="63" t="str">
        <f>IF(U67="","",",")</f>
        <v>,</v>
      </c>
      <c r="Y67" s="63">
        <f>IF(U67="","",250)</f>
        <v>250</v>
      </c>
      <c r="Z67" s="55" t="str">
        <f>IF(U67="","",")")</f>
        <v>)</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1:40" ht="26.5" outlineLevel="1" thickTop="1" thickBot="1" x14ac:dyDescent="0.55000000000000004">
      <c r="A68" s="72"/>
      <c r="B68" s="72"/>
      <c r="C68" s="72"/>
      <c r="D68" s="73"/>
      <c r="E68" s="73"/>
      <c r="F68" s="73"/>
      <c r="G68" s="73"/>
      <c r="H68" s="73"/>
      <c r="I68" s="73"/>
      <c r="J68" s="73"/>
      <c r="K68" s="73"/>
      <c r="L68" s="74" t="s">
        <v>997</v>
      </c>
      <c r="M68" s="55"/>
      <c r="N68" s="56"/>
      <c r="O68" s="57"/>
      <c r="P68" s="58"/>
      <c r="Q68" s="59"/>
      <c r="R68" s="60" t="str">
        <f t="shared" ref="R68:R72" si="223">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C69" s="78" t="s">
        <v>999</v>
      </c>
      <c r="D69" s="79"/>
      <c r="E69" s="79"/>
      <c r="F69" s="79"/>
      <c r="G69" s="79"/>
      <c r="H69" s="79"/>
      <c r="I69" s="79"/>
      <c r="J69" s="79"/>
      <c r="K69" s="79"/>
      <c r="L69" s="134" t="s">
        <v>1000</v>
      </c>
      <c r="M69" s="55" t="str">
        <f t="shared" ref="M69:M71" si="224">IF(N69="","","(")</f>
        <v/>
      </c>
      <c r="N69" s="56" t="str">
        <f t="shared" ref="N69:N71" si="225">IF(D69="","",D69)</f>
        <v/>
      </c>
      <c r="O69" s="57" t="str">
        <f t="shared" ref="O69:O71" si="226">IF(N69="","",",")</f>
        <v/>
      </c>
      <c r="P69" s="58" t="str">
        <f t="shared" ref="P69:P71" si="227">IF(E69="","",E69)</f>
        <v/>
      </c>
      <c r="Q69" s="59" t="str">
        <f t="shared" ref="Q69:Q71" si="228">IF(N69="","",",")</f>
        <v/>
      </c>
      <c r="R69" s="60" t="str">
        <f t="shared" si="223"/>
        <v/>
      </c>
      <c r="S69" s="55" t="str">
        <f t="shared" ref="S69:S71" si="229">IF(N69="","",")")</f>
        <v/>
      </c>
      <c r="T69" s="61" t="str">
        <f t="shared" ref="T69:T71" si="230">IF(U69="","","(")</f>
        <v/>
      </c>
      <c r="U69" s="62" t="str">
        <f t="shared" ref="U69:U71" si="231">IF(F69="","",F69)</f>
        <v/>
      </c>
      <c r="V69" s="63" t="str">
        <f t="shared" ref="V69:V71" si="232">IF(U69="","",",")</f>
        <v/>
      </c>
      <c r="W69" s="64" t="str">
        <f t="shared" ref="W69:W71" si="233">IF(G69="","",G69)</f>
        <v/>
      </c>
      <c r="X69" s="63" t="str">
        <f t="shared" ref="X69:X71" si="234">IF(U69="","",",")</f>
        <v/>
      </c>
      <c r="Y69" s="63" t="str">
        <f t="shared" ref="Y69:Y71" si="235">IF(U69="","",250)</f>
        <v/>
      </c>
      <c r="Z69" s="55" t="str">
        <f t="shared" ref="Z69:Z71" si="236">IF(U69="","",")")</f>
        <v/>
      </c>
      <c r="AA69" s="65" t="str">
        <f t="shared" ref="AA69:AA71" si="237">IF(AB69="","","(")</f>
        <v/>
      </c>
      <c r="AB69" s="56" t="str">
        <f t="shared" ref="AB69:AB71" si="238">IF(H69="","",H69)</f>
        <v/>
      </c>
      <c r="AC69" s="66" t="str">
        <f t="shared" ref="AC69:AC71" si="239">IF(AB69="","",",")</f>
        <v/>
      </c>
      <c r="AD69" s="58" t="str">
        <f t="shared" ref="AD69:AD71" si="240">IF(I69="","",I69)</f>
        <v/>
      </c>
      <c r="AE69" s="67" t="str">
        <f t="shared" ref="AE69:AE71" si="241">IF(AB69="","",",")</f>
        <v/>
      </c>
      <c r="AF69" s="60" t="str">
        <f t="shared" ref="AF69:AF71" si="242">IF(AB69="","",350)</f>
        <v/>
      </c>
      <c r="AG69" s="60" t="str">
        <f t="shared" ref="AG69:AG71" si="243">IF(AB69="","",")")</f>
        <v/>
      </c>
      <c r="AH69" s="68" t="str">
        <f t="shared" ref="AH69:AH71" si="244">IF(AI69="","","(")</f>
        <v/>
      </c>
      <c r="AI69" s="69" t="str">
        <f t="shared" ref="AI69:AI71" si="245">IF(J69="","",J69)</f>
        <v/>
      </c>
      <c r="AJ69" s="63" t="str">
        <f t="shared" ref="AJ69:AJ71" si="246">IF(AI69="","",",")</f>
        <v/>
      </c>
      <c r="AK69" s="63" t="str">
        <f t="shared" ref="AK69:AK71" si="247">IF(K69="","",K69)</f>
        <v/>
      </c>
      <c r="AL69" s="63" t="str">
        <f t="shared" ref="AL69:AL71" si="248">IF(AI69="","",",")</f>
        <v/>
      </c>
      <c r="AM69" s="63" t="str">
        <f t="shared" ref="AM69:AM71" si="249">IF(AI69="","",450)</f>
        <v/>
      </c>
      <c r="AN69" s="63" t="str">
        <f t="shared" ref="AN69:AN71" si="250">IF(AI69="","",")")</f>
        <v/>
      </c>
    </row>
    <row r="70" spans="1:40" ht="24.5" outlineLevel="1" thickTop="1" thickBot="1" x14ac:dyDescent="0.55000000000000004">
      <c r="B70" t="s">
        <v>1001</v>
      </c>
      <c r="C70" s="81" t="s">
        <v>2656</v>
      </c>
      <c r="D70" s="82" t="s">
        <v>988</v>
      </c>
      <c r="E70" s="82">
        <v>7</v>
      </c>
      <c r="F70" s="82"/>
      <c r="G70" s="82"/>
      <c r="H70" s="82"/>
      <c r="I70" s="82"/>
      <c r="J70" s="82"/>
      <c r="K70" s="82"/>
      <c r="L70" s="135" t="str">
        <f>IF(C70="","",_xlfn.CONCAT("       triggerLine: ","""",C70,", ",M70:AN70,""", sC: ","""",B70,""", lines: ["))</f>
        <v xml:space="preserve">       triggerLine: "TEN PIEDAD DE MÍ, (Si,7,20)", sC: "ta as", lines: [</v>
      </c>
      <c r="M70" s="55" t="str">
        <f t="shared" si="224"/>
        <v>(</v>
      </c>
      <c r="N70" s="56" t="str">
        <f t="shared" si="225"/>
        <v>Si</v>
      </c>
      <c r="O70" s="57" t="str">
        <f t="shared" si="226"/>
        <v>,</v>
      </c>
      <c r="P70" s="58">
        <f t="shared" si="227"/>
        <v>7</v>
      </c>
      <c r="Q70" s="59" t="str">
        <f t="shared" si="228"/>
        <v>,</v>
      </c>
      <c r="R70" s="60">
        <f t="shared" si="223"/>
        <v>20</v>
      </c>
      <c r="S70" s="55" t="str">
        <f t="shared" si="229"/>
        <v>)</v>
      </c>
      <c r="T70" s="61" t="str">
        <f t="shared" si="230"/>
        <v/>
      </c>
      <c r="U70" s="62" t="str">
        <f t="shared" si="231"/>
        <v/>
      </c>
      <c r="V70" s="63" t="str">
        <f t="shared" si="232"/>
        <v/>
      </c>
      <c r="W70" s="64" t="str">
        <f t="shared" si="233"/>
        <v/>
      </c>
      <c r="X70" s="63" t="str">
        <f t="shared" si="234"/>
        <v/>
      </c>
      <c r="Y70" s="63" t="str">
        <f t="shared" si="235"/>
        <v/>
      </c>
      <c r="Z70" s="55" t="str">
        <f t="shared" si="236"/>
        <v/>
      </c>
      <c r="AA70" s="65" t="str">
        <f t="shared" si="237"/>
        <v/>
      </c>
      <c r="AB70" s="56" t="str">
        <f t="shared" si="238"/>
        <v/>
      </c>
      <c r="AC70" s="66" t="str">
        <f t="shared" si="239"/>
        <v/>
      </c>
      <c r="AD70" s="58" t="str">
        <f t="shared" si="240"/>
        <v/>
      </c>
      <c r="AE70" s="67" t="str">
        <f t="shared" si="241"/>
        <v/>
      </c>
      <c r="AF70" s="60" t="str">
        <f t="shared" si="242"/>
        <v/>
      </c>
      <c r="AG70" s="60" t="str">
        <f t="shared" si="243"/>
        <v/>
      </c>
      <c r="AH70" s="68" t="str">
        <f t="shared" si="244"/>
        <v/>
      </c>
      <c r="AI70" s="69" t="str">
        <f t="shared" si="245"/>
        <v/>
      </c>
      <c r="AJ70" s="63" t="str">
        <f t="shared" si="246"/>
        <v/>
      </c>
      <c r="AK70" s="63" t="str">
        <f t="shared" si="247"/>
        <v/>
      </c>
      <c r="AL70" s="63" t="str">
        <f t="shared" si="248"/>
        <v/>
      </c>
      <c r="AM70" s="63" t="str">
        <f t="shared" si="249"/>
        <v/>
      </c>
      <c r="AN70" s="63" t="str">
        <f t="shared" si="250"/>
        <v/>
      </c>
    </row>
    <row r="71" spans="1:40" ht="24.5" outlineLevel="1" thickTop="1" thickBot="1" x14ac:dyDescent="0.55000000000000004">
      <c r="B71" t="s">
        <v>1003</v>
      </c>
      <c r="C71" s="92" t="s">
        <v>2639</v>
      </c>
      <c r="D71" s="82" t="s">
        <v>988</v>
      </c>
      <c r="E71" s="82">
        <v>7</v>
      </c>
      <c r="F71" s="82" t="s">
        <v>1017</v>
      </c>
      <c r="G71" s="82" t="s">
        <v>1016</v>
      </c>
      <c r="H71" s="82" t="s">
        <v>988</v>
      </c>
      <c r="I71" s="82">
        <v>7</v>
      </c>
      <c r="J71" s="82"/>
      <c r="K71" s="82"/>
      <c r="L71" s="137" t="str">
        <f>IF(C71="","",_xlfn.CONCAT("            { line: ","""",C71,", ",M71:AN71,""", sC: ","""",B71,"""},  ]},"))</f>
        <v xml:space="preserve">            { line: "TEN PIEDAD DE MÍ, QUE SOY UN PECADOR., (Si,7,20)(La,m,250)(Si,7,350)", sC: "as"},  ]},</v>
      </c>
      <c r="M71" s="55" t="str">
        <f t="shared" si="224"/>
        <v>(</v>
      </c>
      <c r="N71" s="56" t="str">
        <f t="shared" si="225"/>
        <v>Si</v>
      </c>
      <c r="O71" s="57" t="str">
        <f t="shared" si="226"/>
        <v>,</v>
      </c>
      <c r="P71" s="58">
        <f t="shared" si="227"/>
        <v>7</v>
      </c>
      <c r="Q71" s="59" t="str">
        <f t="shared" si="228"/>
        <v>,</v>
      </c>
      <c r="R71" s="60">
        <f t="shared" si="223"/>
        <v>20</v>
      </c>
      <c r="S71" s="55" t="str">
        <f t="shared" si="229"/>
        <v>)</v>
      </c>
      <c r="T71" s="61" t="str">
        <f t="shared" si="230"/>
        <v>(</v>
      </c>
      <c r="U71" s="62" t="str">
        <f t="shared" si="231"/>
        <v>La</v>
      </c>
      <c r="V71" s="63" t="str">
        <f t="shared" si="232"/>
        <v>,</v>
      </c>
      <c r="W71" s="64" t="str">
        <f t="shared" si="233"/>
        <v>m</v>
      </c>
      <c r="X71" s="63" t="str">
        <f t="shared" si="234"/>
        <v>,</v>
      </c>
      <c r="Y71" s="63">
        <f t="shared" si="235"/>
        <v>250</v>
      </c>
      <c r="Z71" s="55" t="str">
        <f t="shared" si="236"/>
        <v>)</v>
      </c>
      <c r="AA71" s="65" t="str">
        <f t="shared" si="237"/>
        <v>(</v>
      </c>
      <c r="AB71" s="56" t="str">
        <f t="shared" si="238"/>
        <v>Si</v>
      </c>
      <c r="AC71" s="66" t="str">
        <f t="shared" si="239"/>
        <v>,</v>
      </c>
      <c r="AD71" s="58">
        <f t="shared" si="240"/>
        <v>7</v>
      </c>
      <c r="AE71" s="67" t="str">
        <f t="shared" si="241"/>
        <v>,</v>
      </c>
      <c r="AF71" s="60">
        <f t="shared" si="242"/>
        <v>350</v>
      </c>
      <c r="AG71" s="60" t="str">
        <f t="shared" si="243"/>
        <v>)</v>
      </c>
      <c r="AH71" s="68" t="str">
        <f t="shared" si="244"/>
        <v/>
      </c>
      <c r="AI71" s="69" t="str">
        <f t="shared" si="245"/>
        <v/>
      </c>
      <c r="AJ71" s="63" t="str">
        <f t="shared" si="246"/>
        <v/>
      </c>
      <c r="AK71" s="63" t="str">
        <f t="shared" si="247"/>
        <v/>
      </c>
      <c r="AL71" s="63" t="str">
        <f t="shared" si="248"/>
        <v/>
      </c>
      <c r="AM71" s="63" t="str">
        <f t="shared" si="249"/>
        <v/>
      </c>
      <c r="AN71" s="63" t="str">
        <f t="shared" si="250"/>
        <v/>
      </c>
    </row>
    <row r="72" spans="1:40" ht="26.5" outlineLevel="1" thickTop="1" thickBot="1" x14ac:dyDescent="0.55000000000000004">
      <c r="A72" s="72"/>
      <c r="B72" s="72"/>
      <c r="C72" s="72"/>
      <c r="D72" s="73"/>
      <c r="E72" s="73"/>
      <c r="F72" s="73"/>
      <c r="G72" s="73"/>
      <c r="H72" s="73"/>
      <c r="I72" s="73"/>
      <c r="J72" s="73"/>
      <c r="K72" s="73"/>
      <c r="L72" s="74" t="s">
        <v>997</v>
      </c>
      <c r="M72" s="55"/>
      <c r="N72" s="56"/>
      <c r="O72" s="57"/>
      <c r="P72" s="58"/>
      <c r="Q72" s="59"/>
      <c r="R72" s="60" t="str">
        <f t="shared" si="223"/>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4.5" thickTop="1" thickBot="1" x14ac:dyDescent="0.55000000000000004">
      <c r="C73" s="124" t="s">
        <v>2648</v>
      </c>
      <c r="D73" s="125" t="s">
        <v>2649</v>
      </c>
      <c r="E73" s="51"/>
      <c r="F73" s="52" t="s">
        <v>2650</v>
      </c>
      <c r="G73" s="52"/>
      <c r="H73" s="51"/>
      <c r="I73" s="51"/>
      <c r="J73" s="53"/>
      <c r="K73" s="53"/>
      <c r="L73" s="77" t="str">
        <f t="shared" si="0"/>
        <v xml:space="preserve">            { line: "Tú que eres el único que no te escandalizas de mí,, (Mim,,)(Lam,,250)", sC: ""},</v>
      </c>
      <c r="M73" s="55" t="str">
        <f t="shared" si="1"/>
        <v>(</v>
      </c>
      <c r="N73" s="56" t="str">
        <f t="shared" si="2"/>
        <v>Mim</v>
      </c>
      <c r="O73" s="57" t="str">
        <f t="shared" si="3"/>
        <v>,</v>
      </c>
      <c r="P73" s="58" t="str">
        <f t="shared" si="4"/>
        <v/>
      </c>
      <c r="Q73" s="59" t="str">
        <f t="shared" si="5"/>
        <v>,</v>
      </c>
      <c r="R73" s="60" t="str">
        <f t="shared" si="6"/>
        <v/>
      </c>
      <c r="S73" s="55" t="str">
        <f t="shared" si="7"/>
        <v>)</v>
      </c>
      <c r="T73" s="61" t="str">
        <f t="shared" si="8"/>
        <v>(</v>
      </c>
      <c r="U73" s="62" t="str">
        <f t="shared" si="9"/>
        <v>Lam</v>
      </c>
      <c r="V73" s="63" t="str">
        <f t="shared" si="10"/>
        <v>,</v>
      </c>
      <c r="W73" s="64" t="str">
        <f t="shared" si="11"/>
        <v/>
      </c>
      <c r="X73" s="63" t="str">
        <f t="shared" si="12"/>
        <v>,</v>
      </c>
      <c r="Y73" s="63">
        <f t="shared" si="13"/>
        <v>250</v>
      </c>
      <c r="Z73" s="55" t="str">
        <f t="shared" si="14"/>
        <v>)</v>
      </c>
      <c r="AA73" s="65" t="str">
        <f t="shared" si="15"/>
        <v/>
      </c>
      <c r="AB73" s="56" t="str">
        <f t="shared" si="16"/>
        <v/>
      </c>
      <c r="AC73" s="66" t="str">
        <f t="shared" si="17"/>
        <v/>
      </c>
      <c r="AD73" s="58" t="str">
        <f t="shared" si="18"/>
        <v/>
      </c>
      <c r="AE73" s="67" t="str">
        <f t="shared" si="19"/>
        <v/>
      </c>
      <c r="AF73" s="60" t="str">
        <f t="shared" si="20"/>
        <v/>
      </c>
      <c r="AG73" s="60" t="str">
        <f t="shared" si="21"/>
        <v/>
      </c>
      <c r="AH73" s="68" t="str">
        <f t="shared" si="22"/>
        <v/>
      </c>
      <c r="AI73" s="69" t="str">
        <f t="shared" si="23"/>
        <v/>
      </c>
      <c r="AJ73" s="63" t="str">
        <f t="shared" si="24"/>
        <v/>
      </c>
      <c r="AK73" s="63" t="str">
        <f t="shared" si="25"/>
        <v/>
      </c>
      <c r="AL73" s="63" t="str">
        <f t="shared" si="26"/>
        <v/>
      </c>
      <c r="AM73" s="63" t="str">
        <f t="shared" si="27"/>
        <v/>
      </c>
      <c r="AN73" s="63" t="str">
        <f t="shared" si="28"/>
        <v/>
      </c>
    </row>
    <row r="74" spans="1:40" ht="26.5" outlineLevel="1" thickTop="1" thickBot="1" x14ac:dyDescent="0.55000000000000004">
      <c r="A74" s="72"/>
      <c r="B74" s="72"/>
      <c r="C74" s="72"/>
      <c r="D74" s="73"/>
      <c r="E74" s="73"/>
      <c r="F74" s="73"/>
      <c r="G74" s="73"/>
      <c r="H74" s="73"/>
      <c r="I74" s="73"/>
      <c r="J74" s="73"/>
      <c r="K74" s="73"/>
      <c r="L74" s="74" t="s">
        <v>997</v>
      </c>
      <c r="M74" s="55"/>
      <c r="N74" s="56"/>
      <c r="O74" s="57"/>
      <c r="P74" s="58"/>
      <c r="Q74" s="59"/>
      <c r="R74" s="60" t="str">
        <f t="shared" si="6"/>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4.5" outlineLevel="1" thickTop="1" thickBot="1" x14ac:dyDescent="0.55000000000000004">
      <c r="C75" s="78" t="s">
        <v>999</v>
      </c>
      <c r="D75" s="79"/>
      <c r="E75" s="79"/>
      <c r="F75" s="79"/>
      <c r="G75" s="79"/>
      <c r="H75" s="79"/>
      <c r="I75" s="79"/>
      <c r="J75" s="79"/>
      <c r="K75" s="79"/>
      <c r="L75" s="134" t="s">
        <v>1000</v>
      </c>
      <c r="M75" s="55" t="str">
        <f t="shared" ref="M75:M77" si="251">IF(N75="","","(")</f>
        <v/>
      </c>
      <c r="N75" s="56" t="str">
        <f t="shared" ref="N75:N77" si="252">IF(D75="","",D75)</f>
        <v/>
      </c>
      <c r="O75" s="57" t="str">
        <f t="shared" ref="O75:O77" si="253">IF(N75="","",",")</f>
        <v/>
      </c>
      <c r="P75" s="58" t="str">
        <f t="shared" ref="P75:P77" si="254">IF(E75="","",E75)</f>
        <v/>
      </c>
      <c r="Q75" s="59" t="str">
        <f t="shared" ref="Q75:Q77" si="255">IF(N75="","",",")</f>
        <v/>
      </c>
      <c r="R75" s="60" t="str">
        <f t="shared" si="6"/>
        <v/>
      </c>
      <c r="S75" s="55" t="str">
        <f t="shared" ref="S75:S77" si="256">IF(N75="","",")")</f>
        <v/>
      </c>
      <c r="T75" s="61" t="str">
        <f t="shared" ref="T75:T77" si="257">IF(U75="","","(")</f>
        <v/>
      </c>
      <c r="U75" s="62" t="str">
        <f t="shared" ref="U75:U77" si="258">IF(F75="","",F75)</f>
        <v/>
      </c>
      <c r="V75" s="63" t="str">
        <f t="shared" ref="V75:V77" si="259">IF(U75="","",",")</f>
        <v/>
      </c>
      <c r="W75" s="64" t="str">
        <f t="shared" ref="W75:W77" si="260">IF(G75="","",G75)</f>
        <v/>
      </c>
      <c r="X75" s="63" t="str">
        <f t="shared" ref="X75:X77" si="261">IF(U75="","",",")</f>
        <v/>
      </c>
      <c r="Y75" s="63" t="str">
        <f t="shared" ref="Y75:Y77" si="262">IF(U75="","",250)</f>
        <v/>
      </c>
      <c r="Z75" s="55" t="str">
        <f t="shared" ref="Z75:Z77" si="263">IF(U75="","",")")</f>
        <v/>
      </c>
      <c r="AA75" s="65" t="str">
        <f t="shared" ref="AA75:AA77" si="264">IF(AB75="","","(")</f>
        <v/>
      </c>
      <c r="AB75" s="56" t="str">
        <f t="shared" ref="AB75:AB77" si="265">IF(H75="","",H75)</f>
        <v/>
      </c>
      <c r="AC75" s="66" t="str">
        <f t="shared" ref="AC75:AC77" si="266">IF(AB75="","",",")</f>
        <v/>
      </c>
      <c r="AD75" s="58" t="str">
        <f t="shared" ref="AD75:AD77" si="267">IF(I75="","",I75)</f>
        <v/>
      </c>
      <c r="AE75" s="67" t="str">
        <f t="shared" ref="AE75:AE77" si="268">IF(AB75="","",",")</f>
        <v/>
      </c>
      <c r="AF75" s="60" t="str">
        <f t="shared" ref="AF75:AF77" si="269">IF(AB75="","",350)</f>
        <v/>
      </c>
      <c r="AG75" s="60" t="str">
        <f t="shared" ref="AG75:AG77" si="270">IF(AB75="","",")")</f>
        <v/>
      </c>
      <c r="AH75" s="68" t="str">
        <f t="shared" ref="AH75:AH77" si="271">IF(AI75="","","(")</f>
        <v/>
      </c>
      <c r="AI75" s="69" t="str">
        <f t="shared" ref="AI75:AI77" si="272">IF(J75="","",J75)</f>
        <v/>
      </c>
      <c r="AJ75" s="63" t="str">
        <f t="shared" ref="AJ75:AJ77" si="273">IF(AI75="","",",")</f>
        <v/>
      </c>
      <c r="AK75" s="63" t="str">
        <f t="shared" ref="AK75:AK77" si="274">IF(K75="","",K75)</f>
        <v/>
      </c>
      <c r="AL75" s="63" t="str">
        <f t="shared" ref="AL75:AL77" si="275">IF(AI75="","",",")</f>
        <v/>
      </c>
      <c r="AM75" s="63" t="str">
        <f t="shared" ref="AM75:AM77" si="276">IF(AI75="","",450)</f>
        <v/>
      </c>
      <c r="AN75" s="63" t="str">
        <f t="shared" ref="AN75:AN77" si="277">IF(AI75="","",")")</f>
        <v/>
      </c>
    </row>
    <row r="76" spans="1:40" ht="24.5" outlineLevel="1" thickTop="1" thickBot="1" x14ac:dyDescent="0.55000000000000004">
      <c r="B76" t="s">
        <v>1001</v>
      </c>
      <c r="C76" s="81" t="s">
        <v>2656</v>
      </c>
      <c r="D76" s="82" t="s">
        <v>988</v>
      </c>
      <c r="E76" s="82">
        <v>7</v>
      </c>
      <c r="F76" s="82"/>
      <c r="G76" s="82"/>
      <c r="H76" s="82"/>
      <c r="I76" s="82"/>
      <c r="J76" s="82"/>
      <c r="K76" s="82"/>
      <c r="L76" s="135" t="str">
        <f>IF(C76="","",_xlfn.CONCAT("       triggerLine: ","""",C76,", ",M76:AN76,""", sC: ","""",B76,""", lines: ["))</f>
        <v xml:space="preserve">       triggerLine: "TEN PIEDAD DE MÍ, (Si,7,20)", sC: "ta as", lines: [</v>
      </c>
      <c r="M76" s="55" t="str">
        <f t="shared" si="251"/>
        <v>(</v>
      </c>
      <c r="N76" s="56" t="str">
        <f t="shared" si="252"/>
        <v>Si</v>
      </c>
      <c r="O76" s="57" t="str">
        <f t="shared" si="253"/>
        <v>,</v>
      </c>
      <c r="P76" s="58">
        <f t="shared" si="254"/>
        <v>7</v>
      </c>
      <c r="Q76" s="59" t="str">
        <f t="shared" si="255"/>
        <v>,</v>
      </c>
      <c r="R76" s="60">
        <f t="shared" si="6"/>
        <v>20</v>
      </c>
      <c r="S76" s="55" t="str">
        <f t="shared" si="256"/>
        <v>)</v>
      </c>
      <c r="T76" s="61" t="str">
        <f t="shared" si="257"/>
        <v/>
      </c>
      <c r="U76" s="62" t="str">
        <f t="shared" si="258"/>
        <v/>
      </c>
      <c r="V76" s="63" t="str">
        <f t="shared" si="259"/>
        <v/>
      </c>
      <c r="W76" s="64" t="str">
        <f t="shared" si="260"/>
        <v/>
      </c>
      <c r="X76" s="63" t="str">
        <f t="shared" si="261"/>
        <v/>
      </c>
      <c r="Y76" s="63" t="str">
        <f t="shared" si="262"/>
        <v/>
      </c>
      <c r="Z76" s="55" t="str">
        <f t="shared" si="263"/>
        <v/>
      </c>
      <c r="AA76" s="65" t="str">
        <f t="shared" si="264"/>
        <v/>
      </c>
      <c r="AB76" s="56" t="str">
        <f t="shared" si="265"/>
        <v/>
      </c>
      <c r="AC76" s="66" t="str">
        <f t="shared" si="266"/>
        <v/>
      </c>
      <c r="AD76" s="58" t="str">
        <f t="shared" si="267"/>
        <v/>
      </c>
      <c r="AE76" s="67" t="str">
        <f t="shared" si="268"/>
        <v/>
      </c>
      <c r="AF76" s="60" t="str">
        <f t="shared" si="269"/>
        <v/>
      </c>
      <c r="AG76" s="60" t="str">
        <f t="shared" si="270"/>
        <v/>
      </c>
      <c r="AH76" s="68" t="str">
        <f t="shared" si="271"/>
        <v/>
      </c>
      <c r="AI76" s="69" t="str">
        <f t="shared" si="272"/>
        <v/>
      </c>
      <c r="AJ76" s="63" t="str">
        <f t="shared" si="273"/>
        <v/>
      </c>
      <c r="AK76" s="63" t="str">
        <f t="shared" si="274"/>
        <v/>
      </c>
      <c r="AL76" s="63" t="str">
        <f t="shared" si="275"/>
        <v/>
      </c>
      <c r="AM76" s="63" t="str">
        <f t="shared" si="276"/>
        <v/>
      </c>
      <c r="AN76" s="63" t="str">
        <f t="shared" si="277"/>
        <v/>
      </c>
    </row>
    <row r="77" spans="1:40" ht="24.5" outlineLevel="1" thickTop="1" thickBot="1" x14ac:dyDescent="0.55000000000000004">
      <c r="B77" t="s">
        <v>1003</v>
      </c>
      <c r="C77" s="92" t="s">
        <v>2639</v>
      </c>
      <c r="D77" s="82" t="s">
        <v>988</v>
      </c>
      <c r="E77" s="82">
        <v>7</v>
      </c>
      <c r="F77" s="82" t="s">
        <v>1017</v>
      </c>
      <c r="G77" s="82" t="s">
        <v>1016</v>
      </c>
      <c r="H77" s="82" t="s">
        <v>988</v>
      </c>
      <c r="I77" s="82">
        <v>7</v>
      </c>
      <c r="J77" s="82"/>
      <c r="K77" s="82"/>
      <c r="L77" s="137" t="str">
        <f>IF(C77="","",_xlfn.CONCAT("            { line: ","""",C77,", ",M77:AN77,""", sC: ","""",B77,"""},  ]},"))</f>
        <v xml:space="preserve">            { line: "TEN PIEDAD DE MÍ, QUE SOY UN PECADOR., (Si,7,20)(La,m,250)(Si,7,350)", sC: "as"},  ]},</v>
      </c>
      <c r="M77" s="55" t="str">
        <f t="shared" si="251"/>
        <v>(</v>
      </c>
      <c r="N77" s="56" t="str">
        <f t="shared" si="252"/>
        <v>Si</v>
      </c>
      <c r="O77" s="57" t="str">
        <f t="shared" si="253"/>
        <v>,</v>
      </c>
      <c r="P77" s="58">
        <f t="shared" si="254"/>
        <v>7</v>
      </c>
      <c r="Q77" s="59" t="str">
        <f t="shared" si="255"/>
        <v>,</v>
      </c>
      <c r="R77" s="60">
        <f t="shared" si="6"/>
        <v>20</v>
      </c>
      <c r="S77" s="55" t="str">
        <f t="shared" si="256"/>
        <v>)</v>
      </c>
      <c r="T77" s="61" t="str">
        <f t="shared" si="257"/>
        <v>(</v>
      </c>
      <c r="U77" s="62" t="str">
        <f t="shared" si="258"/>
        <v>La</v>
      </c>
      <c r="V77" s="63" t="str">
        <f t="shared" si="259"/>
        <v>,</v>
      </c>
      <c r="W77" s="64" t="str">
        <f t="shared" si="260"/>
        <v>m</v>
      </c>
      <c r="X77" s="63" t="str">
        <f t="shared" si="261"/>
        <v>,</v>
      </c>
      <c r="Y77" s="63">
        <f t="shared" si="262"/>
        <v>250</v>
      </c>
      <c r="Z77" s="55" t="str">
        <f t="shared" si="263"/>
        <v>)</v>
      </c>
      <c r="AA77" s="65" t="str">
        <f t="shared" si="264"/>
        <v>(</v>
      </c>
      <c r="AB77" s="56" t="str">
        <f t="shared" si="265"/>
        <v>Si</v>
      </c>
      <c r="AC77" s="66" t="str">
        <f t="shared" si="266"/>
        <v>,</v>
      </c>
      <c r="AD77" s="58">
        <f t="shared" si="267"/>
        <v>7</v>
      </c>
      <c r="AE77" s="67" t="str">
        <f t="shared" si="268"/>
        <v>,</v>
      </c>
      <c r="AF77" s="60">
        <f t="shared" si="269"/>
        <v>350</v>
      </c>
      <c r="AG77" s="60" t="str">
        <f t="shared" si="270"/>
        <v>)</v>
      </c>
      <c r="AH77" s="68" t="str">
        <f t="shared" si="271"/>
        <v/>
      </c>
      <c r="AI77" s="69" t="str">
        <f t="shared" si="272"/>
        <v/>
      </c>
      <c r="AJ77" s="63" t="str">
        <f t="shared" si="273"/>
        <v/>
      </c>
      <c r="AK77" s="63" t="str">
        <f t="shared" si="274"/>
        <v/>
      </c>
      <c r="AL77" s="63" t="str">
        <f t="shared" si="275"/>
        <v/>
      </c>
      <c r="AM77" s="63" t="str">
        <f t="shared" si="276"/>
        <v/>
      </c>
      <c r="AN77" s="63" t="str">
        <f t="shared" si="277"/>
        <v/>
      </c>
    </row>
    <row r="78" spans="1:40" ht="26.5"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6"/>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thickTop="1" thickBot="1" x14ac:dyDescent="0.55000000000000004">
      <c r="C79" s="124" t="s">
        <v>2651</v>
      </c>
      <c r="D79" s="125" t="s">
        <v>1015</v>
      </c>
      <c r="E79" s="51" t="s">
        <v>1016</v>
      </c>
      <c r="F79" s="52" t="s">
        <v>1017</v>
      </c>
      <c r="G79" s="52" t="s">
        <v>1016</v>
      </c>
      <c r="H79" s="51"/>
      <c r="I79" s="51"/>
      <c r="J79" s="53"/>
      <c r="K79" s="53"/>
      <c r="L79" s="77" t="str">
        <f t="shared" ref="L79:L85" si="278">IF(C79="","",_xlfn.CONCAT("            { line: ","""",C79,", ",M79:AN79,""", sC: ","""",B79,"""},"))</f>
        <v xml:space="preserve">            { line: "Tú que eres el único que amas al enemigo, (Mi,m,20)(La,m,250)", sC: ""},</v>
      </c>
      <c r="M79" s="55" t="str">
        <f t="shared" si="1"/>
        <v>(</v>
      </c>
      <c r="N79" s="56" t="str">
        <f t="shared" si="2"/>
        <v>Mi</v>
      </c>
      <c r="O79" s="57" t="str">
        <f t="shared" si="3"/>
        <v>,</v>
      </c>
      <c r="P79" s="58" t="str">
        <f t="shared" si="4"/>
        <v>m</v>
      </c>
      <c r="Q79" s="59" t="str">
        <f t="shared" si="5"/>
        <v>,</v>
      </c>
      <c r="R79" s="60">
        <f t="shared" si="6"/>
        <v>20</v>
      </c>
      <c r="S79" s="55" t="str">
        <f t="shared" si="7"/>
        <v>)</v>
      </c>
      <c r="T79" s="61" t="str">
        <f t="shared" si="8"/>
        <v>(</v>
      </c>
      <c r="U79" s="62" t="str">
        <f t="shared" si="9"/>
        <v>La</v>
      </c>
      <c r="V79" s="63" t="str">
        <f t="shared" si="10"/>
        <v>,</v>
      </c>
      <c r="W79" s="64" t="str">
        <f t="shared" si="11"/>
        <v>m</v>
      </c>
      <c r="X79" s="63" t="str">
        <f t="shared" si="12"/>
        <v>,</v>
      </c>
      <c r="Y79" s="63">
        <f t="shared" si="13"/>
        <v>250</v>
      </c>
      <c r="Z79" s="55" t="str">
        <f t="shared" si="14"/>
        <v>)</v>
      </c>
      <c r="AA79" s="65" t="str">
        <f t="shared" si="15"/>
        <v/>
      </c>
      <c r="AB79" s="56" t="str">
        <f t="shared" si="16"/>
        <v/>
      </c>
      <c r="AC79" s="66" t="str">
        <f t="shared" si="17"/>
        <v/>
      </c>
      <c r="AD79" s="58" t="str">
        <f t="shared" si="18"/>
        <v/>
      </c>
      <c r="AE79" s="67" t="str">
        <f t="shared" si="19"/>
        <v/>
      </c>
      <c r="AF79" s="60" t="str">
        <f t="shared" si="20"/>
        <v/>
      </c>
      <c r="AG79" s="60" t="str">
        <f t="shared" si="21"/>
        <v/>
      </c>
      <c r="AH79" s="68" t="str">
        <f t="shared" si="22"/>
        <v/>
      </c>
      <c r="AI79" s="69" t="str">
        <f t="shared" si="23"/>
        <v/>
      </c>
      <c r="AJ79" s="63" t="str">
        <f t="shared" si="24"/>
        <v/>
      </c>
      <c r="AK79" s="63" t="str">
        <f t="shared" si="25"/>
        <v/>
      </c>
      <c r="AL79" s="63" t="str">
        <f t="shared" si="26"/>
        <v/>
      </c>
      <c r="AM79" s="63" t="str">
        <f t="shared" si="27"/>
        <v/>
      </c>
      <c r="AN79" s="63" t="str">
        <f t="shared" si="28"/>
        <v/>
      </c>
    </row>
    <row r="80" spans="1:40" ht="26.5" outlineLevel="1" thickTop="1" thickBot="1" x14ac:dyDescent="0.55000000000000004">
      <c r="A80" s="72"/>
      <c r="B80" s="72"/>
      <c r="C80" s="72"/>
      <c r="D80" s="73"/>
      <c r="E80" s="73"/>
      <c r="F80" s="73"/>
      <c r="G80" s="73"/>
      <c r="H80" s="73"/>
      <c r="I80" s="73"/>
      <c r="J80" s="73"/>
      <c r="K80" s="73"/>
      <c r="L80" s="74" t="s">
        <v>997</v>
      </c>
      <c r="M80" s="55"/>
      <c r="N80" s="56"/>
      <c r="O80" s="57"/>
      <c r="P80" s="58"/>
      <c r="Q80" s="59"/>
      <c r="R80" s="60" t="str">
        <f t="shared" ref="R80:R84" si="279">IF(N80="Do",10,IF(N80="Re",22,IF(N80="Mi",20,IF(N80="Fa",20,IF(N80="Sol",14,IF(N80="La",20,IF(N80="Si",20,IF(N80="Do#",14,IF(N80="Fa#",15,IF(N80="Sol#",20,IF(N80="Si♭",17,"")))))))))))</f>
        <v/>
      </c>
      <c r="S80" s="55"/>
      <c r="T80" s="61"/>
      <c r="U80" s="62"/>
      <c r="V80" s="63"/>
      <c r="W80" s="64"/>
      <c r="X80" s="63"/>
      <c r="Y80" s="63"/>
      <c r="Z80" s="55"/>
      <c r="AA80" s="65"/>
      <c r="AB80" s="56"/>
      <c r="AC80" s="66"/>
      <c r="AD80" s="58"/>
      <c r="AE80" s="67"/>
      <c r="AF80" s="60"/>
      <c r="AG80" s="60"/>
      <c r="AH80" s="68"/>
      <c r="AI80" s="69"/>
      <c r="AJ80" s="63"/>
      <c r="AK80" s="63"/>
      <c r="AL80" s="63"/>
      <c r="AM80" s="63"/>
      <c r="AN80" s="63"/>
    </row>
    <row r="81" spans="1:40" ht="24.5" outlineLevel="1" thickTop="1" thickBot="1" x14ac:dyDescent="0.55000000000000004">
      <c r="C81" s="78" t="s">
        <v>999</v>
      </c>
      <c r="D81" s="79"/>
      <c r="E81" s="79"/>
      <c r="F81" s="79"/>
      <c r="G81" s="79"/>
      <c r="H81" s="79"/>
      <c r="I81" s="79"/>
      <c r="J81" s="79"/>
      <c r="K81" s="79"/>
      <c r="L81" s="134" t="s">
        <v>1000</v>
      </c>
      <c r="M81" s="55" t="str">
        <f t="shared" ref="M81:M83" si="280">IF(N81="","","(")</f>
        <v/>
      </c>
      <c r="N81" s="56" t="str">
        <f t="shared" ref="N81:N83" si="281">IF(D81="","",D81)</f>
        <v/>
      </c>
      <c r="O81" s="57" t="str">
        <f t="shared" ref="O81:O83" si="282">IF(N81="","",",")</f>
        <v/>
      </c>
      <c r="P81" s="58" t="str">
        <f t="shared" ref="P81:P83" si="283">IF(E81="","",E81)</f>
        <v/>
      </c>
      <c r="Q81" s="59" t="str">
        <f t="shared" ref="Q81:Q83" si="284">IF(N81="","",",")</f>
        <v/>
      </c>
      <c r="R81" s="60" t="str">
        <f t="shared" si="279"/>
        <v/>
      </c>
      <c r="S81" s="55" t="str">
        <f t="shared" ref="S81:S83" si="285">IF(N81="","",")")</f>
        <v/>
      </c>
      <c r="T81" s="61" t="str">
        <f t="shared" ref="T81:T83" si="286">IF(U81="","","(")</f>
        <v/>
      </c>
      <c r="U81" s="62" t="str">
        <f t="shared" ref="U81:U83" si="287">IF(F81="","",F81)</f>
        <v/>
      </c>
      <c r="V81" s="63" t="str">
        <f t="shared" ref="V81:V83" si="288">IF(U81="","",",")</f>
        <v/>
      </c>
      <c r="W81" s="64" t="str">
        <f t="shared" ref="W81:W83" si="289">IF(G81="","",G81)</f>
        <v/>
      </c>
      <c r="X81" s="63" t="str">
        <f t="shared" ref="X81:X83" si="290">IF(U81="","",",")</f>
        <v/>
      </c>
      <c r="Y81" s="63" t="str">
        <f t="shared" ref="Y81:Y83" si="291">IF(U81="","",250)</f>
        <v/>
      </c>
      <c r="Z81" s="55" t="str">
        <f t="shared" ref="Z81:Z83" si="292">IF(U81="","",")")</f>
        <v/>
      </c>
      <c r="AA81" s="65" t="str">
        <f t="shared" ref="AA81:AA83" si="293">IF(AB81="","","(")</f>
        <v/>
      </c>
      <c r="AB81" s="56" t="str">
        <f t="shared" ref="AB81:AB83" si="294">IF(H81="","",H81)</f>
        <v/>
      </c>
      <c r="AC81" s="66" t="str">
        <f t="shared" ref="AC81:AC83" si="295">IF(AB81="","",",")</f>
        <v/>
      </c>
      <c r="AD81" s="58" t="str">
        <f t="shared" ref="AD81:AD83" si="296">IF(I81="","",I81)</f>
        <v/>
      </c>
      <c r="AE81" s="67" t="str">
        <f t="shared" ref="AE81:AE83" si="297">IF(AB81="","",",")</f>
        <v/>
      </c>
      <c r="AF81" s="60" t="str">
        <f t="shared" ref="AF81:AF83" si="298">IF(AB81="","",350)</f>
        <v/>
      </c>
      <c r="AG81" s="60" t="str">
        <f t="shared" ref="AG81:AG83" si="299">IF(AB81="","",")")</f>
        <v/>
      </c>
      <c r="AH81" s="68" t="str">
        <f t="shared" ref="AH81:AH83" si="300">IF(AI81="","","(")</f>
        <v/>
      </c>
      <c r="AI81" s="69" t="str">
        <f t="shared" ref="AI81:AI83" si="301">IF(J81="","",J81)</f>
        <v/>
      </c>
      <c r="AJ81" s="63" t="str">
        <f t="shared" ref="AJ81:AJ83" si="302">IF(AI81="","",",")</f>
        <v/>
      </c>
      <c r="AK81" s="63" t="str">
        <f t="shared" ref="AK81:AK83" si="303">IF(K81="","",K81)</f>
        <v/>
      </c>
      <c r="AL81" s="63" t="str">
        <f t="shared" ref="AL81:AL83" si="304">IF(AI81="","",",")</f>
        <v/>
      </c>
      <c r="AM81" s="63" t="str">
        <f t="shared" ref="AM81:AM83" si="305">IF(AI81="","",450)</f>
        <v/>
      </c>
      <c r="AN81" s="63" t="str">
        <f t="shared" ref="AN81:AN83" si="306">IF(AI81="","",")")</f>
        <v/>
      </c>
    </row>
    <row r="82" spans="1:40" ht="24.5" outlineLevel="1" thickTop="1" thickBot="1" x14ac:dyDescent="0.55000000000000004">
      <c r="B82" t="s">
        <v>1001</v>
      </c>
      <c r="C82" s="81" t="s">
        <v>2656</v>
      </c>
      <c r="D82" s="82" t="s">
        <v>988</v>
      </c>
      <c r="E82" s="82">
        <v>7</v>
      </c>
      <c r="F82" s="82"/>
      <c r="G82" s="82"/>
      <c r="H82" s="82"/>
      <c r="I82" s="82"/>
      <c r="J82" s="82"/>
      <c r="K82" s="82"/>
      <c r="L82" s="135" t="str">
        <f>IF(C82="","",_xlfn.CONCAT("       triggerLine: ","""",C82,", ",M82:AN82,""", sC: ","""",B82,""", lines: ["))</f>
        <v xml:space="preserve">       triggerLine: "TEN PIEDAD DE MÍ, (Si,7,20)", sC: "ta as", lines: [</v>
      </c>
      <c r="M82" s="55" t="str">
        <f t="shared" si="280"/>
        <v>(</v>
      </c>
      <c r="N82" s="56" t="str">
        <f t="shared" si="281"/>
        <v>Si</v>
      </c>
      <c r="O82" s="57" t="str">
        <f t="shared" si="282"/>
        <v>,</v>
      </c>
      <c r="P82" s="58">
        <f t="shared" si="283"/>
        <v>7</v>
      </c>
      <c r="Q82" s="59" t="str">
        <f t="shared" si="284"/>
        <v>,</v>
      </c>
      <c r="R82" s="60">
        <f t="shared" si="279"/>
        <v>20</v>
      </c>
      <c r="S82" s="55" t="str">
        <f t="shared" si="285"/>
        <v>)</v>
      </c>
      <c r="T82" s="61" t="str">
        <f t="shared" si="286"/>
        <v/>
      </c>
      <c r="U82" s="62" t="str">
        <f t="shared" si="287"/>
        <v/>
      </c>
      <c r="V82" s="63" t="str">
        <f t="shared" si="288"/>
        <v/>
      </c>
      <c r="W82" s="64" t="str">
        <f t="shared" si="289"/>
        <v/>
      </c>
      <c r="X82" s="63" t="str">
        <f t="shared" si="290"/>
        <v/>
      </c>
      <c r="Y82" s="63" t="str">
        <f t="shared" si="291"/>
        <v/>
      </c>
      <c r="Z82" s="55" t="str">
        <f t="shared" si="292"/>
        <v/>
      </c>
      <c r="AA82" s="65" t="str">
        <f t="shared" si="293"/>
        <v/>
      </c>
      <c r="AB82" s="56" t="str">
        <f t="shared" si="294"/>
        <v/>
      </c>
      <c r="AC82" s="66" t="str">
        <f t="shared" si="295"/>
        <v/>
      </c>
      <c r="AD82" s="58" t="str">
        <f t="shared" si="296"/>
        <v/>
      </c>
      <c r="AE82" s="67" t="str">
        <f t="shared" si="297"/>
        <v/>
      </c>
      <c r="AF82" s="60" t="str">
        <f t="shared" si="298"/>
        <v/>
      </c>
      <c r="AG82" s="60" t="str">
        <f t="shared" si="299"/>
        <v/>
      </c>
      <c r="AH82" s="68" t="str">
        <f t="shared" si="300"/>
        <v/>
      </c>
      <c r="AI82" s="69" t="str">
        <f t="shared" si="301"/>
        <v/>
      </c>
      <c r="AJ82" s="63" t="str">
        <f t="shared" si="302"/>
        <v/>
      </c>
      <c r="AK82" s="63" t="str">
        <f t="shared" si="303"/>
        <v/>
      </c>
      <c r="AL82" s="63" t="str">
        <f t="shared" si="304"/>
        <v/>
      </c>
      <c r="AM82" s="63" t="str">
        <f t="shared" si="305"/>
        <v/>
      </c>
      <c r="AN82" s="63" t="str">
        <f t="shared" si="306"/>
        <v/>
      </c>
    </row>
    <row r="83" spans="1:40" ht="24.5" outlineLevel="1" thickTop="1" thickBot="1" x14ac:dyDescent="0.55000000000000004">
      <c r="B83" t="s">
        <v>1003</v>
      </c>
      <c r="C83" s="92" t="s">
        <v>2639</v>
      </c>
      <c r="D83" s="82" t="s">
        <v>988</v>
      </c>
      <c r="E83" s="82">
        <v>7</v>
      </c>
      <c r="F83" s="82" t="s">
        <v>1017</v>
      </c>
      <c r="G83" s="82" t="s">
        <v>1016</v>
      </c>
      <c r="H83" s="82" t="s">
        <v>988</v>
      </c>
      <c r="I83" s="82">
        <v>7</v>
      </c>
      <c r="J83" s="82"/>
      <c r="K83" s="82"/>
      <c r="L83" s="137" t="str">
        <f>IF(C83="","",_xlfn.CONCAT("            { line: ","""",C83,", ",M83:AN83,""", sC: ","""",B83,"""},  ]},"))</f>
        <v xml:space="preserve">            { line: "TEN PIEDAD DE MÍ, QUE SOY UN PECADOR., (Si,7,20)(La,m,250)(Si,7,350)", sC: "as"},  ]},</v>
      </c>
      <c r="M83" s="55" t="str">
        <f t="shared" si="280"/>
        <v>(</v>
      </c>
      <c r="N83" s="56" t="str">
        <f t="shared" si="281"/>
        <v>Si</v>
      </c>
      <c r="O83" s="57" t="str">
        <f t="shared" si="282"/>
        <v>,</v>
      </c>
      <c r="P83" s="58">
        <f t="shared" si="283"/>
        <v>7</v>
      </c>
      <c r="Q83" s="59" t="str">
        <f t="shared" si="284"/>
        <v>,</v>
      </c>
      <c r="R83" s="60">
        <f t="shared" si="279"/>
        <v>20</v>
      </c>
      <c r="S83" s="55" t="str">
        <f t="shared" si="285"/>
        <v>)</v>
      </c>
      <c r="T83" s="61" t="str">
        <f t="shared" si="286"/>
        <v>(</v>
      </c>
      <c r="U83" s="62" t="str">
        <f t="shared" si="287"/>
        <v>La</v>
      </c>
      <c r="V83" s="63" t="str">
        <f t="shared" si="288"/>
        <v>,</v>
      </c>
      <c r="W83" s="64" t="str">
        <f t="shared" si="289"/>
        <v>m</v>
      </c>
      <c r="X83" s="63" t="str">
        <f t="shared" si="290"/>
        <v>,</v>
      </c>
      <c r="Y83" s="63">
        <f t="shared" si="291"/>
        <v>250</v>
      </c>
      <c r="Z83" s="55" t="str">
        <f t="shared" si="292"/>
        <v>)</v>
      </c>
      <c r="AA83" s="65" t="str">
        <f t="shared" si="293"/>
        <v>(</v>
      </c>
      <c r="AB83" s="56" t="str">
        <f t="shared" si="294"/>
        <v>Si</v>
      </c>
      <c r="AC83" s="66" t="str">
        <f t="shared" si="295"/>
        <v>,</v>
      </c>
      <c r="AD83" s="58">
        <f t="shared" si="296"/>
        <v>7</v>
      </c>
      <c r="AE83" s="67" t="str">
        <f t="shared" si="297"/>
        <v>,</v>
      </c>
      <c r="AF83" s="60">
        <f t="shared" si="298"/>
        <v>350</v>
      </c>
      <c r="AG83" s="60" t="str">
        <f t="shared" si="299"/>
        <v>)</v>
      </c>
      <c r="AH83" s="68" t="str">
        <f t="shared" si="300"/>
        <v/>
      </c>
      <c r="AI83" s="69" t="str">
        <f t="shared" si="301"/>
        <v/>
      </c>
      <c r="AJ83" s="63" t="str">
        <f t="shared" si="302"/>
        <v/>
      </c>
      <c r="AK83" s="63" t="str">
        <f t="shared" si="303"/>
        <v/>
      </c>
      <c r="AL83" s="63" t="str">
        <f t="shared" si="304"/>
        <v/>
      </c>
      <c r="AM83" s="63" t="str">
        <f t="shared" si="305"/>
        <v/>
      </c>
      <c r="AN83" s="63" t="str">
        <f t="shared" si="306"/>
        <v/>
      </c>
    </row>
    <row r="84" spans="1:40" ht="26.5"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279"/>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ht="24.5" thickTop="1" thickBot="1" x14ac:dyDescent="0.55000000000000004">
      <c r="C85" s="124" t="s">
        <v>2652</v>
      </c>
      <c r="D85" s="125" t="s">
        <v>1015</v>
      </c>
      <c r="E85" s="51" t="s">
        <v>1016</v>
      </c>
      <c r="F85" s="52" t="s">
        <v>1017</v>
      </c>
      <c r="G85" s="52" t="s">
        <v>1016</v>
      </c>
      <c r="H85" s="51"/>
      <c r="I85" s="51"/>
      <c r="J85" s="53"/>
      <c r="K85" s="53"/>
      <c r="L85" s="54" t="str">
        <f t="shared" si="278"/>
        <v xml:space="preserve">            { line: "Tú que has entrado en la muerte por mis pecados, Señor,, (Mi,m,20)(La,m,250)", sC: ""},</v>
      </c>
      <c r="M85" s="55" t="str">
        <f>IF(N85="","","(")</f>
        <v>(</v>
      </c>
      <c r="N85" s="56" t="str">
        <f>IF(D85="","",D85)</f>
        <v>Mi</v>
      </c>
      <c r="O85" s="57" t="str">
        <f>IF(N85="","",",")</f>
        <v>,</v>
      </c>
      <c r="P85" s="58" t="str">
        <f>IF(E85="","",E85)</f>
        <v>m</v>
      </c>
      <c r="Q85" s="59" t="str">
        <f>IF(N85="","",",")</f>
        <v>,</v>
      </c>
      <c r="R85" s="60">
        <f t="shared" si="6"/>
        <v>20</v>
      </c>
      <c r="S85" s="55" t="str">
        <f>IF(N85="","",")")</f>
        <v>)</v>
      </c>
      <c r="T85" s="61" t="str">
        <f>IF(U85="","","(")</f>
        <v>(</v>
      </c>
      <c r="U85" s="62" t="str">
        <f>IF(F85="","",F85)</f>
        <v>La</v>
      </c>
      <c r="V85" s="63" t="str">
        <f>IF(U85="","",",")</f>
        <v>,</v>
      </c>
      <c r="W85" s="64" t="str">
        <f>IF(G85="","",G85)</f>
        <v>m</v>
      </c>
      <c r="X85" s="63" t="str">
        <f>IF(U85="","",",")</f>
        <v>,</v>
      </c>
      <c r="Y85" s="63">
        <f>IF(U85="","",250)</f>
        <v>250</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6.5"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4.5" outlineLevel="1" thickTop="1" thickBot="1" x14ac:dyDescent="0.55000000000000004">
      <c r="C87" s="78" t="s">
        <v>999</v>
      </c>
      <c r="D87" s="79"/>
      <c r="E87" s="79"/>
      <c r="F87" s="79"/>
      <c r="G87" s="79"/>
      <c r="H87" s="79"/>
      <c r="I87" s="79"/>
      <c r="J87" s="79"/>
      <c r="K87" s="79"/>
      <c r="L87" s="134" t="s">
        <v>1000</v>
      </c>
      <c r="M87" s="55" t="str">
        <f t="shared" ref="M87:M89" si="307">IF(N87="","","(")</f>
        <v/>
      </c>
      <c r="N87" s="56" t="str">
        <f t="shared" ref="N87:N89" si="308">IF(D87="","",D87)</f>
        <v/>
      </c>
      <c r="O87" s="57" t="str">
        <f t="shared" ref="O87:O89" si="309">IF(N87="","",",")</f>
        <v/>
      </c>
      <c r="P87" s="58" t="str">
        <f t="shared" ref="P87:P89" si="310">IF(E87="","",E87)</f>
        <v/>
      </c>
      <c r="Q87" s="59" t="str">
        <f t="shared" ref="Q87:Q89" si="311">IF(N87="","",",")</f>
        <v/>
      </c>
      <c r="R87" s="60" t="str">
        <f t="shared" si="6"/>
        <v/>
      </c>
      <c r="S87" s="55" t="str">
        <f t="shared" ref="S87:S89" si="312">IF(N87="","",")")</f>
        <v/>
      </c>
      <c r="T87" s="61" t="str">
        <f t="shared" ref="T87:T89" si="313">IF(U87="","","(")</f>
        <v/>
      </c>
      <c r="U87" s="62" t="str">
        <f t="shared" ref="U87:U89" si="314">IF(F87="","",F87)</f>
        <v/>
      </c>
      <c r="V87" s="63" t="str">
        <f t="shared" ref="V87:V89" si="315">IF(U87="","",",")</f>
        <v/>
      </c>
      <c r="W87" s="64" t="str">
        <f t="shared" ref="W87:W89" si="316">IF(G87="","",G87)</f>
        <v/>
      </c>
      <c r="X87" s="63" t="str">
        <f t="shared" ref="X87:X89" si="317">IF(U87="","",",")</f>
        <v/>
      </c>
      <c r="Y87" s="63" t="str">
        <f t="shared" ref="Y87:Y89" si="318">IF(U87="","",250)</f>
        <v/>
      </c>
      <c r="Z87" s="55" t="str">
        <f t="shared" ref="Z87:Z89" si="319">IF(U87="","",")")</f>
        <v/>
      </c>
      <c r="AA87" s="65" t="str">
        <f t="shared" ref="AA87:AA89" si="320">IF(AB87="","","(")</f>
        <v/>
      </c>
      <c r="AB87" s="56" t="str">
        <f t="shared" ref="AB87:AB89" si="321">IF(H87="","",H87)</f>
        <v/>
      </c>
      <c r="AC87" s="66" t="str">
        <f t="shared" ref="AC87:AC89" si="322">IF(AB87="","",",")</f>
        <v/>
      </c>
      <c r="AD87" s="58" t="str">
        <f t="shared" ref="AD87:AD89" si="323">IF(I87="","",I87)</f>
        <v/>
      </c>
      <c r="AE87" s="67" t="str">
        <f t="shared" ref="AE87:AE89" si="324">IF(AB87="","",",")</f>
        <v/>
      </c>
      <c r="AF87" s="60" t="str">
        <f t="shared" ref="AF87:AF89" si="325">IF(AB87="","",350)</f>
        <v/>
      </c>
      <c r="AG87" s="60" t="str">
        <f t="shared" ref="AG87:AG89" si="326">IF(AB87="","",")")</f>
        <v/>
      </c>
      <c r="AH87" s="68" t="str">
        <f t="shared" ref="AH87:AH89" si="327">IF(AI87="","","(")</f>
        <v/>
      </c>
      <c r="AI87" s="69" t="str">
        <f t="shared" ref="AI87:AI89" si="328">IF(J87="","",J87)</f>
        <v/>
      </c>
      <c r="AJ87" s="63" t="str">
        <f t="shared" ref="AJ87:AJ89" si="329">IF(AI87="","",",")</f>
        <v/>
      </c>
      <c r="AK87" s="63" t="str">
        <f t="shared" ref="AK87:AK89" si="330">IF(K87="","",K87)</f>
        <v/>
      </c>
      <c r="AL87" s="63" t="str">
        <f t="shared" ref="AL87:AL89" si="331">IF(AI87="","",",")</f>
        <v/>
      </c>
      <c r="AM87" s="63" t="str">
        <f t="shared" ref="AM87:AM89" si="332">IF(AI87="","",450)</f>
        <v/>
      </c>
      <c r="AN87" s="63" t="str">
        <f t="shared" ref="AN87:AN89" si="333">IF(AI87="","",")")</f>
        <v/>
      </c>
    </row>
    <row r="88" spans="1:40" ht="24.5" outlineLevel="1" thickTop="1" thickBot="1" x14ac:dyDescent="0.55000000000000004">
      <c r="B88" t="s">
        <v>1001</v>
      </c>
      <c r="C88" s="81" t="s">
        <v>2656</v>
      </c>
      <c r="D88" s="82" t="s">
        <v>988</v>
      </c>
      <c r="E88" s="82">
        <v>7</v>
      </c>
      <c r="F88" s="82"/>
      <c r="G88" s="82"/>
      <c r="H88" s="82"/>
      <c r="I88" s="82"/>
      <c r="J88" s="82"/>
      <c r="K88" s="82"/>
      <c r="L88" s="135" t="str">
        <f>IF(C88="","",_xlfn.CONCAT("       triggerLine: ","""",C88,", ",M88:AN88,""", sC: ","""",B88,""", lines: ["))</f>
        <v xml:space="preserve">       triggerLine: "TEN PIEDAD DE MÍ, (Si,7,20)", sC: "ta as", lines: [</v>
      </c>
      <c r="M88" s="55" t="str">
        <f t="shared" si="307"/>
        <v>(</v>
      </c>
      <c r="N88" s="56" t="str">
        <f t="shared" si="308"/>
        <v>Si</v>
      </c>
      <c r="O88" s="57" t="str">
        <f t="shared" si="309"/>
        <v>,</v>
      </c>
      <c r="P88" s="58">
        <f t="shared" si="310"/>
        <v>7</v>
      </c>
      <c r="Q88" s="59" t="str">
        <f t="shared" si="311"/>
        <v>,</v>
      </c>
      <c r="R88" s="60">
        <f t="shared" si="6"/>
        <v>20</v>
      </c>
      <c r="S88" s="55" t="str">
        <f t="shared" si="312"/>
        <v>)</v>
      </c>
      <c r="T88" s="61" t="str">
        <f t="shared" si="313"/>
        <v/>
      </c>
      <c r="U88" s="62" t="str">
        <f t="shared" si="314"/>
        <v/>
      </c>
      <c r="V88" s="63" t="str">
        <f t="shared" si="315"/>
        <v/>
      </c>
      <c r="W88" s="64" t="str">
        <f t="shared" si="316"/>
        <v/>
      </c>
      <c r="X88" s="63" t="str">
        <f t="shared" si="317"/>
        <v/>
      </c>
      <c r="Y88" s="63" t="str">
        <f t="shared" si="318"/>
        <v/>
      </c>
      <c r="Z88" s="55" t="str">
        <f t="shared" si="319"/>
        <v/>
      </c>
      <c r="AA88" s="65" t="str">
        <f t="shared" si="320"/>
        <v/>
      </c>
      <c r="AB88" s="56" t="str">
        <f t="shared" si="321"/>
        <v/>
      </c>
      <c r="AC88" s="66" t="str">
        <f t="shared" si="322"/>
        <v/>
      </c>
      <c r="AD88" s="58" t="str">
        <f t="shared" si="323"/>
        <v/>
      </c>
      <c r="AE88" s="67" t="str">
        <f t="shared" si="324"/>
        <v/>
      </c>
      <c r="AF88" s="60" t="str">
        <f t="shared" si="325"/>
        <v/>
      </c>
      <c r="AG88" s="60" t="str">
        <f t="shared" si="326"/>
        <v/>
      </c>
      <c r="AH88" s="68" t="str">
        <f t="shared" si="327"/>
        <v/>
      </c>
      <c r="AI88" s="69" t="str">
        <f t="shared" si="328"/>
        <v/>
      </c>
      <c r="AJ88" s="63" t="str">
        <f t="shared" si="329"/>
        <v/>
      </c>
      <c r="AK88" s="63" t="str">
        <f t="shared" si="330"/>
        <v/>
      </c>
      <c r="AL88" s="63" t="str">
        <f t="shared" si="331"/>
        <v/>
      </c>
      <c r="AM88" s="63" t="str">
        <f t="shared" si="332"/>
        <v/>
      </c>
      <c r="AN88" s="63" t="str">
        <f t="shared" si="333"/>
        <v/>
      </c>
    </row>
    <row r="89" spans="1:40" ht="24.5" outlineLevel="1" thickTop="1" thickBot="1" x14ac:dyDescent="0.55000000000000004">
      <c r="B89" t="s">
        <v>1003</v>
      </c>
      <c r="C89" s="92" t="s">
        <v>2639</v>
      </c>
      <c r="D89" s="82" t="s">
        <v>988</v>
      </c>
      <c r="E89" s="82">
        <v>7</v>
      </c>
      <c r="F89" s="82" t="s">
        <v>1017</v>
      </c>
      <c r="G89" s="82" t="s">
        <v>1016</v>
      </c>
      <c r="H89" s="82" t="s">
        <v>988</v>
      </c>
      <c r="I89" s="82">
        <v>7</v>
      </c>
      <c r="J89" s="82"/>
      <c r="K89" s="82"/>
      <c r="L89" s="137" t="str">
        <f>IF(C89="","",_xlfn.CONCAT("            { line: ","""",C89,", ",M89:AN89,""", sC: ","""",B89,"""},  ]},"))</f>
        <v xml:space="preserve">            { line: "TEN PIEDAD DE MÍ, QUE SOY UN PECADOR., (Si,7,20)(La,m,250)(Si,7,350)", sC: "as"},  ]},</v>
      </c>
      <c r="M89" s="55" t="str">
        <f t="shared" si="307"/>
        <v>(</v>
      </c>
      <c r="N89" s="56" t="str">
        <f t="shared" si="308"/>
        <v>Si</v>
      </c>
      <c r="O89" s="57" t="str">
        <f t="shared" si="309"/>
        <v>,</v>
      </c>
      <c r="P89" s="58">
        <f t="shared" si="310"/>
        <v>7</v>
      </c>
      <c r="Q89" s="59" t="str">
        <f t="shared" si="311"/>
        <v>,</v>
      </c>
      <c r="R89" s="60">
        <f t="shared" si="6"/>
        <v>20</v>
      </c>
      <c r="S89" s="55" t="str">
        <f t="shared" si="312"/>
        <v>)</v>
      </c>
      <c r="T89" s="61" t="str">
        <f t="shared" si="313"/>
        <v>(</v>
      </c>
      <c r="U89" s="62" t="str">
        <f t="shared" si="314"/>
        <v>La</v>
      </c>
      <c r="V89" s="63" t="str">
        <f t="shared" si="315"/>
        <v>,</v>
      </c>
      <c r="W89" s="64" t="str">
        <f t="shared" si="316"/>
        <v>m</v>
      </c>
      <c r="X89" s="63" t="str">
        <f t="shared" si="317"/>
        <v>,</v>
      </c>
      <c r="Y89" s="63">
        <f t="shared" si="318"/>
        <v>250</v>
      </c>
      <c r="Z89" s="55" t="str">
        <f t="shared" si="319"/>
        <v>)</v>
      </c>
      <c r="AA89" s="65" t="str">
        <f t="shared" si="320"/>
        <v>(</v>
      </c>
      <c r="AB89" s="56" t="str">
        <f t="shared" si="321"/>
        <v>Si</v>
      </c>
      <c r="AC89" s="66" t="str">
        <f t="shared" si="322"/>
        <v>,</v>
      </c>
      <c r="AD89" s="58">
        <f t="shared" si="323"/>
        <v>7</v>
      </c>
      <c r="AE89" s="67" t="str">
        <f t="shared" si="324"/>
        <v>,</v>
      </c>
      <c r="AF89" s="60">
        <f t="shared" si="325"/>
        <v>350</v>
      </c>
      <c r="AG89" s="60" t="str">
        <f t="shared" si="326"/>
        <v>)</v>
      </c>
      <c r="AH89" s="68" t="str">
        <f t="shared" si="327"/>
        <v/>
      </c>
      <c r="AI89" s="69" t="str">
        <f t="shared" si="328"/>
        <v/>
      </c>
      <c r="AJ89" s="63" t="str">
        <f t="shared" si="329"/>
        <v/>
      </c>
      <c r="AK89" s="63" t="str">
        <f t="shared" si="330"/>
        <v/>
      </c>
      <c r="AL89" s="63" t="str">
        <f t="shared" si="331"/>
        <v/>
      </c>
      <c r="AM89" s="63" t="str">
        <f t="shared" si="332"/>
        <v/>
      </c>
      <c r="AN89" s="63" t="str">
        <f t="shared" si="333"/>
        <v/>
      </c>
    </row>
    <row r="90" spans="1:40" ht="26.5" outlineLevel="1" thickTop="1" thickBot="1" x14ac:dyDescent="0.55000000000000004">
      <c r="A90" s="72"/>
      <c r="B90" s="72"/>
      <c r="C90" s="72"/>
      <c r="D90" s="73"/>
      <c r="E90" s="73"/>
      <c r="F90" s="73"/>
      <c r="G90" s="73"/>
      <c r="H90" s="73"/>
      <c r="I90" s="73"/>
      <c r="J90" s="73"/>
      <c r="K90" s="73"/>
      <c r="L90" s="74" t="s">
        <v>997</v>
      </c>
      <c r="M90" s="55"/>
      <c r="N90" s="56"/>
      <c r="O90" s="57"/>
      <c r="P90" s="58"/>
      <c r="Q90" s="59"/>
      <c r="R90" s="60" t="str">
        <f>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4.5" thickTop="1" thickBot="1" x14ac:dyDescent="0.55000000000000004">
      <c r="C91" s="124" t="s">
        <v>2653</v>
      </c>
      <c r="D91" s="125" t="s">
        <v>1015</v>
      </c>
      <c r="E91" s="51" t="s">
        <v>1016</v>
      </c>
      <c r="F91" s="52" t="s">
        <v>1017</v>
      </c>
      <c r="G91" s="52" t="s">
        <v>1016</v>
      </c>
      <c r="H91" s="51"/>
      <c r="I91" s="51"/>
      <c r="J91" s="53"/>
      <c r="K91" s="53"/>
      <c r="L91" s="54" t="str">
        <f t="shared" ref="L91" si="334">IF(C91="","",_xlfn.CONCAT("            { line: ","""",C91,", ",M91:AN91,""", sC: ","""",B91,"""},"))</f>
        <v xml:space="preserve">            { line: "Tú que para mi salvación has resucitado de la muerte,, (Mi,m,20)(La,m,250)", sC: ""},</v>
      </c>
      <c r="M91" s="55" t="str">
        <f>IF(N91="","","(")</f>
        <v>(</v>
      </c>
      <c r="N91" s="56" t="str">
        <f>IF(D91="","",D91)</f>
        <v>Mi</v>
      </c>
      <c r="O91" s="57" t="str">
        <f>IF(N91="","",",")</f>
        <v>,</v>
      </c>
      <c r="P91" s="58" t="str">
        <f>IF(E91="","",E91)</f>
        <v>m</v>
      </c>
      <c r="Q91" s="59" t="str">
        <f>IF(N91="","",",")</f>
        <v>,</v>
      </c>
      <c r="R91" s="60">
        <f t="shared" si="6"/>
        <v>20</v>
      </c>
      <c r="S91" s="55" t="str">
        <f>IF(N91="","",")")</f>
        <v>)</v>
      </c>
      <c r="T91" s="61" t="str">
        <f>IF(U91="","","(")</f>
        <v>(</v>
      </c>
      <c r="U91" s="62" t="str">
        <f>IF(F91="","",F91)</f>
        <v>La</v>
      </c>
      <c r="V91" s="63" t="str">
        <f>IF(U91="","",",")</f>
        <v>,</v>
      </c>
      <c r="W91" s="64" t="str">
        <f>IF(G91="","",G91)</f>
        <v>m</v>
      </c>
      <c r="X91" s="63" t="str">
        <f>IF(U91="","",",")</f>
        <v>,</v>
      </c>
      <c r="Y91" s="63">
        <f>IF(U91="","",250)</f>
        <v>250</v>
      </c>
      <c r="Z91" s="55" t="str">
        <f>IF(U91="","",")")</f>
        <v>)</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6.5" outlineLevel="1" thickTop="1" thickBot="1" x14ac:dyDescent="0.55000000000000004">
      <c r="A92" s="72"/>
      <c r="B92" s="72"/>
      <c r="C92" s="72"/>
      <c r="D92" s="73"/>
      <c r="E92" s="73"/>
      <c r="F92" s="73"/>
      <c r="G92" s="73"/>
      <c r="H92" s="73"/>
      <c r="I92" s="73"/>
      <c r="J92" s="73"/>
      <c r="K92" s="73"/>
      <c r="L92" s="74" t="s">
        <v>997</v>
      </c>
      <c r="M92" s="55"/>
      <c r="N92" s="56"/>
      <c r="O92" s="57"/>
      <c r="P92" s="58"/>
      <c r="Q92" s="59"/>
      <c r="R92" s="60" t="str">
        <f t="shared" ref="R92:R95" si="335">IF(N92="Do",10,IF(N92="Re",22,IF(N92="Mi",20,IF(N92="Fa",20,IF(N92="Sol",14,IF(N92="La",20,IF(N92="Si",20,IF(N92="Do#",14,IF(N92="Fa#",15,IF(N92="Sol#",20,IF(N92="Si♭",17,"")))))))))))</f>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4.5" outlineLevel="1" thickTop="1" thickBot="1" x14ac:dyDescent="0.55000000000000004">
      <c r="C93" s="78" t="s">
        <v>999</v>
      </c>
      <c r="D93" s="79"/>
      <c r="E93" s="79"/>
      <c r="F93" s="79"/>
      <c r="G93" s="79"/>
      <c r="H93" s="79"/>
      <c r="I93" s="79"/>
      <c r="J93" s="79"/>
      <c r="K93" s="79"/>
      <c r="L93" s="134" t="s">
        <v>1000</v>
      </c>
      <c r="M93" s="55" t="str">
        <f t="shared" ref="M93:M95" si="336">IF(N93="","","(")</f>
        <v/>
      </c>
      <c r="N93" s="56" t="str">
        <f t="shared" ref="N93:N95" si="337">IF(D93="","",D93)</f>
        <v/>
      </c>
      <c r="O93" s="57" t="str">
        <f t="shared" ref="O93:O95" si="338">IF(N93="","",",")</f>
        <v/>
      </c>
      <c r="P93" s="58" t="str">
        <f t="shared" ref="P93:P95" si="339">IF(E93="","",E93)</f>
        <v/>
      </c>
      <c r="Q93" s="59" t="str">
        <f t="shared" ref="Q93:Q95" si="340">IF(N93="","",",")</f>
        <v/>
      </c>
      <c r="R93" s="60" t="str">
        <f t="shared" si="335"/>
        <v/>
      </c>
      <c r="S93" s="55" t="str">
        <f t="shared" ref="S93:S95" si="341">IF(N93="","",")")</f>
        <v/>
      </c>
      <c r="T93" s="61" t="str">
        <f t="shared" ref="T93:T95" si="342">IF(U93="","","(")</f>
        <v/>
      </c>
      <c r="U93" s="62" t="str">
        <f t="shared" ref="U93:U95" si="343">IF(F93="","",F93)</f>
        <v/>
      </c>
      <c r="V93" s="63" t="str">
        <f t="shared" ref="V93:V95" si="344">IF(U93="","",",")</f>
        <v/>
      </c>
      <c r="W93" s="64" t="str">
        <f t="shared" ref="W93:W95" si="345">IF(G93="","",G93)</f>
        <v/>
      </c>
      <c r="X93" s="63" t="str">
        <f t="shared" ref="X93:X95" si="346">IF(U93="","",",")</f>
        <v/>
      </c>
      <c r="Y93" s="63" t="str">
        <f t="shared" ref="Y93:Y95" si="347">IF(U93="","",250)</f>
        <v/>
      </c>
      <c r="Z93" s="55" t="str">
        <f t="shared" ref="Z93:Z95" si="348">IF(U93="","",")")</f>
        <v/>
      </c>
      <c r="AA93" s="65" t="str">
        <f t="shared" ref="AA93:AA95" si="349">IF(AB93="","","(")</f>
        <v/>
      </c>
      <c r="AB93" s="56" t="str">
        <f t="shared" ref="AB93:AB95" si="350">IF(H93="","",H93)</f>
        <v/>
      </c>
      <c r="AC93" s="66" t="str">
        <f t="shared" ref="AC93:AC95" si="351">IF(AB93="","",",")</f>
        <v/>
      </c>
      <c r="AD93" s="58" t="str">
        <f t="shared" ref="AD93:AD95" si="352">IF(I93="","",I93)</f>
        <v/>
      </c>
      <c r="AE93" s="67" t="str">
        <f t="shared" ref="AE93:AE95" si="353">IF(AB93="","",",")</f>
        <v/>
      </c>
      <c r="AF93" s="60" t="str">
        <f t="shared" ref="AF93:AF95" si="354">IF(AB93="","",350)</f>
        <v/>
      </c>
      <c r="AG93" s="60" t="str">
        <f t="shared" ref="AG93:AG95" si="355">IF(AB93="","",")")</f>
        <v/>
      </c>
      <c r="AH93" s="68" t="str">
        <f t="shared" ref="AH93:AH95" si="356">IF(AI93="","","(")</f>
        <v/>
      </c>
      <c r="AI93" s="69" t="str">
        <f t="shared" ref="AI93:AI95" si="357">IF(J93="","",J93)</f>
        <v/>
      </c>
      <c r="AJ93" s="63" t="str">
        <f t="shared" ref="AJ93:AJ95" si="358">IF(AI93="","",",")</f>
        <v/>
      </c>
      <c r="AK93" s="63" t="str">
        <f t="shared" ref="AK93:AK95" si="359">IF(K93="","",K93)</f>
        <v/>
      </c>
      <c r="AL93" s="63" t="str">
        <f t="shared" ref="AL93:AL95" si="360">IF(AI93="","",",")</f>
        <v/>
      </c>
      <c r="AM93" s="63" t="str">
        <f t="shared" ref="AM93:AM95" si="361">IF(AI93="","",450)</f>
        <v/>
      </c>
      <c r="AN93" s="63" t="str">
        <f t="shared" ref="AN93:AN95" si="362">IF(AI93="","",")")</f>
        <v/>
      </c>
    </row>
    <row r="94" spans="1:40" ht="24.5" outlineLevel="1" thickTop="1" thickBot="1" x14ac:dyDescent="0.55000000000000004">
      <c r="B94" t="s">
        <v>1001</v>
      </c>
      <c r="C94" s="81" t="s">
        <v>2656</v>
      </c>
      <c r="D94" s="82" t="s">
        <v>988</v>
      </c>
      <c r="E94" s="82">
        <v>7</v>
      </c>
      <c r="F94" s="82"/>
      <c r="G94" s="82"/>
      <c r="H94" s="82"/>
      <c r="I94" s="82"/>
      <c r="J94" s="82"/>
      <c r="K94" s="82"/>
      <c r="L94" s="135" t="str">
        <f>IF(C94="","",_xlfn.CONCAT("       triggerLine: ","""",C94,", ",M94:AN94,""", sC: ","""",B94,""", lines: ["))</f>
        <v xml:space="preserve">       triggerLine: "TEN PIEDAD DE MÍ, (Si,7,20)", sC: "ta as", lines: [</v>
      </c>
      <c r="M94" s="55" t="str">
        <f t="shared" si="336"/>
        <v>(</v>
      </c>
      <c r="N94" s="56" t="str">
        <f t="shared" si="337"/>
        <v>Si</v>
      </c>
      <c r="O94" s="57" t="str">
        <f t="shared" si="338"/>
        <v>,</v>
      </c>
      <c r="P94" s="58">
        <f t="shared" si="339"/>
        <v>7</v>
      </c>
      <c r="Q94" s="59" t="str">
        <f t="shared" si="340"/>
        <v>,</v>
      </c>
      <c r="R94" s="60">
        <f t="shared" si="335"/>
        <v>20</v>
      </c>
      <c r="S94" s="55" t="str">
        <f t="shared" si="341"/>
        <v>)</v>
      </c>
      <c r="T94" s="61" t="str">
        <f t="shared" si="342"/>
        <v/>
      </c>
      <c r="U94" s="62" t="str">
        <f t="shared" si="343"/>
        <v/>
      </c>
      <c r="V94" s="63" t="str">
        <f t="shared" si="344"/>
        <v/>
      </c>
      <c r="W94" s="64" t="str">
        <f t="shared" si="345"/>
        <v/>
      </c>
      <c r="X94" s="63" t="str">
        <f t="shared" si="346"/>
        <v/>
      </c>
      <c r="Y94" s="63" t="str">
        <f t="shared" si="347"/>
        <v/>
      </c>
      <c r="Z94" s="55" t="str">
        <f t="shared" si="348"/>
        <v/>
      </c>
      <c r="AA94" s="65" t="str">
        <f t="shared" si="349"/>
        <v/>
      </c>
      <c r="AB94" s="56" t="str">
        <f t="shared" si="350"/>
        <v/>
      </c>
      <c r="AC94" s="66" t="str">
        <f t="shared" si="351"/>
        <v/>
      </c>
      <c r="AD94" s="58" t="str">
        <f t="shared" si="352"/>
        <v/>
      </c>
      <c r="AE94" s="67" t="str">
        <f t="shared" si="353"/>
        <v/>
      </c>
      <c r="AF94" s="60" t="str">
        <f t="shared" si="354"/>
        <v/>
      </c>
      <c r="AG94" s="60" t="str">
        <f t="shared" si="355"/>
        <v/>
      </c>
      <c r="AH94" s="68" t="str">
        <f t="shared" si="356"/>
        <v/>
      </c>
      <c r="AI94" s="69" t="str">
        <f t="shared" si="357"/>
        <v/>
      </c>
      <c r="AJ94" s="63" t="str">
        <f t="shared" si="358"/>
        <v/>
      </c>
      <c r="AK94" s="63" t="str">
        <f t="shared" si="359"/>
        <v/>
      </c>
      <c r="AL94" s="63" t="str">
        <f t="shared" si="360"/>
        <v/>
      </c>
      <c r="AM94" s="63" t="str">
        <f t="shared" si="361"/>
        <v/>
      </c>
      <c r="AN94" s="63" t="str">
        <f t="shared" si="362"/>
        <v/>
      </c>
    </row>
    <row r="95" spans="1:40" ht="24.5" outlineLevel="1" thickTop="1" thickBot="1" x14ac:dyDescent="0.55000000000000004">
      <c r="B95" t="s">
        <v>1003</v>
      </c>
      <c r="C95" s="92" t="s">
        <v>2639</v>
      </c>
      <c r="D95" s="82" t="s">
        <v>988</v>
      </c>
      <c r="E95" s="82">
        <v>7</v>
      </c>
      <c r="F95" s="82" t="s">
        <v>1017</v>
      </c>
      <c r="G95" s="82" t="s">
        <v>1016</v>
      </c>
      <c r="H95" s="82" t="s">
        <v>988</v>
      </c>
      <c r="I95" s="82">
        <v>7</v>
      </c>
      <c r="J95" s="82"/>
      <c r="K95" s="82"/>
      <c r="L95" s="137" t="str">
        <f>IF(C95="","",_xlfn.CONCAT("            { line: ","""",C95,", ",M95:AN95,""", sC: ","""",B95,"""},  ]},"))</f>
        <v xml:space="preserve">            { line: "TEN PIEDAD DE MÍ, QUE SOY UN PECADOR., (Si,7,20)(La,m,250)(Si,7,350)", sC: "as"},  ]},</v>
      </c>
      <c r="M95" s="55" t="str">
        <f t="shared" si="336"/>
        <v>(</v>
      </c>
      <c r="N95" s="56" t="str">
        <f t="shared" si="337"/>
        <v>Si</v>
      </c>
      <c r="O95" s="57" t="str">
        <f t="shared" si="338"/>
        <v>,</v>
      </c>
      <c r="P95" s="58">
        <f t="shared" si="339"/>
        <v>7</v>
      </c>
      <c r="Q95" s="59" t="str">
        <f t="shared" si="340"/>
        <v>,</v>
      </c>
      <c r="R95" s="60">
        <f t="shared" si="335"/>
        <v>20</v>
      </c>
      <c r="S95" s="55" t="str">
        <f t="shared" si="341"/>
        <v>)</v>
      </c>
      <c r="T95" s="61" t="str">
        <f t="shared" si="342"/>
        <v>(</v>
      </c>
      <c r="U95" s="62" t="str">
        <f t="shared" si="343"/>
        <v>La</v>
      </c>
      <c r="V95" s="63" t="str">
        <f t="shared" si="344"/>
        <v>,</v>
      </c>
      <c r="W95" s="64" t="str">
        <f t="shared" si="345"/>
        <v>m</v>
      </c>
      <c r="X95" s="63" t="str">
        <f t="shared" si="346"/>
        <v>,</v>
      </c>
      <c r="Y95" s="63">
        <f t="shared" si="347"/>
        <v>250</v>
      </c>
      <c r="Z95" s="55" t="str">
        <f t="shared" si="348"/>
        <v>)</v>
      </c>
      <c r="AA95" s="65" t="str">
        <f t="shared" si="349"/>
        <v>(</v>
      </c>
      <c r="AB95" s="56" t="str">
        <f t="shared" si="350"/>
        <v>Si</v>
      </c>
      <c r="AC95" s="66" t="str">
        <f t="shared" si="351"/>
        <v>,</v>
      </c>
      <c r="AD95" s="58">
        <f t="shared" si="352"/>
        <v>7</v>
      </c>
      <c r="AE95" s="67" t="str">
        <f t="shared" si="353"/>
        <v>,</v>
      </c>
      <c r="AF95" s="60">
        <f t="shared" si="354"/>
        <v>350</v>
      </c>
      <c r="AG95" s="60" t="str">
        <f t="shared" si="355"/>
        <v>)</v>
      </c>
      <c r="AH95" s="68" t="str">
        <f t="shared" si="356"/>
        <v/>
      </c>
      <c r="AI95" s="69" t="str">
        <f t="shared" si="357"/>
        <v/>
      </c>
      <c r="AJ95" s="63" t="str">
        <f t="shared" si="358"/>
        <v/>
      </c>
      <c r="AK95" s="63" t="str">
        <f t="shared" si="359"/>
        <v/>
      </c>
      <c r="AL95" s="63" t="str">
        <f t="shared" si="360"/>
        <v/>
      </c>
      <c r="AM95" s="63" t="str">
        <f t="shared" si="361"/>
        <v/>
      </c>
      <c r="AN95" s="63" t="str">
        <f t="shared" si="362"/>
        <v/>
      </c>
    </row>
    <row r="96" spans="1:40" ht="26.5" outlineLevel="1" thickTop="1" thickBot="1" x14ac:dyDescent="0.55000000000000004">
      <c r="A96" s="72"/>
      <c r="B96" s="72"/>
      <c r="C96" s="72"/>
      <c r="D96" s="73"/>
      <c r="E96" s="73"/>
      <c r="F96" s="73"/>
      <c r="G96" s="73"/>
      <c r="H96" s="73"/>
      <c r="I96" s="73"/>
      <c r="J96" s="73"/>
      <c r="K96" s="73"/>
      <c r="L96" s="74" t="s">
        <v>997</v>
      </c>
      <c r="M96" s="55"/>
      <c r="N96" s="56"/>
      <c r="O96" s="57"/>
      <c r="P96" s="58"/>
      <c r="Q96" s="59"/>
      <c r="R96" s="60" t="str">
        <f>IF(N96="Do",10,IF(N96="Re",22,IF(N96="Mi",20,IF(N96="Fa",20,IF(N96="Sol",14,IF(N96="La",20,IF(N96="Si",20,IF(N96="Do#",14,IF(N96="Fa#",15,IF(N96="Sol#",20,IF(N96="Si♭",17,"")))))))))))</f>
        <v/>
      </c>
      <c r="S96" s="55"/>
      <c r="T96" s="61"/>
      <c r="U96" s="62"/>
      <c r="V96" s="63"/>
      <c r="W96" s="64"/>
      <c r="X96" s="63"/>
      <c r="Y96" s="63"/>
      <c r="Z96" s="55"/>
      <c r="AA96" s="65"/>
      <c r="AB96" s="56"/>
      <c r="AC96" s="66"/>
      <c r="AD96" s="58"/>
      <c r="AE96" s="67"/>
      <c r="AF96" s="60"/>
      <c r="AG96" s="60"/>
      <c r="AH96" s="68"/>
      <c r="AI96" s="69"/>
      <c r="AJ96" s="63"/>
      <c r="AK96" s="63"/>
      <c r="AL96" s="63"/>
      <c r="AM96" s="63"/>
      <c r="AN96" s="63"/>
    </row>
    <row r="97" spans="1:40" ht="24.5" thickTop="1" thickBot="1" x14ac:dyDescent="0.55000000000000004">
      <c r="B97" t="s">
        <v>1018</v>
      </c>
      <c r="C97" s="124" t="s">
        <v>2578</v>
      </c>
      <c r="D97" s="125" t="s">
        <v>1106</v>
      </c>
      <c r="E97" s="51"/>
      <c r="F97" s="52" t="s">
        <v>988</v>
      </c>
      <c r="G97" s="52">
        <v>7</v>
      </c>
      <c r="H97" s="51"/>
      <c r="I97" s="51"/>
      <c r="J97" s="53"/>
      <c r="K97" s="53"/>
      <c r="L97" s="54" t="str">
        <f t="shared" ref="L97" si="363">IF(C97="","",_xlfn.CONCAT("            { line: ","""",C97,", ",M97:AN97,""", sC: ","""",B97,"""},"))</f>
        <v xml:space="preserve">            { line: "Señor, ten piedad., (Do,,10)(Si,7,250)", sC: "tc"},</v>
      </c>
      <c r="M97" s="55" t="str">
        <f>IF(N97="","","(")</f>
        <v>(</v>
      </c>
      <c r="N97" s="56" t="str">
        <f>IF(D97="","",D97)</f>
        <v>Do</v>
      </c>
      <c r="O97" s="57" t="str">
        <f>IF(N97="","",",")</f>
        <v>,</v>
      </c>
      <c r="P97" s="58" t="str">
        <f>IF(E97="","",E97)</f>
        <v/>
      </c>
      <c r="Q97" s="59" t="str">
        <f>IF(N97="","",",")</f>
        <v>,</v>
      </c>
      <c r="R97" s="60">
        <f t="shared" ref="R97" si="364">IF(N97="Do",10,IF(N97="Re",22,IF(N97="Mi",20,IF(N97="Fa",20,IF(N97="Sol",14,IF(N97="La",20,IF(N97="Si",20,IF(N97="Do#",14,IF(N97="Fa#",15,IF(N97="Sol#",20,IF(N97="Si♭",17,"")))))))))))</f>
        <v>10</v>
      </c>
      <c r="S97" s="55" t="str">
        <f>IF(N97="","",")")</f>
        <v>)</v>
      </c>
      <c r="T97" s="61" t="str">
        <f>IF(U97="","","(")</f>
        <v>(</v>
      </c>
      <c r="U97" s="62" t="str">
        <f>IF(F97="","",F97)</f>
        <v>Si</v>
      </c>
      <c r="V97" s="63" t="str">
        <f>IF(U97="","",",")</f>
        <v>,</v>
      </c>
      <c r="W97" s="64">
        <f>IF(G97="","",G97)</f>
        <v>7</v>
      </c>
      <c r="X97" s="63" t="str">
        <f>IF(U97="","",",")</f>
        <v>,</v>
      </c>
      <c r="Y97" s="63">
        <f>IF(U97="","",250)</f>
        <v>250</v>
      </c>
      <c r="Z97" s="55" t="str">
        <f>IF(U97="","",")")</f>
        <v>)</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4.5" outlineLevel="1" thickTop="1" thickBot="1" x14ac:dyDescent="0.55000000000000004">
      <c r="B98" t="s">
        <v>1003</v>
      </c>
      <c r="C98" s="124" t="s">
        <v>2646</v>
      </c>
      <c r="D98" s="125" t="s">
        <v>1106</v>
      </c>
      <c r="E98" s="51"/>
      <c r="F98" s="52" t="s">
        <v>988</v>
      </c>
      <c r="G98" s="52">
        <v>7</v>
      </c>
      <c r="H98" s="51"/>
      <c r="I98" s="51"/>
      <c r="J98" s="53"/>
      <c r="K98" s="53"/>
      <c r="L98" s="54" t="str">
        <f>IF(C98="","",_xlfn.CONCAT("            { line: ","""",C98,", ",M98:AN98,""", sC: ","""",B98,"""},"))</f>
        <v xml:space="preserve">            { line: "SEÑOR, TEN PIEDAD., (Do,,10)(Si,7,250)", sC: "as"},</v>
      </c>
      <c r="M98" s="55" t="str">
        <f>IF(N98="","","(")</f>
        <v>(</v>
      </c>
      <c r="N98" s="56" t="str">
        <f>IF(D98="","",D98)</f>
        <v>Do</v>
      </c>
      <c r="O98" s="57" t="str">
        <f>IF(N98="","",",")</f>
        <v>,</v>
      </c>
      <c r="P98" s="58" t="str">
        <f>IF(E98="","",E98)</f>
        <v/>
      </c>
      <c r="Q98" s="59" t="str">
        <f>IF(N98="","",",")</f>
        <v>,</v>
      </c>
      <c r="R98" s="60">
        <f>IF(N98="Do",10,IF(N98="Re",22,IF(N98="Mi",20,IF(N98="Fa",20,IF(N98="Sol",14,IF(N98="La",20,IF(N98="Si",20,IF(N98="Do#",14,IF(N98="Fa#",15,IF(N98="Sol#",20,IF(N98="Si♭",17,"")))))))))))</f>
        <v>10</v>
      </c>
      <c r="S98" s="55" t="str">
        <f>IF(N98="","",")")</f>
        <v>)</v>
      </c>
      <c r="T98" s="61" t="str">
        <f>IF(U98="","","(")</f>
        <v>(</v>
      </c>
      <c r="U98" s="62" t="str">
        <f>IF(F98="","",F98)</f>
        <v>Si</v>
      </c>
      <c r="V98" s="63" t="str">
        <f>IF(U98="","",",")</f>
        <v>,</v>
      </c>
      <c r="W98" s="64">
        <f>IF(G98="","",G98)</f>
        <v>7</v>
      </c>
      <c r="X98" s="63" t="str">
        <f>IF(U98="","",",")</f>
        <v>,</v>
      </c>
      <c r="Y98" s="63">
        <f>IF(U98="","",250)</f>
        <v>250</v>
      </c>
      <c r="Z98" s="55" t="str">
        <f>IF(U98="","",")")</f>
        <v>)</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36.5" thickTop="1" thickBot="1" x14ac:dyDescent="0.55000000000000004">
      <c r="A99" s="75"/>
      <c r="B99" s="75"/>
      <c r="C99" s="75"/>
      <c r="D99" s="76"/>
      <c r="E99" s="76"/>
      <c r="F99" s="76"/>
      <c r="G99" s="76"/>
      <c r="H99" s="76"/>
      <c r="I99" s="76"/>
      <c r="J99" s="76"/>
      <c r="K99" s="76"/>
      <c r="L99" s="123" t="s">
        <v>998</v>
      </c>
      <c r="M99" s="126"/>
      <c r="N99" s="56"/>
      <c r="O99" s="127"/>
      <c r="P99" s="58"/>
      <c r="Q99" s="128"/>
      <c r="R99" s="60" t="str">
        <f t="shared" si="6"/>
        <v/>
      </c>
      <c r="S99" s="126"/>
      <c r="T99" s="129"/>
      <c r="U99" s="130"/>
      <c r="V99" s="131"/>
      <c r="W99" s="132"/>
      <c r="X99" s="131"/>
      <c r="Y99" s="131"/>
      <c r="Z99" s="126"/>
      <c r="AA99" s="65"/>
      <c r="AB99" s="56"/>
      <c r="AC99" s="66"/>
      <c r="AD99" s="58"/>
      <c r="AE99" s="67"/>
      <c r="AF99" s="60"/>
      <c r="AG99" s="60"/>
      <c r="AH99" s="65"/>
      <c r="AI99" s="133"/>
      <c r="AJ99" s="131"/>
      <c r="AK99" s="131"/>
      <c r="AL99" s="131"/>
      <c r="AM99" s="131"/>
      <c r="AN99" s="131"/>
    </row>
    <row r="100" spans="1:40" ht="24.5" hidden="1" outlineLevel="1" thickTop="1" thickBot="1" x14ac:dyDescent="0.55000000000000004">
      <c r="C100" s="124"/>
      <c r="D100" s="125"/>
      <c r="E100" s="51"/>
      <c r="F100" s="52"/>
      <c r="G100" s="52"/>
      <c r="H100" s="51"/>
      <c r="I100" s="51"/>
      <c r="J100" s="53"/>
      <c r="K100" s="53"/>
      <c r="L100" s="54" t="str">
        <f t="shared" ref="L100:L139" si="365">IF(C100="","",_xlfn.CONCAT("            { line: ","""",C100,", ",M100:AN100,""", sC: ","""",B100,"""},"))</f>
        <v/>
      </c>
      <c r="M100" s="55" t="str">
        <f t="shared" ref="M100:M139" si="366">IF(N100="","","(")</f>
        <v/>
      </c>
      <c r="N100" s="56" t="str">
        <f t="shared" si="2"/>
        <v/>
      </c>
      <c r="O100" s="57" t="str">
        <f t="shared" ref="O100:O139" si="367">IF(N100="","",",")</f>
        <v/>
      </c>
      <c r="P100" s="58" t="str">
        <f t="shared" si="4"/>
        <v/>
      </c>
      <c r="Q100" s="59" t="str">
        <f t="shared" ref="Q100:Q139" si="368">IF(N100="","",",")</f>
        <v/>
      </c>
      <c r="R100" s="60" t="str">
        <f t="shared" si="6"/>
        <v/>
      </c>
      <c r="S100" s="55" t="str">
        <f t="shared" ref="S100:S139" si="369">IF(N100="","",")")</f>
        <v/>
      </c>
      <c r="T100" s="61" t="str">
        <f t="shared" ref="T100:T139" si="370">IF(U100="","","(")</f>
        <v/>
      </c>
      <c r="U100" s="62" t="str">
        <f t="shared" si="9"/>
        <v/>
      </c>
      <c r="V100" s="63" t="str">
        <f t="shared" ref="V100:V139" si="371">IF(U100="","",",")</f>
        <v/>
      </c>
      <c r="W100" s="64" t="str">
        <f t="shared" si="11"/>
        <v/>
      </c>
      <c r="X100" s="63" t="str">
        <f t="shared" ref="X100:X139" si="372">IF(U100="","",",")</f>
        <v/>
      </c>
      <c r="Y100" s="63" t="str">
        <f t="shared" ref="Y100:Y139" si="373">IF(U100="","",250)</f>
        <v/>
      </c>
      <c r="Z100" s="55" t="str">
        <f t="shared" ref="Z100:Z139" si="374">IF(U100="","",")")</f>
        <v/>
      </c>
      <c r="AA100" s="65" t="str">
        <f t="shared" ref="AA100:AA139" si="375">IF(AB100="","","(")</f>
        <v/>
      </c>
      <c r="AB100" s="56" t="str">
        <f t="shared" si="16"/>
        <v/>
      </c>
      <c r="AC100" s="66" t="str">
        <f t="shared" ref="AC100:AC139" si="376">IF(AB100="","",",")</f>
        <v/>
      </c>
      <c r="AD100" s="58" t="str">
        <f t="shared" ref="AD100:AD139" si="377">IF(I100="","",I100)</f>
        <v/>
      </c>
      <c r="AE100" s="67" t="str">
        <f t="shared" ref="AE100:AE139" si="378">IF(AB100="","",",")</f>
        <v/>
      </c>
      <c r="AF100" s="60" t="str">
        <f t="shared" ref="AF100:AF139" si="379">IF(AB100="","",350)</f>
        <v/>
      </c>
      <c r="AG100" s="60" t="str">
        <f t="shared" ref="AG100:AG139" si="380">IF(AB100="","",")")</f>
        <v/>
      </c>
      <c r="AH100" s="68" t="str">
        <f t="shared" ref="AH100:AH139" si="381">IF(AI100="","","(")</f>
        <v/>
      </c>
      <c r="AI100" s="69" t="str">
        <f t="shared" si="23"/>
        <v/>
      </c>
      <c r="AJ100" s="63" t="str">
        <f t="shared" ref="AJ100:AJ139" si="382">IF(AI100="","",",")</f>
        <v/>
      </c>
      <c r="AK100" s="63" t="str">
        <f t="shared" ref="AK100:AK139" si="383">IF(K100="","",K100)</f>
        <v/>
      </c>
      <c r="AL100" s="63" t="str">
        <f t="shared" ref="AL100:AL139" si="384">IF(AI100="","",",")</f>
        <v/>
      </c>
      <c r="AM100" s="63" t="str">
        <f t="shared" ref="AM100:AM139" si="385">IF(AI100="","",450)</f>
        <v/>
      </c>
      <c r="AN100" s="63" t="str">
        <f t="shared" ref="AN100:AN139" si="386">IF(AI100="","",")")</f>
        <v/>
      </c>
    </row>
    <row r="101" spans="1:40" ht="24.5" hidden="1" outlineLevel="1" thickTop="1" thickBot="1" x14ac:dyDescent="0.55000000000000004">
      <c r="C101" s="124"/>
      <c r="D101" s="125"/>
      <c r="E101" s="51"/>
      <c r="F101" s="52"/>
      <c r="G101" s="52"/>
      <c r="H101" s="51"/>
      <c r="I101" s="51"/>
      <c r="J101" s="53"/>
      <c r="K101" s="53"/>
      <c r="L101" s="54" t="str">
        <f t="shared" si="365"/>
        <v/>
      </c>
      <c r="M101" s="55" t="str">
        <f t="shared" si="366"/>
        <v/>
      </c>
      <c r="N101" s="56" t="str">
        <f t="shared" si="2"/>
        <v/>
      </c>
      <c r="O101" s="57" t="str">
        <f t="shared" si="367"/>
        <v/>
      </c>
      <c r="P101" s="58" t="str">
        <f t="shared" si="4"/>
        <v/>
      </c>
      <c r="Q101" s="59" t="str">
        <f t="shared" si="368"/>
        <v/>
      </c>
      <c r="R101" s="60" t="str">
        <f t="shared" si="6"/>
        <v/>
      </c>
      <c r="S101" s="55" t="str">
        <f t="shared" si="369"/>
        <v/>
      </c>
      <c r="T101" s="61" t="str">
        <f t="shared" si="370"/>
        <v/>
      </c>
      <c r="U101" s="62" t="str">
        <f t="shared" si="9"/>
        <v/>
      </c>
      <c r="V101" s="63" t="str">
        <f t="shared" si="371"/>
        <v/>
      </c>
      <c r="W101" s="64" t="str">
        <f t="shared" si="11"/>
        <v/>
      </c>
      <c r="X101" s="63" t="str">
        <f t="shared" si="372"/>
        <v/>
      </c>
      <c r="Y101" s="63" t="str">
        <f t="shared" si="373"/>
        <v/>
      </c>
      <c r="Z101" s="55" t="str">
        <f t="shared" si="374"/>
        <v/>
      </c>
      <c r="AA101" s="65" t="str">
        <f t="shared" si="375"/>
        <v/>
      </c>
      <c r="AB101" s="56" t="str">
        <f t="shared" si="16"/>
        <v/>
      </c>
      <c r="AC101" s="66" t="str">
        <f t="shared" si="376"/>
        <v/>
      </c>
      <c r="AD101" s="58" t="str">
        <f t="shared" si="377"/>
        <v/>
      </c>
      <c r="AE101" s="67" t="str">
        <f t="shared" si="378"/>
        <v/>
      </c>
      <c r="AF101" s="60" t="str">
        <f t="shared" si="379"/>
        <v/>
      </c>
      <c r="AG101" s="60" t="str">
        <f t="shared" si="380"/>
        <v/>
      </c>
      <c r="AH101" s="68" t="str">
        <f t="shared" si="381"/>
        <v/>
      </c>
      <c r="AI101" s="69" t="str">
        <f t="shared" si="23"/>
        <v/>
      </c>
      <c r="AJ101" s="63" t="str">
        <f t="shared" si="382"/>
        <v/>
      </c>
      <c r="AK101" s="63" t="str">
        <f t="shared" si="383"/>
        <v/>
      </c>
      <c r="AL101" s="63" t="str">
        <f t="shared" si="384"/>
        <v/>
      </c>
      <c r="AM101" s="63" t="str">
        <f t="shared" si="385"/>
        <v/>
      </c>
      <c r="AN101" s="63" t="str">
        <f t="shared" si="386"/>
        <v/>
      </c>
    </row>
    <row r="102" spans="1:40" ht="24.5" hidden="1" outlineLevel="1" thickTop="1" thickBot="1" x14ac:dyDescent="0.55000000000000004">
      <c r="C102" s="124"/>
      <c r="D102" s="125"/>
      <c r="E102" s="51"/>
      <c r="F102" s="52"/>
      <c r="G102" s="52"/>
      <c r="H102" s="51"/>
      <c r="I102" s="51"/>
      <c r="J102" s="53"/>
      <c r="K102" s="53"/>
      <c r="L102" s="54" t="str">
        <f t="shared" si="365"/>
        <v/>
      </c>
      <c r="M102" s="55" t="str">
        <f t="shared" si="366"/>
        <v/>
      </c>
      <c r="N102" s="56" t="str">
        <f t="shared" si="2"/>
        <v/>
      </c>
      <c r="O102" s="57" t="str">
        <f t="shared" si="367"/>
        <v/>
      </c>
      <c r="P102" s="58" t="str">
        <f t="shared" si="4"/>
        <v/>
      </c>
      <c r="Q102" s="59" t="str">
        <f t="shared" si="368"/>
        <v/>
      </c>
      <c r="R102" s="60" t="str">
        <f t="shared" si="6"/>
        <v/>
      </c>
      <c r="S102" s="55" t="str">
        <f t="shared" si="369"/>
        <v/>
      </c>
      <c r="T102" s="61" t="str">
        <f t="shared" si="370"/>
        <v/>
      </c>
      <c r="U102" s="62" t="str">
        <f t="shared" si="9"/>
        <v/>
      </c>
      <c r="V102" s="63" t="str">
        <f t="shared" si="371"/>
        <v/>
      </c>
      <c r="W102" s="64" t="str">
        <f t="shared" si="11"/>
        <v/>
      </c>
      <c r="X102" s="63" t="str">
        <f t="shared" si="372"/>
        <v/>
      </c>
      <c r="Y102" s="63" t="str">
        <f t="shared" si="373"/>
        <v/>
      </c>
      <c r="Z102" s="55" t="str">
        <f t="shared" si="374"/>
        <v/>
      </c>
      <c r="AA102" s="65" t="str">
        <f t="shared" si="375"/>
        <v/>
      </c>
      <c r="AB102" s="56" t="str">
        <f t="shared" si="16"/>
        <v/>
      </c>
      <c r="AC102" s="66" t="str">
        <f t="shared" si="376"/>
        <v/>
      </c>
      <c r="AD102" s="58" t="str">
        <f t="shared" si="377"/>
        <v/>
      </c>
      <c r="AE102" s="67" t="str">
        <f t="shared" si="378"/>
        <v/>
      </c>
      <c r="AF102" s="60" t="str">
        <f t="shared" si="379"/>
        <v/>
      </c>
      <c r="AG102" s="60" t="str">
        <f t="shared" si="380"/>
        <v/>
      </c>
      <c r="AH102" s="68" t="str">
        <f t="shared" si="381"/>
        <v/>
      </c>
      <c r="AI102" s="69" t="str">
        <f t="shared" si="23"/>
        <v/>
      </c>
      <c r="AJ102" s="63" t="str">
        <f t="shared" si="382"/>
        <v/>
      </c>
      <c r="AK102" s="63" t="str">
        <f t="shared" si="383"/>
        <v/>
      </c>
      <c r="AL102" s="63" t="str">
        <f t="shared" si="384"/>
        <v/>
      </c>
      <c r="AM102" s="63" t="str">
        <f t="shared" si="385"/>
        <v/>
      </c>
      <c r="AN102" s="63" t="str">
        <f t="shared" si="386"/>
        <v/>
      </c>
    </row>
    <row r="103" spans="1:40" ht="24.5" hidden="1" outlineLevel="1" thickTop="1" thickBot="1" x14ac:dyDescent="0.55000000000000004">
      <c r="C103" s="124"/>
      <c r="D103" s="125"/>
      <c r="E103" s="51"/>
      <c r="F103" s="52"/>
      <c r="G103" s="52"/>
      <c r="H103" s="51"/>
      <c r="I103" s="51"/>
      <c r="J103" s="53"/>
      <c r="K103" s="53"/>
      <c r="L103" s="54" t="str">
        <f t="shared" si="365"/>
        <v/>
      </c>
      <c r="M103" s="55" t="str">
        <f t="shared" si="366"/>
        <v/>
      </c>
      <c r="N103" s="56" t="str">
        <f t="shared" si="2"/>
        <v/>
      </c>
      <c r="O103" s="57" t="str">
        <f t="shared" si="367"/>
        <v/>
      </c>
      <c r="P103" s="58" t="str">
        <f t="shared" si="4"/>
        <v/>
      </c>
      <c r="Q103" s="59" t="str">
        <f t="shared" si="368"/>
        <v/>
      </c>
      <c r="R103" s="60" t="str">
        <f t="shared" si="6"/>
        <v/>
      </c>
      <c r="S103" s="55" t="str">
        <f t="shared" si="369"/>
        <v/>
      </c>
      <c r="T103" s="61" t="str">
        <f t="shared" si="370"/>
        <v/>
      </c>
      <c r="U103" s="62" t="str">
        <f t="shared" si="9"/>
        <v/>
      </c>
      <c r="V103" s="63" t="str">
        <f t="shared" si="371"/>
        <v/>
      </c>
      <c r="W103" s="64" t="str">
        <f t="shared" si="11"/>
        <v/>
      </c>
      <c r="X103" s="63" t="str">
        <f t="shared" si="372"/>
        <v/>
      </c>
      <c r="Y103" s="63" t="str">
        <f t="shared" si="373"/>
        <v/>
      </c>
      <c r="Z103" s="55" t="str">
        <f t="shared" si="374"/>
        <v/>
      </c>
      <c r="AA103" s="65" t="str">
        <f t="shared" si="375"/>
        <v/>
      </c>
      <c r="AB103" s="56" t="str">
        <f t="shared" si="16"/>
        <v/>
      </c>
      <c r="AC103" s="66" t="str">
        <f t="shared" si="376"/>
        <v/>
      </c>
      <c r="AD103" s="58" t="str">
        <f t="shared" si="377"/>
        <v/>
      </c>
      <c r="AE103" s="67" t="str">
        <f t="shared" si="378"/>
        <v/>
      </c>
      <c r="AF103" s="60" t="str">
        <f t="shared" si="379"/>
        <v/>
      </c>
      <c r="AG103" s="60" t="str">
        <f t="shared" si="380"/>
        <v/>
      </c>
      <c r="AH103" s="68" t="str">
        <f t="shared" si="381"/>
        <v/>
      </c>
      <c r="AI103" s="69" t="str">
        <f t="shared" si="23"/>
        <v/>
      </c>
      <c r="AJ103" s="63" t="str">
        <f t="shared" si="382"/>
        <v/>
      </c>
      <c r="AK103" s="63" t="str">
        <f t="shared" si="383"/>
        <v/>
      </c>
      <c r="AL103" s="63" t="str">
        <f t="shared" si="384"/>
        <v/>
      </c>
      <c r="AM103" s="63" t="str">
        <f t="shared" si="385"/>
        <v/>
      </c>
      <c r="AN103" s="63" t="str">
        <f t="shared" si="386"/>
        <v/>
      </c>
    </row>
    <row r="104" spans="1:40" ht="24.5" hidden="1" outlineLevel="1" thickTop="1" thickBot="1" x14ac:dyDescent="0.55000000000000004">
      <c r="C104" s="124"/>
      <c r="D104" s="125"/>
      <c r="E104" s="51"/>
      <c r="F104" s="52"/>
      <c r="G104" s="52"/>
      <c r="H104" s="51"/>
      <c r="I104" s="51"/>
      <c r="J104" s="53"/>
      <c r="K104" s="53"/>
      <c r="L104" s="54" t="str">
        <f t="shared" si="365"/>
        <v/>
      </c>
      <c r="M104" s="55" t="str">
        <f t="shared" si="366"/>
        <v/>
      </c>
      <c r="N104" s="56" t="str">
        <f t="shared" si="2"/>
        <v/>
      </c>
      <c r="O104" s="57" t="str">
        <f t="shared" si="367"/>
        <v/>
      </c>
      <c r="P104" s="58" t="str">
        <f t="shared" si="4"/>
        <v/>
      </c>
      <c r="Q104" s="59" t="str">
        <f t="shared" si="368"/>
        <v/>
      </c>
      <c r="R104" s="60" t="str">
        <f t="shared" si="6"/>
        <v/>
      </c>
      <c r="S104" s="55" t="str">
        <f t="shared" si="369"/>
        <v/>
      </c>
      <c r="T104" s="61" t="str">
        <f t="shared" si="370"/>
        <v/>
      </c>
      <c r="U104" s="62" t="str">
        <f t="shared" si="9"/>
        <v/>
      </c>
      <c r="V104" s="63" t="str">
        <f t="shared" si="371"/>
        <v/>
      </c>
      <c r="W104" s="64" t="str">
        <f t="shared" si="11"/>
        <v/>
      </c>
      <c r="X104" s="63" t="str">
        <f t="shared" si="372"/>
        <v/>
      </c>
      <c r="Y104" s="63" t="str">
        <f t="shared" si="373"/>
        <v/>
      </c>
      <c r="Z104" s="55" t="str">
        <f t="shared" si="374"/>
        <v/>
      </c>
      <c r="AA104" s="65" t="str">
        <f t="shared" si="375"/>
        <v/>
      </c>
      <c r="AB104" s="56" t="str">
        <f t="shared" si="16"/>
        <v/>
      </c>
      <c r="AC104" s="66" t="str">
        <f t="shared" si="376"/>
        <v/>
      </c>
      <c r="AD104" s="58" t="str">
        <f t="shared" si="377"/>
        <v/>
      </c>
      <c r="AE104" s="67" t="str">
        <f t="shared" si="378"/>
        <v/>
      </c>
      <c r="AF104" s="60" t="str">
        <f t="shared" si="379"/>
        <v/>
      </c>
      <c r="AG104" s="60" t="str">
        <f t="shared" si="380"/>
        <v/>
      </c>
      <c r="AH104" s="68" t="str">
        <f t="shared" si="381"/>
        <v/>
      </c>
      <c r="AI104" s="69" t="str">
        <f t="shared" si="23"/>
        <v/>
      </c>
      <c r="AJ104" s="63" t="str">
        <f t="shared" si="382"/>
        <v/>
      </c>
      <c r="AK104" s="63" t="str">
        <f t="shared" si="383"/>
        <v/>
      </c>
      <c r="AL104" s="63" t="str">
        <f t="shared" si="384"/>
        <v/>
      </c>
      <c r="AM104" s="63" t="str">
        <f t="shared" si="385"/>
        <v/>
      </c>
      <c r="AN104" s="63" t="str">
        <f t="shared" si="386"/>
        <v/>
      </c>
    </row>
    <row r="105" spans="1:40" ht="24.5" hidden="1" outlineLevel="1" thickTop="1" thickBot="1" x14ac:dyDescent="0.55000000000000004">
      <c r="C105" s="124"/>
      <c r="D105" s="125"/>
      <c r="E105" s="51"/>
      <c r="F105" s="52"/>
      <c r="G105" s="52"/>
      <c r="H105" s="51"/>
      <c r="I105" s="51"/>
      <c r="J105" s="53"/>
      <c r="K105" s="53"/>
      <c r="L105" s="54" t="str">
        <f t="shared" si="365"/>
        <v/>
      </c>
      <c r="M105" s="55" t="str">
        <f t="shared" si="366"/>
        <v/>
      </c>
      <c r="N105" s="56" t="str">
        <f t="shared" si="2"/>
        <v/>
      </c>
      <c r="O105" s="57" t="str">
        <f t="shared" si="367"/>
        <v/>
      </c>
      <c r="P105" s="58" t="str">
        <f t="shared" si="4"/>
        <v/>
      </c>
      <c r="Q105" s="59" t="str">
        <f t="shared" si="368"/>
        <v/>
      </c>
      <c r="R105" s="60" t="str">
        <f t="shared" si="6"/>
        <v/>
      </c>
      <c r="S105" s="55" t="str">
        <f t="shared" si="369"/>
        <v/>
      </c>
      <c r="T105" s="61" t="str">
        <f t="shared" si="370"/>
        <v/>
      </c>
      <c r="U105" s="62" t="str">
        <f t="shared" si="9"/>
        <v/>
      </c>
      <c r="V105" s="63" t="str">
        <f t="shared" si="371"/>
        <v/>
      </c>
      <c r="W105" s="64" t="str">
        <f t="shared" si="11"/>
        <v/>
      </c>
      <c r="X105" s="63" t="str">
        <f t="shared" si="372"/>
        <v/>
      </c>
      <c r="Y105" s="63" t="str">
        <f t="shared" si="373"/>
        <v/>
      </c>
      <c r="Z105" s="55" t="str">
        <f t="shared" si="374"/>
        <v/>
      </c>
      <c r="AA105" s="65" t="str">
        <f t="shared" si="375"/>
        <v/>
      </c>
      <c r="AB105" s="56" t="str">
        <f t="shared" si="16"/>
        <v/>
      </c>
      <c r="AC105" s="66" t="str">
        <f t="shared" si="376"/>
        <v/>
      </c>
      <c r="AD105" s="58" t="str">
        <f t="shared" si="377"/>
        <v/>
      </c>
      <c r="AE105" s="67" t="str">
        <f t="shared" si="378"/>
        <v/>
      </c>
      <c r="AF105" s="60" t="str">
        <f t="shared" si="379"/>
        <v/>
      </c>
      <c r="AG105" s="60" t="str">
        <f t="shared" si="380"/>
        <v/>
      </c>
      <c r="AH105" s="68" t="str">
        <f t="shared" si="381"/>
        <v/>
      </c>
      <c r="AI105" s="69" t="str">
        <f t="shared" si="23"/>
        <v/>
      </c>
      <c r="AJ105" s="63" t="str">
        <f t="shared" si="382"/>
        <v/>
      </c>
      <c r="AK105" s="63" t="str">
        <f t="shared" si="383"/>
        <v/>
      </c>
      <c r="AL105" s="63" t="str">
        <f t="shared" si="384"/>
        <v/>
      </c>
      <c r="AM105" s="63" t="str">
        <f t="shared" si="385"/>
        <v/>
      </c>
      <c r="AN105" s="63" t="str">
        <f t="shared" si="386"/>
        <v/>
      </c>
    </row>
    <row r="106" spans="1:40" ht="24.5" hidden="1" outlineLevel="1" thickTop="1" thickBot="1" x14ac:dyDescent="0.55000000000000004">
      <c r="C106" s="124"/>
      <c r="D106" s="125"/>
      <c r="E106" s="51"/>
      <c r="F106" s="52"/>
      <c r="G106" s="52"/>
      <c r="H106" s="51"/>
      <c r="I106" s="51"/>
      <c r="J106" s="53"/>
      <c r="K106" s="53"/>
      <c r="L106" s="54" t="str">
        <f t="shared" si="365"/>
        <v/>
      </c>
      <c r="M106" s="55" t="str">
        <f t="shared" si="366"/>
        <v/>
      </c>
      <c r="N106" s="56" t="str">
        <f t="shared" si="2"/>
        <v/>
      </c>
      <c r="O106" s="57" t="str">
        <f t="shared" si="367"/>
        <v/>
      </c>
      <c r="P106" s="58" t="str">
        <f t="shared" si="4"/>
        <v/>
      </c>
      <c r="Q106" s="59" t="str">
        <f t="shared" si="368"/>
        <v/>
      </c>
      <c r="R106" s="60" t="str">
        <f t="shared" si="6"/>
        <v/>
      </c>
      <c r="S106" s="55" t="str">
        <f t="shared" si="369"/>
        <v/>
      </c>
      <c r="T106" s="61" t="str">
        <f t="shared" si="370"/>
        <v/>
      </c>
      <c r="U106" s="62" t="str">
        <f t="shared" si="9"/>
        <v/>
      </c>
      <c r="V106" s="63" t="str">
        <f t="shared" si="371"/>
        <v/>
      </c>
      <c r="W106" s="64" t="str">
        <f t="shared" si="11"/>
        <v/>
      </c>
      <c r="X106" s="63" t="str">
        <f t="shared" si="372"/>
        <v/>
      </c>
      <c r="Y106" s="63" t="str">
        <f t="shared" si="373"/>
        <v/>
      </c>
      <c r="Z106" s="55" t="str">
        <f t="shared" si="374"/>
        <v/>
      </c>
      <c r="AA106" s="65" t="str">
        <f t="shared" si="375"/>
        <v/>
      </c>
      <c r="AB106" s="56" t="str">
        <f t="shared" si="16"/>
        <v/>
      </c>
      <c r="AC106" s="66" t="str">
        <f t="shared" si="376"/>
        <v/>
      </c>
      <c r="AD106" s="58" t="str">
        <f t="shared" si="377"/>
        <v/>
      </c>
      <c r="AE106" s="67" t="str">
        <f t="shared" si="378"/>
        <v/>
      </c>
      <c r="AF106" s="60" t="str">
        <f t="shared" si="379"/>
        <v/>
      </c>
      <c r="AG106" s="60" t="str">
        <f t="shared" si="380"/>
        <v/>
      </c>
      <c r="AH106" s="68" t="str">
        <f t="shared" si="381"/>
        <v/>
      </c>
      <c r="AI106" s="69" t="str">
        <f t="shared" si="23"/>
        <v/>
      </c>
      <c r="AJ106" s="63" t="str">
        <f t="shared" si="382"/>
        <v/>
      </c>
      <c r="AK106" s="63" t="str">
        <f t="shared" si="383"/>
        <v/>
      </c>
      <c r="AL106" s="63" t="str">
        <f t="shared" si="384"/>
        <v/>
      </c>
      <c r="AM106" s="63" t="str">
        <f t="shared" si="385"/>
        <v/>
      </c>
      <c r="AN106" s="63" t="str">
        <f t="shared" si="386"/>
        <v/>
      </c>
    </row>
    <row r="107" spans="1:40" ht="24.5" hidden="1" outlineLevel="1" thickTop="1" thickBot="1" x14ac:dyDescent="0.55000000000000004">
      <c r="C107" s="124"/>
      <c r="D107" s="125"/>
      <c r="E107" s="51"/>
      <c r="F107" s="52"/>
      <c r="G107" s="52"/>
      <c r="H107" s="51"/>
      <c r="I107" s="51"/>
      <c r="J107" s="53"/>
      <c r="K107" s="53"/>
      <c r="L107" s="54" t="str">
        <f t="shared" si="365"/>
        <v/>
      </c>
      <c r="M107" s="55" t="str">
        <f t="shared" si="366"/>
        <v/>
      </c>
      <c r="N107" s="56" t="str">
        <f t="shared" si="2"/>
        <v/>
      </c>
      <c r="O107" s="57" t="str">
        <f t="shared" si="367"/>
        <v/>
      </c>
      <c r="P107" s="58" t="str">
        <f t="shared" si="4"/>
        <v/>
      </c>
      <c r="Q107" s="59" t="str">
        <f t="shared" si="368"/>
        <v/>
      </c>
      <c r="R107" s="60" t="str">
        <f t="shared" si="6"/>
        <v/>
      </c>
      <c r="S107" s="55" t="str">
        <f t="shared" si="369"/>
        <v/>
      </c>
      <c r="T107" s="61" t="str">
        <f t="shared" si="370"/>
        <v/>
      </c>
      <c r="U107" s="62" t="str">
        <f t="shared" si="9"/>
        <v/>
      </c>
      <c r="V107" s="63" t="str">
        <f t="shared" si="371"/>
        <v/>
      </c>
      <c r="W107" s="64" t="str">
        <f t="shared" si="11"/>
        <v/>
      </c>
      <c r="X107" s="63" t="str">
        <f t="shared" si="372"/>
        <v/>
      </c>
      <c r="Y107" s="63" t="str">
        <f t="shared" si="373"/>
        <v/>
      </c>
      <c r="Z107" s="55" t="str">
        <f t="shared" si="374"/>
        <v/>
      </c>
      <c r="AA107" s="65" t="str">
        <f t="shared" si="375"/>
        <v/>
      </c>
      <c r="AB107" s="56" t="str">
        <f t="shared" si="16"/>
        <v/>
      </c>
      <c r="AC107" s="66" t="str">
        <f t="shared" si="376"/>
        <v/>
      </c>
      <c r="AD107" s="58" t="str">
        <f t="shared" si="377"/>
        <v/>
      </c>
      <c r="AE107" s="67" t="str">
        <f t="shared" si="378"/>
        <v/>
      </c>
      <c r="AF107" s="60" t="str">
        <f t="shared" si="379"/>
        <v/>
      </c>
      <c r="AG107" s="60" t="str">
        <f t="shared" si="380"/>
        <v/>
      </c>
      <c r="AH107" s="68" t="str">
        <f t="shared" si="381"/>
        <v/>
      </c>
      <c r="AI107" s="69" t="str">
        <f t="shared" si="23"/>
        <v/>
      </c>
      <c r="AJ107" s="63" t="str">
        <f t="shared" si="382"/>
        <v/>
      </c>
      <c r="AK107" s="63" t="str">
        <f t="shared" si="383"/>
        <v/>
      </c>
      <c r="AL107" s="63" t="str">
        <f t="shared" si="384"/>
        <v/>
      </c>
      <c r="AM107" s="63" t="str">
        <f t="shared" si="385"/>
        <v/>
      </c>
      <c r="AN107" s="63" t="str">
        <f t="shared" si="386"/>
        <v/>
      </c>
    </row>
    <row r="108" spans="1:40" ht="24.5" hidden="1" outlineLevel="1" thickTop="1" thickBot="1" x14ac:dyDescent="0.55000000000000004">
      <c r="C108" s="124"/>
      <c r="D108" s="125"/>
      <c r="E108" s="51"/>
      <c r="F108" s="52"/>
      <c r="G108" s="52"/>
      <c r="H108" s="51"/>
      <c r="I108" s="51"/>
      <c r="J108" s="53"/>
      <c r="K108" s="53"/>
      <c r="L108" s="54" t="str">
        <f t="shared" si="365"/>
        <v/>
      </c>
      <c r="M108" s="55" t="str">
        <f t="shared" si="366"/>
        <v/>
      </c>
      <c r="N108" s="56" t="str">
        <f t="shared" si="2"/>
        <v/>
      </c>
      <c r="O108" s="57" t="str">
        <f t="shared" si="367"/>
        <v/>
      </c>
      <c r="P108" s="58" t="str">
        <f t="shared" si="4"/>
        <v/>
      </c>
      <c r="Q108" s="59" t="str">
        <f t="shared" si="368"/>
        <v/>
      </c>
      <c r="R108" s="60" t="str">
        <f t="shared" si="6"/>
        <v/>
      </c>
      <c r="S108" s="55" t="str">
        <f t="shared" si="369"/>
        <v/>
      </c>
      <c r="T108" s="61" t="str">
        <f t="shared" si="370"/>
        <v/>
      </c>
      <c r="U108" s="62" t="str">
        <f t="shared" si="9"/>
        <v/>
      </c>
      <c r="V108" s="63" t="str">
        <f t="shared" si="371"/>
        <v/>
      </c>
      <c r="W108" s="64" t="str">
        <f t="shared" si="11"/>
        <v/>
      </c>
      <c r="X108" s="63" t="str">
        <f t="shared" si="372"/>
        <v/>
      </c>
      <c r="Y108" s="63" t="str">
        <f t="shared" si="373"/>
        <v/>
      </c>
      <c r="Z108" s="55" t="str">
        <f t="shared" si="374"/>
        <v/>
      </c>
      <c r="AA108" s="65" t="str">
        <f t="shared" si="375"/>
        <v/>
      </c>
      <c r="AB108" s="56" t="str">
        <f t="shared" si="16"/>
        <v/>
      </c>
      <c r="AC108" s="66" t="str">
        <f t="shared" si="376"/>
        <v/>
      </c>
      <c r="AD108" s="58" t="str">
        <f t="shared" si="377"/>
        <v/>
      </c>
      <c r="AE108" s="67" t="str">
        <f t="shared" si="378"/>
        <v/>
      </c>
      <c r="AF108" s="60" t="str">
        <f t="shared" si="379"/>
        <v/>
      </c>
      <c r="AG108" s="60" t="str">
        <f t="shared" si="380"/>
        <v/>
      </c>
      <c r="AH108" s="68" t="str">
        <f t="shared" si="381"/>
        <v/>
      </c>
      <c r="AI108" s="69" t="str">
        <f t="shared" si="23"/>
        <v/>
      </c>
      <c r="AJ108" s="63" t="str">
        <f t="shared" si="382"/>
        <v/>
      </c>
      <c r="AK108" s="63" t="str">
        <f t="shared" si="383"/>
        <v/>
      </c>
      <c r="AL108" s="63" t="str">
        <f t="shared" si="384"/>
        <v/>
      </c>
      <c r="AM108" s="63" t="str">
        <f t="shared" si="385"/>
        <v/>
      </c>
      <c r="AN108" s="63" t="str">
        <f t="shared" si="386"/>
        <v/>
      </c>
    </row>
    <row r="109" spans="1:40" ht="24.5" hidden="1" outlineLevel="1" thickTop="1" thickBot="1" x14ac:dyDescent="0.55000000000000004">
      <c r="C109" s="124"/>
      <c r="D109" s="125"/>
      <c r="E109" s="51"/>
      <c r="F109" s="52"/>
      <c r="G109" s="52"/>
      <c r="H109" s="51"/>
      <c r="I109" s="51"/>
      <c r="J109" s="53"/>
      <c r="K109" s="53"/>
      <c r="L109" s="54" t="str">
        <f t="shared" si="365"/>
        <v/>
      </c>
      <c r="M109" s="55" t="str">
        <f t="shared" si="366"/>
        <v/>
      </c>
      <c r="N109" s="56" t="str">
        <f t="shared" si="2"/>
        <v/>
      </c>
      <c r="O109" s="57" t="str">
        <f t="shared" si="367"/>
        <v/>
      </c>
      <c r="P109" s="58" t="str">
        <f t="shared" si="4"/>
        <v/>
      </c>
      <c r="Q109" s="59" t="str">
        <f t="shared" si="368"/>
        <v/>
      </c>
      <c r="R109" s="60" t="str">
        <f t="shared" si="6"/>
        <v/>
      </c>
      <c r="S109" s="55" t="str">
        <f t="shared" si="369"/>
        <v/>
      </c>
      <c r="T109" s="61" t="str">
        <f t="shared" si="370"/>
        <v/>
      </c>
      <c r="U109" s="62" t="str">
        <f t="shared" si="9"/>
        <v/>
      </c>
      <c r="V109" s="63" t="str">
        <f t="shared" si="371"/>
        <v/>
      </c>
      <c r="W109" s="64" t="str">
        <f t="shared" si="11"/>
        <v/>
      </c>
      <c r="X109" s="63" t="str">
        <f t="shared" si="372"/>
        <v/>
      </c>
      <c r="Y109" s="63" t="str">
        <f t="shared" si="373"/>
        <v/>
      </c>
      <c r="Z109" s="55" t="str">
        <f t="shared" si="374"/>
        <v/>
      </c>
      <c r="AA109" s="65" t="str">
        <f t="shared" si="375"/>
        <v/>
      </c>
      <c r="AB109" s="56" t="str">
        <f t="shared" si="16"/>
        <v/>
      </c>
      <c r="AC109" s="66" t="str">
        <f t="shared" si="376"/>
        <v/>
      </c>
      <c r="AD109" s="58" t="str">
        <f t="shared" si="377"/>
        <v/>
      </c>
      <c r="AE109" s="67" t="str">
        <f t="shared" si="378"/>
        <v/>
      </c>
      <c r="AF109" s="60" t="str">
        <f t="shared" si="379"/>
        <v/>
      </c>
      <c r="AG109" s="60" t="str">
        <f t="shared" si="380"/>
        <v/>
      </c>
      <c r="AH109" s="68" t="str">
        <f t="shared" si="381"/>
        <v/>
      </c>
      <c r="AI109" s="69" t="str">
        <f t="shared" si="23"/>
        <v/>
      </c>
      <c r="AJ109" s="63" t="str">
        <f t="shared" si="382"/>
        <v/>
      </c>
      <c r="AK109" s="63" t="str">
        <f t="shared" si="383"/>
        <v/>
      </c>
      <c r="AL109" s="63" t="str">
        <f t="shared" si="384"/>
        <v/>
      </c>
      <c r="AM109" s="63" t="str">
        <f t="shared" si="385"/>
        <v/>
      </c>
      <c r="AN109" s="63" t="str">
        <f t="shared" si="386"/>
        <v/>
      </c>
    </row>
    <row r="110" spans="1:40" ht="24.5" hidden="1" outlineLevel="1" thickTop="1" thickBot="1" x14ac:dyDescent="0.55000000000000004">
      <c r="C110" s="124"/>
      <c r="D110" s="125"/>
      <c r="E110" s="51"/>
      <c r="F110" s="52"/>
      <c r="G110" s="52"/>
      <c r="H110" s="51"/>
      <c r="I110" s="51"/>
      <c r="J110" s="53"/>
      <c r="K110" s="53"/>
      <c r="L110" s="54" t="str">
        <f t="shared" si="365"/>
        <v/>
      </c>
      <c r="M110" s="55" t="str">
        <f t="shared" si="366"/>
        <v/>
      </c>
      <c r="N110" s="56" t="str">
        <f t="shared" si="2"/>
        <v/>
      </c>
      <c r="O110" s="57" t="str">
        <f t="shared" si="367"/>
        <v/>
      </c>
      <c r="P110" s="58" t="str">
        <f t="shared" si="4"/>
        <v/>
      </c>
      <c r="Q110" s="59" t="str">
        <f t="shared" si="368"/>
        <v/>
      </c>
      <c r="R110" s="60" t="str">
        <f t="shared" si="6"/>
        <v/>
      </c>
      <c r="S110" s="55" t="str">
        <f t="shared" si="369"/>
        <v/>
      </c>
      <c r="T110" s="61" t="str">
        <f t="shared" si="370"/>
        <v/>
      </c>
      <c r="U110" s="62" t="str">
        <f t="shared" si="9"/>
        <v/>
      </c>
      <c r="V110" s="63" t="str">
        <f t="shared" si="371"/>
        <v/>
      </c>
      <c r="W110" s="64" t="str">
        <f t="shared" si="11"/>
        <v/>
      </c>
      <c r="X110" s="63" t="str">
        <f t="shared" si="372"/>
        <v/>
      </c>
      <c r="Y110" s="63" t="str">
        <f t="shared" si="373"/>
        <v/>
      </c>
      <c r="Z110" s="55" t="str">
        <f t="shared" si="374"/>
        <v/>
      </c>
      <c r="AA110" s="65" t="str">
        <f t="shared" si="375"/>
        <v/>
      </c>
      <c r="AB110" s="56" t="str">
        <f t="shared" si="16"/>
        <v/>
      </c>
      <c r="AC110" s="66" t="str">
        <f t="shared" si="376"/>
        <v/>
      </c>
      <c r="AD110" s="58" t="str">
        <f t="shared" si="377"/>
        <v/>
      </c>
      <c r="AE110" s="67" t="str">
        <f t="shared" si="378"/>
        <v/>
      </c>
      <c r="AF110" s="60" t="str">
        <f t="shared" si="379"/>
        <v/>
      </c>
      <c r="AG110" s="60" t="str">
        <f t="shared" si="380"/>
        <v/>
      </c>
      <c r="AH110" s="68" t="str">
        <f t="shared" si="381"/>
        <v/>
      </c>
      <c r="AI110" s="69" t="str">
        <f t="shared" si="23"/>
        <v/>
      </c>
      <c r="AJ110" s="63" t="str">
        <f t="shared" si="382"/>
        <v/>
      </c>
      <c r="AK110" s="63" t="str">
        <f t="shared" si="383"/>
        <v/>
      </c>
      <c r="AL110" s="63" t="str">
        <f t="shared" si="384"/>
        <v/>
      </c>
      <c r="AM110" s="63" t="str">
        <f t="shared" si="385"/>
        <v/>
      </c>
      <c r="AN110" s="63" t="str">
        <f t="shared" si="386"/>
        <v/>
      </c>
    </row>
    <row r="111" spans="1:40" ht="24.5" hidden="1" outlineLevel="1" thickTop="1" thickBot="1" x14ac:dyDescent="0.55000000000000004">
      <c r="C111" s="124"/>
      <c r="D111" s="125"/>
      <c r="E111" s="51"/>
      <c r="F111" s="52"/>
      <c r="G111" s="52"/>
      <c r="H111" s="51"/>
      <c r="I111" s="51"/>
      <c r="J111" s="53"/>
      <c r="K111" s="53"/>
      <c r="L111" s="54" t="str">
        <f t="shared" si="365"/>
        <v/>
      </c>
      <c r="M111" s="55" t="str">
        <f t="shared" si="366"/>
        <v/>
      </c>
      <c r="N111" s="56" t="str">
        <f t="shared" si="2"/>
        <v/>
      </c>
      <c r="O111" s="57" t="str">
        <f t="shared" si="367"/>
        <v/>
      </c>
      <c r="P111" s="58" t="str">
        <f t="shared" si="4"/>
        <v/>
      </c>
      <c r="Q111" s="59" t="str">
        <f t="shared" si="368"/>
        <v/>
      </c>
      <c r="R111" s="60" t="str">
        <f t="shared" si="6"/>
        <v/>
      </c>
      <c r="S111" s="55" t="str">
        <f t="shared" si="369"/>
        <v/>
      </c>
      <c r="T111" s="61" t="str">
        <f t="shared" si="370"/>
        <v/>
      </c>
      <c r="U111" s="62" t="str">
        <f t="shared" si="9"/>
        <v/>
      </c>
      <c r="V111" s="63" t="str">
        <f t="shared" si="371"/>
        <v/>
      </c>
      <c r="W111" s="64" t="str">
        <f t="shared" si="11"/>
        <v/>
      </c>
      <c r="X111" s="63" t="str">
        <f t="shared" si="372"/>
        <v/>
      </c>
      <c r="Y111" s="63" t="str">
        <f t="shared" si="373"/>
        <v/>
      </c>
      <c r="Z111" s="55" t="str">
        <f t="shared" si="374"/>
        <v/>
      </c>
      <c r="AA111" s="65" t="str">
        <f t="shared" si="375"/>
        <v/>
      </c>
      <c r="AB111" s="56" t="str">
        <f t="shared" si="16"/>
        <v/>
      </c>
      <c r="AC111" s="66" t="str">
        <f t="shared" si="376"/>
        <v/>
      </c>
      <c r="AD111" s="58" t="str">
        <f t="shared" si="377"/>
        <v/>
      </c>
      <c r="AE111" s="67" t="str">
        <f t="shared" si="378"/>
        <v/>
      </c>
      <c r="AF111" s="60" t="str">
        <f t="shared" si="379"/>
        <v/>
      </c>
      <c r="AG111" s="60" t="str">
        <f t="shared" si="380"/>
        <v/>
      </c>
      <c r="AH111" s="68" t="str">
        <f t="shared" si="381"/>
        <v/>
      </c>
      <c r="AI111" s="69" t="str">
        <f t="shared" si="23"/>
        <v/>
      </c>
      <c r="AJ111" s="63" t="str">
        <f t="shared" si="382"/>
        <v/>
      </c>
      <c r="AK111" s="63" t="str">
        <f t="shared" si="383"/>
        <v/>
      </c>
      <c r="AL111" s="63" t="str">
        <f t="shared" si="384"/>
        <v/>
      </c>
      <c r="AM111" s="63" t="str">
        <f t="shared" si="385"/>
        <v/>
      </c>
      <c r="AN111" s="63" t="str">
        <f t="shared" si="386"/>
        <v/>
      </c>
    </row>
    <row r="112" spans="1:40" ht="24.5" hidden="1" outlineLevel="1" thickTop="1" thickBot="1" x14ac:dyDescent="0.55000000000000004">
      <c r="C112" s="124"/>
      <c r="D112" s="125"/>
      <c r="E112" s="51"/>
      <c r="F112" s="52"/>
      <c r="G112" s="52"/>
      <c r="H112" s="51"/>
      <c r="I112" s="51"/>
      <c r="J112" s="53"/>
      <c r="K112" s="53"/>
      <c r="L112" s="54" t="str">
        <f t="shared" si="365"/>
        <v/>
      </c>
      <c r="M112" s="55" t="str">
        <f t="shared" si="366"/>
        <v/>
      </c>
      <c r="N112" s="56" t="str">
        <f t="shared" si="2"/>
        <v/>
      </c>
      <c r="O112" s="57" t="str">
        <f t="shared" si="367"/>
        <v/>
      </c>
      <c r="P112" s="58" t="str">
        <f t="shared" si="4"/>
        <v/>
      </c>
      <c r="Q112" s="59" t="str">
        <f t="shared" si="368"/>
        <v/>
      </c>
      <c r="R112" s="60" t="str">
        <f t="shared" si="6"/>
        <v/>
      </c>
      <c r="S112" s="55" t="str">
        <f t="shared" si="369"/>
        <v/>
      </c>
      <c r="T112" s="61" t="str">
        <f t="shared" si="370"/>
        <v/>
      </c>
      <c r="U112" s="62" t="str">
        <f t="shared" si="9"/>
        <v/>
      </c>
      <c r="V112" s="63" t="str">
        <f t="shared" si="371"/>
        <v/>
      </c>
      <c r="W112" s="64" t="str">
        <f t="shared" si="11"/>
        <v/>
      </c>
      <c r="X112" s="63" t="str">
        <f t="shared" si="372"/>
        <v/>
      </c>
      <c r="Y112" s="63" t="str">
        <f t="shared" si="373"/>
        <v/>
      </c>
      <c r="Z112" s="55" t="str">
        <f t="shared" si="374"/>
        <v/>
      </c>
      <c r="AA112" s="65" t="str">
        <f t="shared" si="375"/>
        <v/>
      </c>
      <c r="AB112" s="56" t="str">
        <f t="shared" si="16"/>
        <v/>
      </c>
      <c r="AC112" s="66" t="str">
        <f t="shared" si="376"/>
        <v/>
      </c>
      <c r="AD112" s="58" t="str">
        <f t="shared" si="377"/>
        <v/>
      </c>
      <c r="AE112" s="67" t="str">
        <f t="shared" si="378"/>
        <v/>
      </c>
      <c r="AF112" s="60" t="str">
        <f t="shared" si="379"/>
        <v/>
      </c>
      <c r="AG112" s="60" t="str">
        <f t="shared" si="380"/>
        <v/>
      </c>
      <c r="AH112" s="68" t="str">
        <f t="shared" si="381"/>
        <v/>
      </c>
      <c r="AI112" s="69" t="str">
        <f t="shared" si="23"/>
        <v/>
      </c>
      <c r="AJ112" s="63" t="str">
        <f t="shared" si="382"/>
        <v/>
      </c>
      <c r="AK112" s="63" t="str">
        <f t="shared" si="383"/>
        <v/>
      </c>
      <c r="AL112" s="63" t="str">
        <f t="shared" si="384"/>
        <v/>
      </c>
      <c r="AM112" s="63" t="str">
        <f t="shared" si="385"/>
        <v/>
      </c>
      <c r="AN112" s="63" t="str">
        <f t="shared" si="386"/>
        <v/>
      </c>
    </row>
    <row r="113" spans="3:40" ht="24.5" hidden="1" outlineLevel="1" thickTop="1" thickBot="1" x14ac:dyDescent="0.55000000000000004">
      <c r="C113" s="124"/>
      <c r="D113" s="125"/>
      <c r="E113" s="51"/>
      <c r="F113" s="52"/>
      <c r="G113" s="52"/>
      <c r="H113" s="51"/>
      <c r="I113" s="51"/>
      <c r="J113" s="53"/>
      <c r="K113" s="53"/>
      <c r="L113" s="54" t="str">
        <f t="shared" si="365"/>
        <v/>
      </c>
      <c r="M113" s="55" t="str">
        <f t="shared" si="366"/>
        <v/>
      </c>
      <c r="N113" s="56" t="str">
        <f t="shared" si="2"/>
        <v/>
      </c>
      <c r="O113" s="57" t="str">
        <f t="shared" si="367"/>
        <v/>
      </c>
      <c r="P113" s="58" t="str">
        <f t="shared" si="4"/>
        <v/>
      </c>
      <c r="Q113" s="59" t="str">
        <f t="shared" si="368"/>
        <v/>
      </c>
      <c r="R113" s="60" t="str">
        <f t="shared" si="6"/>
        <v/>
      </c>
      <c r="S113" s="55" t="str">
        <f t="shared" si="369"/>
        <v/>
      </c>
      <c r="T113" s="61" t="str">
        <f t="shared" si="370"/>
        <v/>
      </c>
      <c r="U113" s="62" t="str">
        <f t="shared" si="9"/>
        <v/>
      </c>
      <c r="V113" s="63" t="str">
        <f t="shared" si="371"/>
        <v/>
      </c>
      <c r="W113" s="64" t="str">
        <f t="shared" si="11"/>
        <v/>
      </c>
      <c r="X113" s="63" t="str">
        <f t="shared" si="372"/>
        <v/>
      </c>
      <c r="Y113" s="63" t="str">
        <f t="shared" si="373"/>
        <v/>
      </c>
      <c r="Z113" s="55" t="str">
        <f t="shared" si="374"/>
        <v/>
      </c>
      <c r="AA113" s="65" t="str">
        <f t="shared" si="375"/>
        <v/>
      </c>
      <c r="AB113" s="56" t="str">
        <f t="shared" si="16"/>
        <v/>
      </c>
      <c r="AC113" s="66" t="str">
        <f t="shared" si="376"/>
        <v/>
      </c>
      <c r="AD113" s="58" t="str">
        <f t="shared" si="377"/>
        <v/>
      </c>
      <c r="AE113" s="67" t="str">
        <f t="shared" si="378"/>
        <v/>
      </c>
      <c r="AF113" s="60" t="str">
        <f t="shared" si="379"/>
        <v/>
      </c>
      <c r="AG113" s="60" t="str">
        <f t="shared" si="380"/>
        <v/>
      </c>
      <c r="AH113" s="68" t="str">
        <f t="shared" si="381"/>
        <v/>
      </c>
      <c r="AI113" s="69" t="str">
        <f t="shared" si="23"/>
        <v/>
      </c>
      <c r="AJ113" s="63" t="str">
        <f t="shared" si="382"/>
        <v/>
      </c>
      <c r="AK113" s="63" t="str">
        <f t="shared" si="383"/>
        <v/>
      </c>
      <c r="AL113" s="63" t="str">
        <f t="shared" si="384"/>
        <v/>
      </c>
      <c r="AM113" s="63" t="str">
        <f t="shared" si="385"/>
        <v/>
      </c>
      <c r="AN113" s="63" t="str">
        <f t="shared" si="386"/>
        <v/>
      </c>
    </row>
    <row r="114" spans="3:40" ht="24.5" hidden="1" outlineLevel="1" thickTop="1" thickBot="1" x14ac:dyDescent="0.55000000000000004">
      <c r="C114" s="124"/>
      <c r="D114" s="125"/>
      <c r="E114" s="51"/>
      <c r="F114" s="52"/>
      <c r="G114" s="52"/>
      <c r="H114" s="51"/>
      <c r="I114" s="51"/>
      <c r="J114" s="53"/>
      <c r="K114" s="53"/>
      <c r="L114" s="54" t="str">
        <f t="shared" si="365"/>
        <v/>
      </c>
      <c r="M114" s="55" t="str">
        <f t="shared" si="366"/>
        <v/>
      </c>
      <c r="N114" s="56" t="str">
        <f t="shared" si="2"/>
        <v/>
      </c>
      <c r="O114" s="57" t="str">
        <f t="shared" si="367"/>
        <v/>
      </c>
      <c r="P114" s="58" t="str">
        <f t="shared" si="4"/>
        <v/>
      </c>
      <c r="Q114" s="59" t="str">
        <f t="shared" si="368"/>
        <v/>
      </c>
      <c r="R114" s="60" t="str">
        <f t="shared" si="6"/>
        <v/>
      </c>
      <c r="S114" s="55" t="str">
        <f t="shared" si="369"/>
        <v/>
      </c>
      <c r="T114" s="61" t="str">
        <f t="shared" si="370"/>
        <v/>
      </c>
      <c r="U114" s="62" t="str">
        <f t="shared" si="9"/>
        <v/>
      </c>
      <c r="V114" s="63" t="str">
        <f t="shared" si="371"/>
        <v/>
      </c>
      <c r="W114" s="64" t="str">
        <f t="shared" si="11"/>
        <v/>
      </c>
      <c r="X114" s="63" t="str">
        <f t="shared" si="372"/>
        <v/>
      </c>
      <c r="Y114" s="63" t="str">
        <f t="shared" si="373"/>
        <v/>
      </c>
      <c r="Z114" s="55" t="str">
        <f t="shared" si="374"/>
        <v/>
      </c>
      <c r="AA114" s="65" t="str">
        <f t="shared" si="375"/>
        <v/>
      </c>
      <c r="AB114" s="56" t="str">
        <f t="shared" si="16"/>
        <v/>
      </c>
      <c r="AC114" s="66" t="str">
        <f t="shared" si="376"/>
        <v/>
      </c>
      <c r="AD114" s="58" t="str">
        <f t="shared" si="377"/>
        <v/>
      </c>
      <c r="AE114" s="67" t="str">
        <f t="shared" si="378"/>
        <v/>
      </c>
      <c r="AF114" s="60" t="str">
        <f t="shared" si="379"/>
        <v/>
      </c>
      <c r="AG114" s="60" t="str">
        <f t="shared" si="380"/>
        <v/>
      </c>
      <c r="AH114" s="68" t="str">
        <f t="shared" si="381"/>
        <v/>
      </c>
      <c r="AI114" s="69" t="str">
        <f t="shared" si="23"/>
        <v/>
      </c>
      <c r="AJ114" s="63" t="str">
        <f t="shared" si="382"/>
        <v/>
      </c>
      <c r="AK114" s="63" t="str">
        <f t="shared" si="383"/>
        <v/>
      </c>
      <c r="AL114" s="63" t="str">
        <f t="shared" si="384"/>
        <v/>
      </c>
      <c r="AM114" s="63" t="str">
        <f t="shared" si="385"/>
        <v/>
      </c>
      <c r="AN114" s="63" t="str">
        <f t="shared" si="386"/>
        <v/>
      </c>
    </row>
    <row r="115" spans="3:40" ht="24.5" hidden="1" outlineLevel="1" thickTop="1" thickBot="1" x14ac:dyDescent="0.55000000000000004">
      <c r="C115" s="124"/>
      <c r="D115" s="125"/>
      <c r="E115" s="51"/>
      <c r="F115" s="52"/>
      <c r="G115" s="52"/>
      <c r="H115" s="51"/>
      <c r="I115" s="51"/>
      <c r="J115" s="53"/>
      <c r="K115" s="53"/>
      <c r="L115" s="54" t="str">
        <f t="shared" si="365"/>
        <v/>
      </c>
      <c r="M115" s="55" t="str">
        <f t="shared" si="366"/>
        <v/>
      </c>
      <c r="N115" s="56" t="str">
        <f t="shared" si="2"/>
        <v/>
      </c>
      <c r="O115" s="57" t="str">
        <f t="shared" si="367"/>
        <v/>
      </c>
      <c r="P115" s="58" t="str">
        <f t="shared" si="4"/>
        <v/>
      </c>
      <c r="Q115" s="59" t="str">
        <f t="shared" si="368"/>
        <v/>
      </c>
      <c r="R115" s="60" t="str">
        <f t="shared" si="6"/>
        <v/>
      </c>
      <c r="S115" s="55" t="str">
        <f t="shared" si="369"/>
        <v/>
      </c>
      <c r="T115" s="61" t="str">
        <f t="shared" si="370"/>
        <v/>
      </c>
      <c r="U115" s="62" t="str">
        <f t="shared" si="9"/>
        <v/>
      </c>
      <c r="V115" s="63" t="str">
        <f t="shared" si="371"/>
        <v/>
      </c>
      <c r="W115" s="64" t="str">
        <f t="shared" si="11"/>
        <v/>
      </c>
      <c r="X115" s="63" t="str">
        <f t="shared" si="372"/>
        <v/>
      </c>
      <c r="Y115" s="63" t="str">
        <f t="shared" si="373"/>
        <v/>
      </c>
      <c r="Z115" s="55" t="str">
        <f t="shared" si="374"/>
        <v/>
      </c>
      <c r="AA115" s="65" t="str">
        <f t="shared" si="375"/>
        <v/>
      </c>
      <c r="AB115" s="56" t="str">
        <f t="shared" si="16"/>
        <v/>
      </c>
      <c r="AC115" s="66" t="str">
        <f t="shared" si="376"/>
        <v/>
      </c>
      <c r="AD115" s="58" t="str">
        <f t="shared" si="377"/>
        <v/>
      </c>
      <c r="AE115" s="67" t="str">
        <f t="shared" si="378"/>
        <v/>
      </c>
      <c r="AF115" s="60" t="str">
        <f t="shared" si="379"/>
        <v/>
      </c>
      <c r="AG115" s="60" t="str">
        <f t="shared" si="380"/>
        <v/>
      </c>
      <c r="AH115" s="68" t="str">
        <f t="shared" si="381"/>
        <v/>
      </c>
      <c r="AI115" s="69" t="str">
        <f t="shared" si="23"/>
        <v/>
      </c>
      <c r="AJ115" s="63" t="str">
        <f t="shared" si="382"/>
        <v/>
      </c>
      <c r="AK115" s="63" t="str">
        <f t="shared" si="383"/>
        <v/>
      </c>
      <c r="AL115" s="63" t="str">
        <f t="shared" si="384"/>
        <v/>
      </c>
      <c r="AM115" s="63" t="str">
        <f t="shared" si="385"/>
        <v/>
      </c>
      <c r="AN115" s="63" t="str">
        <f t="shared" si="386"/>
        <v/>
      </c>
    </row>
    <row r="116" spans="3:40" ht="24.5" hidden="1" outlineLevel="1" thickTop="1" thickBot="1" x14ac:dyDescent="0.55000000000000004">
      <c r="C116" s="124"/>
      <c r="D116" s="125"/>
      <c r="E116" s="51"/>
      <c r="F116" s="52"/>
      <c r="G116" s="52"/>
      <c r="H116" s="51"/>
      <c r="I116" s="51"/>
      <c r="J116" s="53"/>
      <c r="K116" s="53"/>
      <c r="L116" s="54" t="str">
        <f t="shared" si="365"/>
        <v/>
      </c>
      <c r="M116" s="55" t="str">
        <f t="shared" si="366"/>
        <v/>
      </c>
      <c r="N116" s="56" t="str">
        <f t="shared" si="2"/>
        <v/>
      </c>
      <c r="O116" s="57" t="str">
        <f t="shared" si="367"/>
        <v/>
      </c>
      <c r="P116" s="58" t="str">
        <f t="shared" si="4"/>
        <v/>
      </c>
      <c r="Q116" s="59" t="str">
        <f t="shared" si="368"/>
        <v/>
      </c>
      <c r="R116" s="60" t="str">
        <f t="shared" si="6"/>
        <v/>
      </c>
      <c r="S116" s="55" t="str">
        <f t="shared" si="369"/>
        <v/>
      </c>
      <c r="T116" s="61" t="str">
        <f t="shared" si="370"/>
        <v/>
      </c>
      <c r="U116" s="62" t="str">
        <f t="shared" si="9"/>
        <v/>
      </c>
      <c r="V116" s="63" t="str">
        <f t="shared" si="371"/>
        <v/>
      </c>
      <c r="W116" s="64" t="str">
        <f t="shared" si="11"/>
        <v/>
      </c>
      <c r="X116" s="63" t="str">
        <f t="shared" si="372"/>
        <v/>
      </c>
      <c r="Y116" s="63" t="str">
        <f t="shared" si="373"/>
        <v/>
      </c>
      <c r="Z116" s="55" t="str">
        <f t="shared" si="374"/>
        <v/>
      </c>
      <c r="AA116" s="65" t="str">
        <f t="shared" si="375"/>
        <v/>
      </c>
      <c r="AB116" s="56" t="str">
        <f t="shared" si="16"/>
        <v/>
      </c>
      <c r="AC116" s="66" t="str">
        <f t="shared" si="376"/>
        <v/>
      </c>
      <c r="AD116" s="58" t="str">
        <f t="shared" si="377"/>
        <v/>
      </c>
      <c r="AE116" s="67" t="str">
        <f t="shared" si="378"/>
        <v/>
      </c>
      <c r="AF116" s="60" t="str">
        <f t="shared" si="379"/>
        <v/>
      </c>
      <c r="AG116" s="60" t="str">
        <f t="shared" si="380"/>
        <v/>
      </c>
      <c r="AH116" s="68" t="str">
        <f t="shared" si="381"/>
        <v/>
      </c>
      <c r="AI116" s="69" t="str">
        <f t="shared" si="23"/>
        <v/>
      </c>
      <c r="AJ116" s="63" t="str">
        <f t="shared" si="382"/>
        <v/>
      </c>
      <c r="AK116" s="63" t="str">
        <f t="shared" si="383"/>
        <v/>
      </c>
      <c r="AL116" s="63" t="str">
        <f t="shared" si="384"/>
        <v/>
      </c>
      <c r="AM116" s="63" t="str">
        <f t="shared" si="385"/>
        <v/>
      </c>
      <c r="AN116" s="63" t="str">
        <f t="shared" si="386"/>
        <v/>
      </c>
    </row>
    <row r="117" spans="3:40" ht="24.5" hidden="1" outlineLevel="1" thickTop="1" thickBot="1" x14ac:dyDescent="0.55000000000000004">
      <c r="C117" s="124"/>
      <c r="D117" s="125"/>
      <c r="E117" s="51"/>
      <c r="F117" s="52"/>
      <c r="G117" s="52"/>
      <c r="H117" s="51"/>
      <c r="I117" s="51"/>
      <c r="J117" s="53"/>
      <c r="K117" s="53"/>
      <c r="L117" s="54" t="str">
        <f t="shared" si="365"/>
        <v/>
      </c>
      <c r="M117" s="55" t="str">
        <f t="shared" si="366"/>
        <v/>
      </c>
      <c r="N117" s="56" t="str">
        <f t="shared" si="2"/>
        <v/>
      </c>
      <c r="O117" s="57" t="str">
        <f t="shared" si="367"/>
        <v/>
      </c>
      <c r="P117" s="58" t="str">
        <f t="shared" si="4"/>
        <v/>
      </c>
      <c r="Q117" s="59" t="str">
        <f t="shared" si="368"/>
        <v/>
      </c>
      <c r="R117" s="60" t="str">
        <f t="shared" si="6"/>
        <v/>
      </c>
      <c r="S117" s="55" t="str">
        <f t="shared" si="369"/>
        <v/>
      </c>
      <c r="T117" s="61" t="str">
        <f t="shared" si="370"/>
        <v/>
      </c>
      <c r="U117" s="62" t="str">
        <f t="shared" si="9"/>
        <v/>
      </c>
      <c r="V117" s="63" t="str">
        <f t="shared" si="371"/>
        <v/>
      </c>
      <c r="W117" s="64" t="str">
        <f t="shared" si="11"/>
        <v/>
      </c>
      <c r="X117" s="63" t="str">
        <f t="shared" si="372"/>
        <v/>
      </c>
      <c r="Y117" s="63" t="str">
        <f t="shared" si="373"/>
        <v/>
      </c>
      <c r="Z117" s="55" t="str">
        <f t="shared" si="374"/>
        <v/>
      </c>
      <c r="AA117" s="65" t="str">
        <f t="shared" si="375"/>
        <v/>
      </c>
      <c r="AB117" s="56" t="str">
        <f t="shared" si="16"/>
        <v/>
      </c>
      <c r="AC117" s="66" t="str">
        <f t="shared" si="376"/>
        <v/>
      </c>
      <c r="AD117" s="58" t="str">
        <f t="shared" si="377"/>
        <v/>
      </c>
      <c r="AE117" s="67" t="str">
        <f t="shared" si="378"/>
        <v/>
      </c>
      <c r="AF117" s="60" t="str">
        <f t="shared" si="379"/>
        <v/>
      </c>
      <c r="AG117" s="60" t="str">
        <f t="shared" si="380"/>
        <v/>
      </c>
      <c r="AH117" s="68" t="str">
        <f t="shared" si="381"/>
        <v/>
      </c>
      <c r="AI117" s="69" t="str">
        <f t="shared" si="23"/>
        <v/>
      </c>
      <c r="AJ117" s="63" t="str">
        <f t="shared" si="382"/>
        <v/>
      </c>
      <c r="AK117" s="63" t="str">
        <f t="shared" si="383"/>
        <v/>
      </c>
      <c r="AL117" s="63" t="str">
        <f t="shared" si="384"/>
        <v/>
      </c>
      <c r="AM117" s="63" t="str">
        <f t="shared" si="385"/>
        <v/>
      </c>
      <c r="AN117" s="63" t="str">
        <f t="shared" si="386"/>
        <v/>
      </c>
    </row>
    <row r="118" spans="3:40" ht="24.5" hidden="1" outlineLevel="1" thickTop="1" thickBot="1" x14ac:dyDescent="0.55000000000000004">
      <c r="C118" s="124"/>
      <c r="D118" s="125"/>
      <c r="E118" s="51"/>
      <c r="F118" s="52"/>
      <c r="G118" s="52"/>
      <c r="H118" s="51"/>
      <c r="I118" s="51"/>
      <c r="J118" s="53"/>
      <c r="K118" s="53"/>
      <c r="L118" s="54" t="str">
        <f t="shared" si="365"/>
        <v/>
      </c>
      <c r="M118" s="55" t="str">
        <f t="shared" si="366"/>
        <v/>
      </c>
      <c r="N118" s="56" t="str">
        <f t="shared" si="2"/>
        <v/>
      </c>
      <c r="O118" s="57" t="str">
        <f t="shared" si="367"/>
        <v/>
      </c>
      <c r="P118" s="58" t="str">
        <f t="shared" si="4"/>
        <v/>
      </c>
      <c r="Q118" s="59" t="str">
        <f t="shared" si="368"/>
        <v/>
      </c>
      <c r="R118" s="60" t="str">
        <f t="shared" si="6"/>
        <v/>
      </c>
      <c r="S118" s="55" t="str">
        <f t="shared" si="369"/>
        <v/>
      </c>
      <c r="T118" s="61" t="str">
        <f t="shared" si="370"/>
        <v/>
      </c>
      <c r="U118" s="62" t="str">
        <f t="shared" si="9"/>
        <v/>
      </c>
      <c r="V118" s="63" t="str">
        <f t="shared" si="371"/>
        <v/>
      </c>
      <c r="W118" s="64" t="str">
        <f t="shared" si="11"/>
        <v/>
      </c>
      <c r="X118" s="63" t="str">
        <f t="shared" si="372"/>
        <v/>
      </c>
      <c r="Y118" s="63" t="str">
        <f t="shared" si="373"/>
        <v/>
      </c>
      <c r="Z118" s="55" t="str">
        <f t="shared" si="374"/>
        <v/>
      </c>
      <c r="AA118" s="65" t="str">
        <f t="shared" si="375"/>
        <v/>
      </c>
      <c r="AB118" s="56" t="str">
        <f t="shared" si="16"/>
        <v/>
      </c>
      <c r="AC118" s="66" t="str">
        <f t="shared" si="376"/>
        <v/>
      </c>
      <c r="AD118" s="58" t="str">
        <f t="shared" si="377"/>
        <v/>
      </c>
      <c r="AE118" s="67" t="str">
        <f t="shared" si="378"/>
        <v/>
      </c>
      <c r="AF118" s="60" t="str">
        <f t="shared" si="379"/>
        <v/>
      </c>
      <c r="AG118" s="60" t="str">
        <f t="shared" si="380"/>
        <v/>
      </c>
      <c r="AH118" s="68" t="str">
        <f t="shared" si="381"/>
        <v/>
      </c>
      <c r="AI118" s="69" t="str">
        <f t="shared" si="23"/>
        <v/>
      </c>
      <c r="AJ118" s="63" t="str">
        <f t="shared" si="382"/>
        <v/>
      </c>
      <c r="AK118" s="63" t="str">
        <f t="shared" si="383"/>
        <v/>
      </c>
      <c r="AL118" s="63" t="str">
        <f t="shared" si="384"/>
        <v/>
      </c>
      <c r="AM118" s="63" t="str">
        <f t="shared" si="385"/>
        <v/>
      </c>
      <c r="AN118" s="63" t="str">
        <f t="shared" si="386"/>
        <v/>
      </c>
    </row>
    <row r="119" spans="3:40" ht="24.5" hidden="1" outlineLevel="1" thickTop="1" thickBot="1" x14ac:dyDescent="0.55000000000000004">
      <c r="C119" s="124"/>
      <c r="D119" s="125"/>
      <c r="E119" s="51"/>
      <c r="F119" s="52"/>
      <c r="G119" s="52"/>
      <c r="H119" s="51"/>
      <c r="I119" s="51"/>
      <c r="J119" s="53"/>
      <c r="K119" s="53"/>
      <c r="L119" s="54" t="str">
        <f t="shared" si="365"/>
        <v/>
      </c>
      <c r="M119" s="55" t="str">
        <f t="shared" si="366"/>
        <v/>
      </c>
      <c r="N119" s="56" t="str">
        <f t="shared" si="2"/>
        <v/>
      </c>
      <c r="O119" s="57" t="str">
        <f t="shared" si="367"/>
        <v/>
      </c>
      <c r="P119" s="58" t="str">
        <f t="shared" si="4"/>
        <v/>
      </c>
      <c r="Q119" s="59" t="str">
        <f t="shared" si="368"/>
        <v/>
      </c>
      <c r="R119" s="60" t="str">
        <f t="shared" si="6"/>
        <v/>
      </c>
      <c r="S119" s="55" t="str">
        <f t="shared" si="369"/>
        <v/>
      </c>
      <c r="T119" s="61" t="str">
        <f t="shared" si="370"/>
        <v/>
      </c>
      <c r="U119" s="62" t="str">
        <f t="shared" si="9"/>
        <v/>
      </c>
      <c r="V119" s="63" t="str">
        <f t="shared" si="371"/>
        <v/>
      </c>
      <c r="W119" s="64" t="str">
        <f t="shared" si="11"/>
        <v/>
      </c>
      <c r="X119" s="63" t="str">
        <f t="shared" si="372"/>
        <v/>
      </c>
      <c r="Y119" s="63" t="str">
        <f t="shared" si="373"/>
        <v/>
      </c>
      <c r="Z119" s="55" t="str">
        <f t="shared" si="374"/>
        <v/>
      </c>
      <c r="AA119" s="65" t="str">
        <f t="shared" si="375"/>
        <v/>
      </c>
      <c r="AB119" s="56" t="str">
        <f t="shared" si="16"/>
        <v/>
      </c>
      <c r="AC119" s="66" t="str">
        <f t="shared" si="376"/>
        <v/>
      </c>
      <c r="AD119" s="58" t="str">
        <f t="shared" si="377"/>
        <v/>
      </c>
      <c r="AE119" s="67" t="str">
        <f t="shared" si="378"/>
        <v/>
      </c>
      <c r="AF119" s="60" t="str">
        <f t="shared" si="379"/>
        <v/>
      </c>
      <c r="AG119" s="60" t="str">
        <f t="shared" si="380"/>
        <v/>
      </c>
      <c r="AH119" s="68" t="str">
        <f t="shared" si="381"/>
        <v/>
      </c>
      <c r="AI119" s="69" t="str">
        <f t="shared" si="23"/>
        <v/>
      </c>
      <c r="AJ119" s="63" t="str">
        <f t="shared" si="382"/>
        <v/>
      </c>
      <c r="AK119" s="63" t="str">
        <f t="shared" si="383"/>
        <v/>
      </c>
      <c r="AL119" s="63" t="str">
        <f t="shared" si="384"/>
        <v/>
      </c>
      <c r="AM119" s="63" t="str">
        <f t="shared" si="385"/>
        <v/>
      </c>
      <c r="AN119" s="63" t="str">
        <f t="shared" si="386"/>
        <v/>
      </c>
    </row>
    <row r="120" spans="3:40" ht="24.5" hidden="1" outlineLevel="1" thickTop="1" thickBot="1" x14ac:dyDescent="0.55000000000000004">
      <c r="C120" s="124"/>
      <c r="D120" s="125"/>
      <c r="E120" s="51"/>
      <c r="F120" s="52"/>
      <c r="G120" s="52"/>
      <c r="H120" s="51"/>
      <c r="I120" s="51"/>
      <c r="J120" s="53"/>
      <c r="K120" s="53"/>
      <c r="L120" s="54" t="str">
        <f t="shared" si="365"/>
        <v/>
      </c>
      <c r="M120" s="55" t="str">
        <f t="shared" si="366"/>
        <v/>
      </c>
      <c r="N120" s="56" t="str">
        <f t="shared" si="2"/>
        <v/>
      </c>
      <c r="O120" s="57" t="str">
        <f t="shared" si="367"/>
        <v/>
      </c>
      <c r="P120" s="58" t="str">
        <f t="shared" si="4"/>
        <v/>
      </c>
      <c r="Q120" s="59" t="str">
        <f t="shared" si="368"/>
        <v/>
      </c>
      <c r="R120" s="60" t="str">
        <f t="shared" si="6"/>
        <v/>
      </c>
      <c r="S120" s="55" t="str">
        <f t="shared" si="369"/>
        <v/>
      </c>
      <c r="T120" s="61" t="str">
        <f t="shared" si="370"/>
        <v/>
      </c>
      <c r="U120" s="62" t="str">
        <f t="shared" si="9"/>
        <v/>
      </c>
      <c r="V120" s="63" t="str">
        <f t="shared" si="371"/>
        <v/>
      </c>
      <c r="W120" s="64" t="str">
        <f t="shared" si="11"/>
        <v/>
      </c>
      <c r="X120" s="63" t="str">
        <f t="shared" si="372"/>
        <v/>
      </c>
      <c r="Y120" s="63" t="str">
        <f t="shared" si="373"/>
        <v/>
      </c>
      <c r="Z120" s="55" t="str">
        <f t="shared" si="374"/>
        <v/>
      </c>
      <c r="AA120" s="65" t="str">
        <f t="shared" si="375"/>
        <v/>
      </c>
      <c r="AB120" s="56" t="str">
        <f t="shared" si="16"/>
        <v/>
      </c>
      <c r="AC120" s="66" t="str">
        <f t="shared" si="376"/>
        <v/>
      </c>
      <c r="AD120" s="58" t="str">
        <f t="shared" si="377"/>
        <v/>
      </c>
      <c r="AE120" s="67" t="str">
        <f t="shared" si="378"/>
        <v/>
      </c>
      <c r="AF120" s="60" t="str">
        <f t="shared" si="379"/>
        <v/>
      </c>
      <c r="AG120" s="60" t="str">
        <f t="shared" si="380"/>
        <v/>
      </c>
      <c r="AH120" s="68" t="str">
        <f t="shared" si="381"/>
        <v/>
      </c>
      <c r="AI120" s="69" t="str">
        <f t="shared" si="23"/>
        <v/>
      </c>
      <c r="AJ120" s="63" t="str">
        <f t="shared" si="382"/>
        <v/>
      </c>
      <c r="AK120" s="63" t="str">
        <f t="shared" si="383"/>
        <v/>
      </c>
      <c r="AL120" s="63" t="str">
        <f t="shared" si="384"/>
        <v/>
      </c>
      <c r="AM120" s="63" t="str">
        <f t="shared" si="385"/>
        <v/>
      </c>
      <c r="AN120" s="63" t="str">
        <f t="shared" si="386"/>
        <v/>
      </c>
    </row>
    <row r="121" spans="3:40" ht="24.5" hidden="1" outlineLevel="1" thickTop="1" thickBot="1" x14ac:dyDescent="0.55000000000000004">
      <c r="C121" s="124"/>
      <c r="D121" s="125"/>
      <c r="E121" s="51"/>
      <c r="F121" s="52"/>
      <c r="G121" s="52"/>
      <c r="H121" s="51"/>
      <c r="I121" s="51"/>
      <c r="J121" s="53"/>
      <c r="K121" s="53"/>
      <c r="L121" s="54" t="str">
        <f t="shared" si="365"/>
        <v/>
      </c>
      <c r="M121" s="55" t="str">
        <f t="shared" si="366"/>
        <v/>
      </c>
      <c r="N121" s="56" t="str">
        <f t="shared" si="2"/>
        <v/>
      </c>
      <c r="O121" s="57" t="str">
        <f t="shared" si="367"/>
        <v/>
      </c>
      <c r="P121" s="58" t="str">
        <f t="shared" si="4"/>
        <v/>
      </c>
      <c r="Q121" s="59" t="str">
        <f t="shared" si="368"/>
        <v/>
      </c>
      <c r="R121" s="60" t="str">
        <f t="shared" si="6"/>
        <v/>
      </c>
      <c r="S121" s="55" t="str">
        <f t="shared" si="369"/>
        <v/>
      </c>
      <c r="T121" s="61" t="str">
        <f t="shared" si="370"/>
        <v/>
      </c>
      <c r="U121" s="62" t="str">
        <f t="shared" si="9"/>
        <v/>
      </c>
      <c r="V121" s="63" t="str">
        <f t="shared" si="371"/>
        <v/>
      </c>
      <c r="W121" s="64" t="str">
        <f t="shared" si="11"/>
        <v/>
      </c>
      <c r="X121" s="63" t="str">
        <f t="shared" si="372"/>
        <v/>
      </c>
      <c r="Y121" s="63" t="str">
        <f t="shared" si="373"/>
        <v/>
      </c>
      <c r="Z121" s="55" t="str">
        <f t="shared" si="374"/>
        <v/>
      </c>
      <c r="AA121" s="65" t="str">
        <f t="shared" si="375"/>
        <v/>
      </c>
      <c r="AB121" s="56" t="str">
        <f t="shared" si="16"/>
        <v/>
      </c>
      <c r="AC121" s="66" t="str">
        <f t="shared" si="376"/>
        <v/>
      </c>
      <c r="AD121" s="58" t="str">
        <f t="shared" si="377"/>
        <v/>
      </c>
      <c r="AE121" s="67" t="str">
        <f t="shared" si="378"/>
        <v/>
      </c>
      <c r="AF121" s="60" t="str">
        <f t="shared" si="379"/>
        <v/>
      </c>
      <c r="AG121" s="60" t="str">
        <f t="shared" si="380"/>
        <v/>
      </c>
      <c r="AH121" s="68" t="str">
        <f t="shared" si="381"/>
        <v/>
      </c>
      <c r="AI121" s="69" t="str">
        <f t="shared" si="23"/>
        <v/>
      </c>
      <c r="AJ121" s="63" t="str">
        <f t="shared" si="382"/>
        <v/>
      </c>
      <c r="AK121" s="63" t="str">
        <f t="shared" si="383"/>
        <v/>
      </c>
      <c r="AL121" s="63" t="str">
        <f t="shared" si="384"/>
        <v/>
      </c>
      <c r="AM121" s="63" t="str">
        <f t="shared" si="385"/>
        <v/>
      </c>
      <c r="AN121" s="63" t="str">
        <f t="shared" si="386"/>
        <v/>
      </c>
    </row>
    <row r="122" spans="3:40" ht="24.5" hidden="1" outlineLevel="1" thickTop="1" thickBot="1" x14ac:dyDescent="0.55000000000000004">
      <c r="C122" s="124"/>
      <c r="D122" s="125"/>
      <c r="E122" s="51"/>
      <c r="F122" s="52"/>
      <c r="G122" s="52"/>
      <c r="H122" s="51"/>
      <c r="I122" s="51"/>
      <c r="J122" s="53"/>
      <c r="K122" s="53"/>
      <c r="L122" s="54" t="str">
        <f t="shared" si="365"/>
        <v/>
      </c>
      <c r="M122" s="55" t="str">
        <f t="shared" si="366"/>
        <v/>
      </c>
      <c r="N122" s="56" t="str">
        <f t="shared" si="2"/>
        <v/>
      </c>
      <c r="O122" s="57" t="str">
        <f t="shared" si="367"/>
        <v/>
      </c>
      <c r="P122" s="58" t="str">
        <f t="shared" si="4"/>
        <v/>
      </c>
      <c r="Q122" s="59" t="str">
        <f t="shared" si="368"/>
        <v/>
      </c>
      <c r="R122" s="60" t="str">
        <f t="shared" si="6"/>
        <v/>
      </c>
      <c r="S122" s="55" t="str">
        <f t="shared" si="369"/>
        <v/>
      </c>
      <c r="T122" s="61" t="str">
        <f t="shared" si="370"/>
        <v/>
      </c>
      <c r="U122" s="62" t="str">
        <f t="shared" si="9"/>
        <v/>
      </c>
      <c r="V122" s="63" t="str">
        <f t="shared" si="371"/>
        <v/>
      </c>
      <c r="W122" s="64" t="str">
        <f t="shared" si="11"/>
        <v/>
      </c>
      <c r="X122" s="63" t="str">
        <f t="shared" si="372"/>
        <v/>
      </c>
      <c r="Y122" s="63" t="str">
        <f t="shared" si="373"/>
        <v/>
      </c>
      <c r="Z122" s="55" t="str">
        <f t="shared" si="374"/>
        <v/>
      </c>
      <c r="AA122" s="65" t="str">
        <f t="shared" si="375"/>
        <v/>
      </c>
      <c r="AB122" s="56" t="str">
        <f t="shared" si="16"/>
        <v/>
      </c>
      <c r="AC122" s="66" t="str">
        <f t="shared" si="376"/>
        <v/>
      </c>
      <c r="AD122" s="58" t="str">
        <f t="shared" si="377"/>
        <v/>
      </c>
      <c r="AE122" s="67" t="str">
        <f t="shared" si="378"/>
        <v/>
      </c>
      <c r="AF122" s="60" t="str">
        <f t="shared" si="379"/>
        <v/>
      </c>
      <c r="AG122" s="60" t="str">
        <f t="shared" si="380"/>
        <v/>
      </c>
      <c r="AH122" s="68" t="str">
        <f t="shared" si="381"/>
        <v/>
      </c>
      <c r="AI122" s="69" t="str">
        <f t="shared" si="23"/>
        <v/>
      </c>
      <c r="AJ122" s="63" t="str">
        <f t="shared" si="382"/>
        <v/>
      </c>
      <c r="AK122" s="63" t="str">
        <f t="shared" si="383"/>
        <v/>
      </c>
      <c r="AL122" s="63" t="str">
        <f t="shared" si="384"/>
        <v/>
      </c>
      <c r="AM122" s="63" t="str">
        <f t="shared" si="385"/>
        <v/>
      </c>
      <c r="AN122" s="63" t="str">
        <f t="shared" si="386"/>
        <v/>
      </c>
    </row>
    <row r="123" spans="3:40" ht="24.5" hidden="1" outlineLevel="1" thickTop="1" thickBot="1" x14ac:dyDescent="0.55000000000000004">
      <c r="C123" s="124"/>
      <c r="D123" s="125"/>
      <c r="E123" s="51"/>
      <c r="F123" s="52"/>
      <c r="G123" s="52"/>
      <c r="H123" s="51"/>
      <c r="I123" s="51"/>
      <c r="J123" s="53"/>
      <c r="K123" s="53"/>
      <c r="L123" s="54" t="str">
        <f t="shared" si="365"/>
        <v/>
      </c>
      <c r="M123" s="55" t="str">
        <f t="shared" si="366"/>
        <v/>
      </c>
      <c r="N123" s="56" t="str">
        <f t="shared" si="2"/>
        <v/>
      </c>
      <c r="O123" s="57" t="str">
        <f t="shared" si="367"/>
        <v/>
      </c>
      <c r="P123" s="58" t="str">
        <f t="shared" si="4"/>
        <v/>
      </c>
      <c r="Q123" s="59" t="str">
        <f t="shared" si="368"/>
        <v/>
      </c>
      <c r="R123" s="60" t="str">
        <f t="shared" si="6"/>
        <v/>
      </c>
      <c r="S123" s="55" t="str">
        <f t="shared" si="369"/>
        <v/>
      </c>
      <c r="T123" s="61" t="str">
        <f t="shared" si="370"/>
        <v/>
      </c>
      <c r="U123" s="62" t="str">
        <f t="shared" si="9"/>
        <v/>
      </c>
      <c r="V123" s="63" t="str">
        <f t="shared" si="371"/>
        <v/>
      </c>
      <c r="W123" s="64" t="str">
        <f t="shared" si="11"/>
        <v/>
      </c>
      <c r="X123" s="63" t="str">
        <f t="shared" si="372"/>
        <v/>
      </c>
      <c r="Y123" s="63" t="str">
        <f t="shared" si="373"/>
        <v/>
      </c>
      <c r="Z123" s="55" t="str">
        <f t="shared" si="374"/>
        <v/>
      </c>
      <c r="AA123" s="65" t="str">
        <f t="shared" si="375"/>
        <v/>
      </c>
      <c r="AB123" s="56" t="str">
        <f t="shared" si="16"/>
        <v/>
      </c>
      <c r="AC123" s="66" t="str">
        <f t="shared" si="376"/>
        <v/>
      </c>
      <c r="AD123" s="58" t="str">
        <f t="shared" si="377"/>
        <v/>
      </c>
      <c r="AE123" s="67" t="str">
        <f t="shared" si="378"/>
        <v/>
      </c>
      <c r="AF123" s="60" t="str">
        <f t="shared" si="379"/>
        <v/>
      </c>
      <c r="AG123" s="60" t="str">
        <f t="shared" si="380"/>
        <v/>
      </c>
      <c r="AH123" s="68" t="str">
        <f t="shared" si="381"/>
        <v/>
      </c>
      <c r="AI123" s="69" t="str">
        <f t="shared" si="23"/>
        <v/>
      </c>
      <c r="AJ123" s="63" t="str">
        <f t="shared" si="382"/>
        <v/>
      </c>
      <c r="AK123" s="63" t="str">
        <f t="shared" si="383"/>
        <v/>
      </c>
      <c r="AL123" s="63" t="str">
        <f t="shared" si="384"/>
        <v/>
      </c>
      <c r="AM123" s="63" t="str">
        <f t="shared" si="385"/>
        <v/>
      </c>
      <c r="AN123" s="63" t="str">
        <f t="shared" si="386"/>
        <v/>
      </c>
    </row>
    <row r="124" spans="3:40" ht="24.5" hidden="1" outlineLevel="1" thickTop="1" thickBot="1" x14ac:dyDescent="0.55000000000000004">
      <c r="C124" s="124"/>
      <c r="D124" s="125"/>
      <c r="E124" s="51"/>
      <c r="F124" s="52"/>
      <c r="G124" s="52"/>
      <c r="H124" s="51"/>
      <c r="I124" s="51"/>
      <c r="J124" s="53"/>
      <c r="K124" s="53"/>
      <c r="L124" s="54" t="str">
        <f t="shared" si="365"/>
        <v/>
      </c>
      <c r="M124" s="55" t="str">
        <f t="shared" si="366"/>
        <v/>
      </c>
      <c r="N124" s="56" t="str">
        <f t="shared" si="2"/>
        <v/>
      </c>
      <c r="O124" s="57" t="str">
        <f t="shared" si="367"/>
        <v/>
      </c>
      <c r="P124" s="58" t="str">
        <f t="shared" si="4"/>
        <v/>
      </c>
      <c r="Q124" s="59" t="str">
        <f t="shared" si="368"/>
        <v/>
      </c>
      <c r="R124" s="60" t="str">
        <f t="shared" si="6"/>
        <v/>
      </c>
      <c r="S124" s="55" t="str">
        <f t="shared" si="369"/>
        <v/>
      </c>
      <c r="T124" s="61" t="str">
        <f t="shared" si="370"/>
        <v/>
      </c>
      <c r="U124" s="62" t="str">
        <f t="shared" si="9"/>
        <v/>
      </c>
      <c r="V124" s="63" t="str">
        <f t="shared" si="371"/>
        <v/>
      </c>
      <c r="W124" s="64" t="str">
        <f t="shared" si="11"/>
        <v/>
      </c>
      <c r="X124" s="63" t="str">
        <f t="shared" si="372"/>
        <v/>
      </c>
      <c r="Y124" s="63" t="str">
        <f t="shared" si="373"/>
        <v/>
      </c>
      <c r="Z124" s="55" t="str">
        <f t="shared" si="374"/>
        <v/>
      </c>
      <c r="AA124" s="65" t="str">
        <f t="shared" si="375"/>
        <v/>
      </c>
      <c r="AB124" s="56" t="str">
        <f t="shared" si="16"/>
        <v/>
      </c>
      <c r="AC124" s="66" t="str">
        <f t="shared" si="376"/>
        <v/>
      </c>
      <c r="AD124" s="58" t="str">
        <f t="shared" si="377"/>
        <v/>
      </c>
      <c r="AE124" s="67" t="str">
        <f t="shared" si="378"/>
        <v/>
      </c>
      <c r="AF124" s="60" t="str">
        <f t="shared" si="379"/>
        <v/>
      </c>
      <c r="AG124" s="60" t="str">
        <f t="shared" si="380"/>
        <v/>
      </c>
      <c r="AH124" s="68" t="str">
        <f t="shared" si="381"/>
        <v/>
      </c>
      <c r="AI124" s="69" t="str">
        <f t="shared" si="23"/>
        <v/>
      </c>
      <c r="AJ124" s="63" t="str">
        <f t="shared" si="382"/>
        <v/>
      </c>
      <c r="AK124" s="63" t="str">
        <f t="shared" si="383"/>
        <v/>
      </c>
      <c r="AL124" s="63" t="str">
        <f t="shared" si="384"/>
        <v/>
      </c>
      <c r="AM124" s="63" t="str">
        <f t="shared" si="385"/>
        <v/>
      </c>
      <c r="AN124" s="63" t="str">
        <f t="shared" si="386"/>
        <v/>
      </c>
    </row>
    <row r="125" spans="3:40" ht="24.5" hidden="1" outlineLevel="1" thickTop="1" thickBot="1" x14ac:dyDescent="0.55000000000000004">
      <c r="C125" s="124"/>
      <c r="D125" s="125"/>
      <c r="E125" s="51"/>
      <c r="F125" s="52"/>
      <c r="G125" s="52"/>
      <c r="H125" s="51"/>
      <c r="I125" s="51"/>
      <c r="J125" s="53"/>
      <c r="K125" s="53"/>
      <c r="L125" s="54" t="str">
        <f t="shared" si="365"/>
        <v/>
      </c>
      <c r="M125" s="55" t="str">
        <f t="shared" si="366"/>
        <v/>
      </c>
      <c r="N125" s="56" t="str">
        <f t="shared" si="2"/>
        <v/>
      </c>
      <c r="O125" s="57" t="str">
        <f t="shared" si="367"/>
        <v/>
      </c>
      <c r="P125" s="58" t="str">
        <f t="shared" si="4"/>
        <v/>
      </c>
      <c r="Q125" s="59" t="str">
        <f t="shared" si="368"/>
        <v/>
      </c>
      <c r="R125" s="60" t="str">
        <f t="shared" si="6"/>
        <v/>
      </c>
      <c r="S125" s="55" t="str">
        <f t="shared" si="369"/>
        <v/>
      </c>
      <c r="T125" s="61" t="str">
        <f t="shared" si="370"/>
        <v/>
      </c>
      <c r="U125" s="62" t="str">
        <f t="shared" si="9"/>
        <v/>
      </c>
      <c r="V125" s="63" t="str">
        <f t="shared" si="371"/>
        <v/>
      </c>
      <c r="W125" s="64" t="str">
        <f t="shared" si="11"/>
        <v/>
      </c>
      <c r="X125" s="63" t="str">
        <f t="shared" si="372"/>
        <v/>
      </c>
      <c r="Y125" s="63" t="str">
        <f t="shared" si="373"/>
        <v/>
      </c>
      <c r="Z125" s="55" t="str">
        <f t="shared" si="374"/>
        <v/>
      </c>
      <c r="AA125" s="65" t="str">
        <f t="shared" si="375"/>
        <v/>
      </c>
      <c r="AB125" s="56" t="str">
        <f t="shared" si="16"/>
        <v/>
      </c>
      <c r="AC125" s="66" t="str">
        <f t="shared" si="376"/>
        <v/>
      </c>
      <c r="AD125" s="58" t="str">
        <f t="shared" si="377"/>
        <v/>
      </c>
      <c r="AE125" s="67" t="str">
        <f t="shared" si="378"/>
        <v/>
      </c>
      <c r="AF125" s="60" t="str">
        <f t="shared" si="379"/>
        <v/>
      </c>
      <c r="AG125" s="60" t="str">
        <f t="shared" si="380"/>
        <v/>
      </c>
      <c r="AH125" s="68" t="str">
        <f t="shared" si="381"/>
        <v/>
      </c>
      <c r="AI125" s="69" t="str">
        <f t="shared" si="23"/>
        <v/>
      </c>
      <c r="AJ125" s="63" t="str">
        <f t="shared" si="382"/>
        <v/>
      </c>
      <c r="AK125" s="63" t="str">
        <f t="shared" si="383"/>
        <v/>
      </c>
      <c r="AL125" s="63" t="str">
        <f t="shared" si="384"/>
        <v/>
      </c>
      <c r="AM125" s="63" t="str">
        <f t="shared" si="385"/>
        <v/>
      </c>
      <c r="AN125" s="63" t="str">
        <f t="shared" si="386"/>
        <v/>
      </c>
    </row>
    <row r="126" spans="3:40" ht="24.5" hidden="1" outlineLevel="1" thickTop="1" thickBot="1" x14ac:dyDescent="0.55000000000000004">
      <c r="C126" s="124"/>
      <c r="D126" s="125"/>
      <c r="E126" s="51"/>
      <c r="F126" s="52"/>
      <c r="G126" s="52"/>
      <c r="H126" s="51"/>
      <c r="I126" s="51"/>
      <c r="J126" s="53"/>
      <c r="K126" s="53"/>
      <c r="L126" s="54" t="str">
        <f t="shared" si="365"/>
        <v/>
      </c>
      <c r="M126" s="55" t="str">
        <f t="shared" si="366"/>
        <v/>
      </c>
      <c r="N126" s="56" t="str">
        <f t="shared" si="2"/>
        <v/>
      </c>
      <c r="O126" s="57" t="str">
        <f t="shared" si="367"/>
        <v/>
      </c>
      <c r="P126" s="58" t="str">
        <f t="shared" si="4"/>
        <v/>
      </c>
      <c r="Q126" s="59" t="str">
        <f t="shared" si="368"/>
        <v/>
      </c>
      <c r="R126" s="60" t="str">
        <f t="shared" si="6"/>
        <v/>
      </c>
      <c r="S126" s="55" t="str">
        <f t="shared" si="369"/>
        <v/>
      </c>
      <c r="T126" s="61" t="str">
        <f t="shared" si="370"/>
        <v/>
      </c>
      <c r="U126" s="62" t="str">
        <f t="shared" si="9"/>
        <v/>
      </c>
      <c r="V126" s="63" t="str">
        <f t="shared" si="371"/>
        <v/>
      </c>
      <c r="W126" s="64" t="str">
        <f t="shared" si="11"/>
        <v/>
      </c>
      <c r="X126" s="63" t="str">
        <f t="shared" si="372"/>
        <v/>
      </c>
      <c r="Y126" s="63" t="str">
        <f t="shared" si="373"/>
        <v/>
      </c>
      <c r="Z126" s="55" t="str">
        <f t="shared" si="374"/>
        <v/>
      </c>
      <c r="AA126" s="65" t="str">
        <f t="shared" si="375"/>
        <v/>
      </c>
      <c r="AB126" s="56" t="str">
        <f t="shared" si="16"/>
        <v/>
      </c>
      <c r="AC126" s="66" t="str">
        <f t="shared" si="376"/>
        <v/>
      </c>
      <c r="AD126" s="58" t="str">
        <f t="shared" si="377"/>
        <v/>
      </c>
      <c r="AE126" s="67" t="str">
        <f t="shared" si="378"/>
        <v/>
      </c>
      <c r="AF126" s="60" t="str">
        <f t="shared" si="379"/>
        <v/>
      </c>
      <c r="AG126" s="60" t="str">
        <f t="shared" si="380"/>
        <v/>
      </c>
      <c r="AH126" s="68" t="str">
        <f t="shared" si="381"/>
        <v/>
      </c>
      <c r="AI126" s="69" t="str">
        <f t="shared" si="23"/>
        <v/>
      </c>
      <c r="AJ126" s="63" t="str">
        <f t="shared" si="382"/>
        <v/>
      </c>
      <c r="AK126" s="63" t="str">
        <f t="shared" si="383"/>
        <v/>
      </c>
      <c r="AL126" s="63" t="str">
        <f t="shared" si="384"/>
        <v/>
      </c>
      <c r="AM126" s="63" t="str">
        <f t="shared" si="385"/>
        <v/>
      </c>
      <c r="AN126" s="63" t="str">
        <f t="shared" si="386"/>
        <v/>
      </c>
    </row>
    <row r="127" spans="3:40" ht="24.5" hidden="1" outlineLevel="1" thickTop="1" thickBot="1" x14ac:dyDescent="0.55000000000000004">
      <c r="C127" s="124"/>
      <c r="D127" s="125"/>
      <c r="E127" s="51"/>
      <c r="F127" s="52"/>
      <c r="G127" s="52"/>
      <c r="H127" s="51"/>
      <c r="I127" s="51"/>
      <c r="J127" s="53"/>
      <c r="K127" s="53"/>
      <c r="L127" s="54" t="str">
        <f t="shared" si="365"/>
        <v/>
      </c>
      <c r="M127" s="55" t="str">
        <f t="shared" si="366"/>
        <v/>
      </c>
      <c r="N127" s="56" t="str">
        <f t="shared" si="2"/>
        <v/>
      </c>
      <c r="O127" s="57" t="str">
        <f t="shared" si="367"/>
        <v/>
      </c>
      <c r="P127" s="58" t="str">
        <f t="shared" si="4"/>
        <v/>
      </c>
      <c r="Q127" s="59" t="str">
        <f t="shared" si="368"/>
        <v/>
      </c>
      <c r="R127" s="60" t="str">
        <f t="shared" si="6"/>
        <v/>
      </c>
      <c r="S127" s="55" t="str">
        <f t="shared" si="369"/>
        <v/>
      </c>
      <c r="T127" s="61" t="str">
        <f t="shared" si="370"/>
        <v/>
      </c>
      <c r="U127" s="62" t="str">
        <f t="shared" si="9"/>
        <v/>
      </c>
      <c r="V127" s="63" t="str">
        <f t="shared" si="371"/>
        <v/>
      </c>
      <c r="W127" s="64" t="str">
        <f t="shared" si="11"/>
        <v/>
      </c>
      <c r="X127" s="63" t="str">
        <f t="shared" si="372"/>
        <v/>
      </c>
      <c r="Y127" s="63" t="str">
        <f t="shared" si="373"/>
        <v/>
      </c>
      <c r="Z127" s="55" t="str">
        <f t="shared" si="374"/>
        <v/>
      </c>
      <c r="AA127" s="65" t="str">
        <f t="shared" si="375"/>
        <v/>
      </c>
      <c r="AB127" s="56" t="str">
        <f t="shared" si="16"/>
        <v/>
      </c>
      <c r="AC127" s="66" t="str">
        <f t="shared" si="376"/>
        <v/>
      </c>
      <c r="AD127" s="58" t="str">
        <f t="shared" si="377"/>
        <v/>
      </c>
      <c r="AE127" s="67" t="str">
        <f t="shared" si="378"/>
        <v/>
      </c>
      <c r="AF127" s="60" t="str">
        <f t="shared" si="379"/>
        <v/>
      </c>
      <c r="AG127" s="60" t="str">
        <f t="shared" si="380"/>
        <v/>
      </c>
      <c r="AH127" s="68" t="str">
        <f t="shared" si="381"/>
        <v/>
      </c>
      <c r="AI127" s="69" t="str">
        <f t="shared" si="23"/>
        <v/>
      </c>
      <c r="AJ127" s="63" t="str">
        <f t="shared" si="382"/>
        <v/>
      </c>
      <c r="AK127" s="63" t="str">
        <f t="shared" si="383"/>
        <v/>
      </c>
      <c r="AL127" s="63" t="str">
        <f t="shared" si="384"/>
        <v/>
      </c>
      <c r="AM127" s="63" t="str">
        <f t="shared" si="385"/>
        <v/>
      </c>
      <c r="AN127" s="63" t="str">
        <f t="shared" si="386"/>
        <v/>
      </c>
    </row>
    <row r="128" spans="3:40" ht="24.5" hidden="1" outlineLevel="1" thickTop="1" thickBot="1" x14ac:dyDescent="0.55000000000000004">
      <c r="C128" s="124"/>
      <c r="D128" s="125"/>
      <c r="E128" s="51"/>
      <c r="F128" s="52"/>
      <c r="G128" s="52"/>
      <c r="H128" s="51"/>
      <c r="I128" s="51"/>
      <c r="J128" s="53"/>
      <c r="K128" s="53"/>
      <c r="L128" s="54" t="str">
        <f t="shared" si="365"/>
        <v/>
      </c>
      <c r="M128" s="55" t="str">
        <f t="shared" si="366"/>
        <v/>
      </c>
      <c r="N128" s="56" t="str">
        <f t="shared" si="2"/>
        <v/>
      </c>
      <c r="O128" s="57" t="str">
        <f t="shared" si="367"/>
        <v/>
      </c>
      <c r="P128" s="58" t="str">
        <f t="shared" si="4"/>
        <v/>
      </c>
      <c r="Q128" s="59" t="str">
        <f t="shared" si="368"/>
        <v/>
      </c>
      <c r="R128" s="60" t="str">
        <f t="shared" si="6"/>
        <v/>
      </c>
      <c r="S128" s="55" t="str">
        <f t="shared" si="369"/>
        <v/>
      </c>
      <c r="T128" s="61" t="str">
        <f t="shared" si="370"/>
        <v/>
      </c>
      <c r="U128" s="62" t="str">
        <f t="shared" si="9"/>
        <v/>
      </c>
      <c r="V128" s="63" t="str">
        <f t="shared" si="371"/>
        <v/>
      </c>
      <c r="W128" s="64" t="str">
        <f t="shared" si="11"/>
        <v/>
      </c>
      <c r="X128" s="63" t="str">
        <f t="shared" si="372"/>
        <v/>
      </c>
      <c r="Y128" s="63" t="str">
        <f t="shared" si="373"/>
        <v/>
      </c>
      <c r="Z128" s="55" t="str">
        <f t="shared" si="374"/>
        <v/>
      </c>
      <c r="AA128" s="65" t="str">
        <f t="shared" si="375"/>
        <v/>
      </c>
      <c r="AB128" s="56" t="str">
        <f t="shared" si="16"/>
        <v/>
      </c>
      <c r="AC128" s="66" t="str">
        <f t="shared" si="376"/>
        <v/>
      </c>
      <c r="AD128" s="58" t="str">
        <f t="shared" si="377"/>
        <v/>
      </c>
      <c r="AE128" s="67" t="str">
        <f t="shared" si="378"/>
        <v/>
      </c>
      <c r="AF128" s="60" t="str">
        <f t="shared" si="379"/>
        <v/>
      </c>
      <c r="AG128" s="60" t="str">
        <f t="shared" si="380"/>
        <v/>
      </c>
      <c r="AH128" s="68" t="str">
        <f t="shared" si="381"/>
        <v/>
      </c>
      <c r="AI128" s="69" t="str">
        <f t="shared" si="23"/>
        <v/>
      </c>
      <c r="AJ128" s="63" t="str">
        <f t="shared" si="382"/>
        <v/>
      </c>
      <c r="AK128" s="63" t="str">
        <f t="shared" si="383"/>
        <v/>
      </c>
      <c r="AL128" s="63" t="str">
        <f t="shared" si="384"/>
        <v/>
      </c>
      <c r="AM128" s="63" t="str">
        <f t="shared" si="385"/>
        <v/>
      </c>
      <c r="AN128" s="63" t="str">
        <f t="shared" si="386"/>
        <v/>
      </c>
    </row>
    <row r="129" spans="1:40" ht="24.5" hidden="1" outlineLevel="1" thickTop="1" thickBot="1" x14ac:dyDescent="0.55000000000000004">
      <c r="C129" s="124"/>
      <c r="D129" s="125"/>
      <c r="E129" s="51"/>
      <c r="F129" s="52"/>
      <c r="G129" s="52"/>
      <c r="H129" s="51"/>
      <c r="I129" s="51"/>
      <c r="J129" s="53"/>
      <c r="K129" s="53"/>
      <c r="L129" s="54" t="str">
        <f t="shared" si="365"/>
        <v/>
      </c>
      <c r="M129" s="55" t="str">
        <f t="shared" si="366"/>
        <v/>
      </c>
      <c r="N129" s="56" t="str">
        <f t="shared" si="2"/>
        <v/>
      </c>
      <c r="O129" s="57" t="str">
        <f t="shared" si="367"/>
        <v/>
      </c>
      <c r="P129" s="58" t="str">
        <f t="shared" si="4"/>
        <v/>
      </c>
      <c r="Q129" s="59" t="str">
        <f t="shared" si="368"/>
        <v/>
      </c>
      <c r="R129" s="60" t="str">
        <f t="shared" si="6"/>
        <v/>
      </c>
      <c r="S129" s="55" t="str">
        <f t="shared" si="369"/>
        <v/>
      </c>
      <c r="T129" s="61" t="str">
        <f t="shared" si="370"/>
        <v/>
      </c>
      <c r="U129" s="62" t="str">
        <f t="shared" si="9"/>
        <v/>
      </c>
      <c r="V129" s="63" t="str">
        <f t="shared" si="371"/>
        <v/>
      </c>
      <c r="W129" s="64" t="str">
        <f t="shared" si="11"/>
        <v/>
      </c>
      <c r="X129" s="63" t="str">
        <f t="shared" si="372"/>
        <v/>
      </c>
      <c r="Y129" s="63" t="str">
        <f t="shared" si="373"/>
        <v/>
      </c>
      <c r="Z129" s="55" t="str">
        <f t="shared" si="374"/>
        <v/>
      </c>
      <c r="AA129" s="65" t="str">
        <f t="shared" si="375"/>
        <v/>
      </c>
      <c r="AB129" s="56" t="str">
        <f t="shared" si="16"/>
        <v/>
      </c>
      <c r="AC129" s="66" t="str">
        <f t="shared" si="376"/>
        <v/>
      </c>
      <c r="AD129" s="58" t="str">
        <f t="shared" si="377"/>
        <v/>
      </c>
      <c r="AE129" s="67" t="str">
        <f t="shared" si="378"/>
        <v/>
      </c>
      <c r="AF129" s="60" t="str">
        <f t="shared" si="379"/>
        <v/>
      </c>
      <c r="AG129" s="60" t="str">
        <f t="shared" si="380"/>
        <v/>
      </c>
      <c r="AH129" s="68" t="str">
        <f t="shared" si="381"/>
        <v/>
      </c>
      <c r="AI129" s="69" t="str">
        <f t="shared" si="23"/>
        <v/>
      </c>
      <c r="AJ129" s="63" t="str">
        <f t="shared" si="382"/>
        <v/>
      </c>
      <c r="AK129" s="63" t="str">
        <f t="shared" si="383"/>
        <v/>
      </c>
      <c r="AL129" s="63" t="str">
        <f t="shared" si="384"/>
        <v/>
      </c>
      <c r="AM129" s="63" t="str">
        <f t="shared" si="385"/>
        <v/>
      </c>
      <c r="AN129" s="63" t="str">
        <f t="shared" si="386"/>
        <v/>
      </c>
    </row>
    <row r="130" spans="1:40" ht="24.5" hidden="1" outlineLevel="1" thickTop="1" thickBot="1" x14ac:dyDescent="0.55000000000000004">
      <c r="C130" s="124"/>
      <c r="D130" s="125"/>
      <c r="E130" s="51"/>
      <c r="F130" s="52"/>
      <c r="G130" s="52"/>
      <c r="H130" s="51"/>
      <c r="I130" s="51"/>
      <c r="J130" s="53"/>
      <c r="K130" s="53"/>
      <c r="L130" s="54" t="str">
        <f t="shared" si="365"/>
        <v/>
      </c>
      <c r="M130" s="55" t="str">
        <f t="shared" si="366"/>
        <v/>
      </c>
      <c r="N130" s="56" t="str">
        <f t="shared" si="2"/>
        <v/>
      </c>
      <c r="O130" s="57" t="str">
        <f t="shared" si="367"/>
        <v/>
      </c>
      <c r="P130" s="58" t="str">
        <f t="shared" si="4"/>
        <v/>
      </c>
      <c r="Q130" s="59" t="str">
        <f t="shared" si="368"/>
        <v/>
      </c>
      <c r="R130" s="60" t="str">
        <f t="shared" si="6"/>
        <v/>
      </c>
      <c r="S130" s="55" t="str">
        <f t="shared" si="369"/>
        <v/>
      </c>
      <c r="T130" s="61" t="str">
        <f t="shared" si="370"/>
        <v/>
      </c>
      <c r="U130" s="62" t="str">
        <f t="shared" si="9"/>
        <v/>
      </c>
      <c r="V130" s="63" t="str">
        <f t="shared" si="371"/>
        <v/>
      </c>
      <c r="W130" s="64" t="str">
        <f t="shared" si="11"/>
        <v/>
      </c>
      <c r="X130" s="63" t="str">
        <f t="shared" si="372"/>
        <v/>
      </c>
      <c r="Y130" s="63" t="str">
        <f t="shared" si="373"/>
        <v/>
      </c>
      <c r="Z130" s="55" t="str">
        <f t="shared" si="374"/>
        <v/>
      </c>
      <c r="AA130" s="65" t="str">
        <f t="shared" si="375"/>
        <v/>
      </c>
      <c r="AB130" s="56" t="str">
        <f t="shared" si="16"/>
        <v/>
      </c>
      <c r="AC130" s="66" t="str">
        <f t="shared" si="376"/>
        <v/>
      </c>
      <c r="AD130" s="58" t="str">
        <f t="shared" si="377"/>
        <v/>
      </c>
      <c r="AE130" s="67" t="str">
        <f t="shared" si="378"/>
        <v/>
      </c>
      <c r="AF130" s="60" t="str">
        <f t="shared" si="379"/>
        <v/>
      </c>
      <c r="AG130" s="60" t="str">
        <f t="shared" si="380"/>
        <v/>
      </c>
      <c r="AH130" s="68" t="str">
        <f t="shared" si="381"/>
        <v/>
      </c>
      <c r="AI130" s="69" t="str">
        <f t="shared" si="23"/>
        <v/>
      </c>
      <c r="AJ130" s="63" t="str">
        <f t="shared" si="382"/>
        <v/>
      </c>
      <c r="AK130" s="63" t="str">
        <f t="shared" si="383"/>
        <v/>
      </c>
      <c r="AL130" s="63" t="str">
        <f t="shared" si="384"/>
        <v/>
      </c>
      <c r="AM130" s="63" t="str">
        <f t="shared" si="385"/>
        <v/>
      </c>
      <c r="AN130" s="63" t="str">
        <f t="shared" si="386"/>
        <v/>
      </c>
    </row>
    <row r="131" spans="1:40" ht="24.5" hidden="1" outlineLevel="1" thickTop="1" thickBot="1" x14ac:dyDescent="0.55000000000000004">
      <c r="C131" s="124"/>
      <c r="D131" s="125"/>
      <c r="E131" s="51"/>
      <c r="F131" s="52"/>
      <c r="G131" s="52"/>
      <c r="H131" s="51"/>
      <c r="I131" s="51"/>
      <c r="J131" s="53"/>
      <c r="K131" s="53"/>
      <c r="L131" s="54" t="str">
        <f t="shared" si="365"/>
        <v/>
      </c>
      <c r="M131" s="55" t="str">
        <f t="shared" si="366"/>
        <v/>
      </c>
      <c r="N131" s="56" t="str">
        <f t="shared" si="2"/>
        <v/>
      </c>
      <c r="O131" s="57" t="str">
        <f t="shared" si="367"/>
        <v/>
      </c>
      <c r="P131" s="58" t="str">
        <f t="shared" si="4"/>
        <v/>
      </c>
      <c r="Q131" s="59" t="str">
        <f t="shared" si="368"/>
        <v/>
      </c>
      <c r="R131" s="60" t="str">
        <f t="shared" si="6"/>
        <v/>
      </c>
      <c r="S131" s="55" t="str">
        <f t="shared" si="369"/>
        <v/>
      </c>
      <c r="T131" s="61" t="str">
        <f t="shared" si="370"/>
        <v/>
      </c>
      <c r="U131" s="62" t="str">
        <f t="shared" si="9"/>
        <v/>
      </c>
      <c r="V131" s="63" t="str">
        <f t="shared" si="371"/>
        <v/>
      </c>
      <c r="W131" s="64" t="str">
        <f t="shared" si="11"/>
        <v/>
      </c>
      <c r="X131" s="63" t="str">
        <f t="shared" si="372"/>
        <v/>
      </c>
      <c r="Y131" s="63" t="str">
        <f t="shared" si="373"/>
        <v/>
      </c>
      <c r="Z131" s="55" t="str">
        <f t="shared" si="374"/>
        <v/>
      </c>
      <c r="AA131" s="65" t="str">
        <f t="shared" si="375"/>
        <v/>
      </c>
      <c r="AB131" s="56" t="str">
        <f t="shared" si="16"/>
        <v/>
      </c>
      <c r="AC131" s="66" t="str">
        <f t="shared" si="376"/>
        <v/>
      </c>
      <c r="AD131" s="58" t="str">
        <f t="shared" si="377"/>
        <v/>
      </c>
      <c r="AE131" s="67" t="str">
        <f t="shared" si="378"/>
        <v/>
      </c>
      <c r="AF131" s="60" t="str">
        <f t="shared" si="379"/>
        <v/>
      </c>
      <c r="AG131" s="60" t="str">
        <f t="shared" si="380"/>
        <v/>
      </c>
      <c r="AH131" s="68" t="str">
        <f t="shared" si="381"/>
        <v/>
      </c>
      <c r="AI131" s="69" t="str">
        <f t="shared" si="23"/>
        <v/>
      </c>
      <c r="AJ131" s="63" t="str">
        <f t="shared" si="382"/>
        <v/>
      </c>
      <c r="AK131" s="63" t="str">
        <f t="shared" si="383"/>
        <v/>
      </c>
      <c r="AL131" s="63" t="str">
        <f t="shared" si="384"/>
        <v/>
      </c>
      <c r="AM131" s="63" t="str">
        <f t="shared" si="385"/>
        <v/>
      </c>
      <c r="AN131" s="63" t="str">
        <f t="shared" si="386"/>
        <v/>
      </c>
    </row>
    <row r="132" spans="1:40" ht="24.5" hidden="1" outlineLevel="1" thickTop="1" thickBot="1" x14ac:dyDescent="0.55000000000000004">
      <c r="C132" s="124"/>
      <c r="D132" s="125"/>
      <c r="E132" s="51"/>
      <c r="F132" s="52"/>
      <c r="G132" s="52"/>
      <c r="H132" s="51"/>
      <c r="I132" s="51"/>
      <c r="J132" s="53"/>
      <c r="K132" s="53"/>
      <c r="L132" s="54" t="str">
        <f t="shared" si="365"/>
        <v/>
      </c>
      <c r="M132" s="55" t="str">
        <f t="shared" si="366"/>
        <v/>
      </c>
      <c r="N132" s="56" t="str">
        <f t="shared" si="2"/>
        <v/>
      </c>
      <c r="O132" s="57" t="str">
        <f t="shared" si="367"/>
        <v/>
      </c>
      <c r="P132" s="58" t="str">
        <f t="shared" si="4"/>
        <v/>
      </c>
      <c r="Q132" s="59" t="str">
        <f t="shared" si="368"/>
        <v/>
      </c>
      <c r="R132" s="60" t="str">
        <f t="shared" si="6"/>
        <v/>
      </c>
      <c r="S132" s="55" t="str">
        <f t="shared" si="369"/>
        <v/>
      </c>
      <c r="T132" s="61" t="str">
        <f t="shared" si="370"/>
        <v/>
      </c>
      <c r="U132" s="62" t="str">
        <f t="shared" si="9"/>
        <v/>
      </c>
      <c r="V132" s="63" t="str">
        <f t="shared" si="371"/>
        <v/>
      </c>
      <c r="W132" s="64" t="str">
        <f t="shared" si="11"/>
        <v/>
      </c>
      <c r="X132" s="63" t="str">
        <f t="shared" si="372"/>
        <v/>
      </c>
      <c r="Y132" s="63" t="str">
        <f t="shared" si="373"/>
        <v/>
      </c>
      <c r="Z132" s="55" t="str">
        <f t="shared" si="374"/>
        <v/>
      </c>
      <c r="AA132" s="65" t="str">
        <f t="shared" si="375"/>
        <v/>
      </c>
      <c r="AB132" s="56" t="str">
        <f t="shared" si="16"/>
        <v/>
      </c>
      <c r="AC132" s="66" t="str">
        <f t="shared" si="376"/>
        <v/>
      </c>
      <c r="AD132" s="58" t="str">
        <f t="shared" si="377"/>
        <v/>
      </c>
      <c r="AE132" s="67" t="str">
        <f t="shared" si="378"/>
        <v/>
      </c>
      <c r="AF132" s="60" t="str">
        <f t="shared" si="379"/>
        <v/>
      </c>
      <c r="AG132" s="60" t="str">
        <f t="shared" si="380"/>
        <v/>
      </c>
      <c r="AH132" s="68" t="str">
        <f t="shared" si="381"/>
        <v/>
      </c>
      <c r="AI132" s="69" t="str">
        <f t="shared" si="23"/>
        <v/>
      </c>
      <c r="AJ132" s="63" t="str">
        <f t="shared" si="382"/>
        <v/>
      </c>
      <c r="AK132" s="63" t="str">
        <f t="shared" si="383"/>
        <v/>
      </c>
      <c r="AL132" s="63" t="str">
        <f t="shared" si="384"/>
        <v/>
      </c>
      <c r="AM132" s="63" t="str">
        <f t="shared" si="385"/>
        <v/>
      </c>
      <c r="AN132" s="63" t="str">
        <f t="shared" si="386"/>
        <v/>
      </c>
    </row>
    <row r="133" spans="1:40" ht="24.5" hidden="1" outlineLevel="1" thickTop="1" thickBot="1" x14ac:dyDescent="0.55000000000000004">
      <c r="C133" s="124"/>
      <c r="D133" s="125"/>
      <c r="E133" s="51"/>
      <c r="F133" s="52"/>
      <c r="G133" s="52"/>
      <c r="H133" s="51"/>
      <c r="I133" s="51"/>
      <c r="J133" s="53"/>
      <c r="K133" s="53"/>
      <c r="L133" s="54" t="str">
        <f t="shared" si="365"/>
        <v/>
      </c>
      <c r="M133" s="55" t="str">
        <f t="shared" si="366"/>
        <v/>
      </c>
      <c r="N133" s="56" t="str">
        <f t="shared" si="2"/>
        <v/>
      </c>
      <c r="O133" s="57" t="str">
        <f t="shared" si="367"/>
        <v/>
      </c>
      <c r="P133" s="58" t="str">
        <f t="shared" si="4"/>
        <v/>
      </c>
      <c r="Q133" s="59" t="str">
        <f t="shared" si="368"/>
        <v/>
      </c>
      <c r="R133" s="60" t="str">
        <f t="shared" si="6"/>
        <v/>
      </c>
      <c r="S133" s="55" t="str">
        <f t="shared" si="369"/>
        <v/>
      </c>
      <c r="T133" s="61" t="str">
        <f t="shared" si="370"/>
        <v/>
      </c>
      <c r="U133" s="62" t="str">
        <f t="shared" si="9"/>
        <v/>
      </c>
      <c r="V133" s="63" t="str">
        <f t="shared" si="371"/>
        <v/>
      </c>
      <c r="W133" s="64" t="str">
        <f t="shared" si="11"/>
        <v/>
      </c>
      <c r="X133" s="63" t="str">
        <f t="shared" si="372"/>
        <v/>
      </c>
      <c r="Y133" s="63" t="str">
        <f t="shared" si="373"/>
        <v/>
      </c>
      <c r="Z133" s="55" t="str">
        <f t="shared" si="374"/>
        <v/>
      </c>
      <c r="AA133" s="65" t="str">
        <f t="shared" si="375"/>
        <v/>
      </c>
      <c r="AB133" s="56" t="str">
        <f t="shared" si="16"/>
        <v/>
      </c>
      <c r="AC133" s="66" t="str">
        <f t="shared" si="376"/>
        <v/>
      </c>
      <c r="AD133" s="58" t="str">
        <f t="shared" si="377"/>
        <v/>
      </c>
      <c r="AE133" s="67" t="str">
        <f t="shared" si="378"/>
        <v/>
      </c>
      <c r="AF133" s="60" t="str">
        <f t="shared" si="379"/>
        <v/>
      </c>
      <c r="AG133" s="60" t="str">
        <f t="shared" si="380"/>
        <v/>
      </c>
      <c r="AH133" s="68" t="str">
        <f t="shared" si="381"/>
        <v/>
      </c>
      <c r="AI133" s="69" t="str">
        <f t="shared" si="23"/>
        <v/>
      </c>
      <c r="AJ133" s="63" t="str">
        <f t="shared" si="382"/>
        <v/>
      </c>
      <c r="AK133" s="63" t="str">
        <f t="shared" si="383"/>
        <v/>
      </c>
      <c r="AL133" s="63" t="str">
        <f t="shared" si="384"/>
        <v/>
      </c>
      <c r="AM133" s="63" t="str">
        <f t="shared" si="385"/>
        <v/>
      </c>
      <c r="AN133" s="63" t="str">
        <f t="shared" si="386"/>
        <v/>
      </c>
    </row>
    <row r="134" spans="1:40" ht="24.5" hidden="1" outlineLevel="1" thickTop="1" thickBot="1" x14ac:dyDescent="0.55000000000000004">
      <c r="C134" s="124"/>
      <c r="D134" s="125"/>
      <c r="E134" s="51"/>
      <c r="F134" s="52"/>
      <c r="G134" s="52"/>
      <c r="H134" s="51"/>
      <c r="I134" s="51"/>
      <c r="J134" s="53"/>
      <c r="K134" s="53"/>
      <c r="L134" s="54" t="str">
        <f t="shared" si="365"/>
        <v/>
      </c>
      <c r="M134" s="55" t="str">
        <f t="shared" si="366"/>
        <v/>
      </c>
      <c r="N134" s="56" t="str">
        <f t="shared" si="2"/>
        <v/>
      </c>
      <c r="O134" s="57" t="str">
        <f t="shared" si="367"/>
        <v/>
      </c>
      <c r="P134" s="58" t="str">
        <f t="shared" si="4"/>
        <v/>
      </c>
      <c r="Q134" s="59" t="str">
        <f t="shared" si="368"/>
        <v/>
      </c>
      <c r="R134" s="60" t="str">
        <f t="shared" si="6"/>
        <v/>
      </c>
      <c r="S134" s="55" t="str">
        <f t="shared" si="369"/>
        <v/>
      </c>
      <c r="T134" s="61" t="str">
        <f t="shared" si="370"/>
        <v/>
      </c>
      <c r="U134" s="62" t="str">
        <f t="shared" si="9"/>
        <v/>
      </c>
      <c r="V134" s="63" t="str">
        <f t="shared" si="371"/>
        <v/>
      </c>
      <c r="W134" s="64" t="str">
        <f t="shared" si="11"/>
        <v/>
      </c>
      <c r="X134" s="63" t="str">
        <f t="shared" si="372"/>
        <v/>
      </c>
      <c r="Y134" s="63" t="str">
        <f t="shared" si="373"/>
        <v/>
      </c>
      <c r="Z134" s="55" t="str">
        <f t="shared" si="374"/>
        <v/>
      </c>
      <c r="AA134" s="65" t="str">
        <f t="shared" si="375"/>
        <v/>
      </c>
      <c r="AB134" s="56" t="str">
        <f t="shared" si="16"/>
        <v/>
      </c>
      <c r="AC134" s="66" t="str">
        <f t="shared" si="376"/>
        <v/>
      </c>
      <c r="AD134" s="58" t="str">
        <f t="shared" si="377"/>
        <v/>
      </c>
      <c r="AE134" s="67" t="str">
        <f t="shared" si="378"/>
        <v/>
      </c>
      <c r="AF134" s="60" t="str">
        <f t="shared" si="379"/>
        <v/>
      </c>
      <c r="AG134" s="60" t="str">
        <f t="shared" si="380"/>
        <v/>
      </c>
      <c r="AH134" s="68" t="str">
        <f t="shared" si="381"/>
        <v/>
      </c>
      <c r="AI134" s="69" t="str">
        <f t="shared" si="23"/>
        <v/>
      </c>
      <c r="AJ134" s="63" t="str">
        <f t="shared" si="382"/>
        <v/>
      </c>
      <c r="AK134" s="63" t="str">
        <f t="shared" si="383"/>
        <v/>
      </c>
      <c r="AL134" s="63" t="str">
        <f t="shared" si="384"/>
        <v/>
      </c>
      <c r="AM134" s="63" t="str">
        <f t="shared" si="385"/>
        <v/>
      </c>
      <c r="AN134" s="63" t="str">
        <f t="shared" si="386"/>
        <v/>
      </c>
    </row>
    <row r="135" spans="1:40" ht="24.5" hidden="1" outlineLevel="1" thickTop="1" thickBot="1" x14ac:dyDescent="0.55000000000000004">
      <c r="C135" s="124"/>
      <c r="D135" s="125"/>
      <c r="E135" s="51"/>
      <c r="F135" s="52"/>
      <c r="G135" s="52"/>
      <c r="H135" s="51"/>
      <c r="I135" s="51"/>
      <c r="J135" s="53"/>
      <c r="K135" s="53"/>
      <c r="L135" s="54" t="str">
        <f t="shared" si="365"/>
        <v/>
      </c>
      <c r="M135" s="55" t="str">
        <f t="shared" si="366"/>
        <v/>
      </c>
      <c r="N135" s="56" t="str">
        <f t="shared" si="2"/>
        <v/>
      </c>
      <c r="O135" s="57" t="str">
        <f t="shared" si="367"/>
        <v/>
      </c>
      <c r="P135" s="58" t="str">
        <f t="shared" si="4"/>
        <v/>
      </c>
      <c r="Q135" s="59" t="str">
        <f t="shared" si="368"/>
        <v/>
      </c>
      <c r="R135" s="60" t="str">
        <f t="shared" si="6"/>
        <v/>
      </c>
      <c r="S135" s="55" t="str">
        <f t="shared" si="369"/>
        <v/>
      </c>
      <c r="T135" s="61" t="str">
        <f t="shared" si="370"/>
        <v/>
      </c>
      <c r="U135" s="62" t="str">
        <f t="shared" si="9"/>
        <v/>
      </c>
      <c r="V135" s="63" t="str">
        <f t="shared" si="371"/>
        <v/>
      </c>
      <c r="W135" s="64" t="str">
        <f t="shared" si="11"/>
        <v/>
      </c>
      <c r="X135" s="63" t="str">
        <f t="shared" si="372"/>
        <v/>
      </c>
      <c r="Y135" s="63" t="str">
        <f t="shared" si="373"/>
        <v/>
      </c>
      <c r="Z135" s="55" t="str">
        <f t="shared" si="374"/>
        <v/>
      </c>
      <c r="AA135" s="65" t="str">
        <f t="shared" si="375"/>
        <v/>
      </c>
      <c r="AB135" s="56" t="str">
        <f t="shared" si="16"/>
        <v/>
      </c>
      <c r="AC135" s="66" t="str">
        <f t="shared" si="376"/>
        <v/>
      </c>
      <c r="AD135" s="58" t="str">
        <f t="shared" si="377"/>
        <v/>
      </c>
      <c r="AE135" s="67" t="str">
        <f t="shared" si="378"/>
        <v/>
      </c>
      <c r="AF135" s="60" t="str">
        <f t="shared" si="379"/>
        <v/>
      </c>
      <c r="AG135" s="60" t="str">
        <f t="shared" si="380"/>
        <v/>
      </c>
      <c r="AH135" s="68" t="str">
        <f t="shared" si="381"/>
        <v/>
      </c>
      <c r="AI135" s="69" t="str">
        <f t="shared" si="23"/>
        <v/>
      </c>
      <c r="AJ135" s="63" t="str">
        <f t="shared" si="382"/>
        <v/>
      </c>
      <c r="AK135" s="63" t="str">
        <f t="shared" si="383"/>
        <v/>
      </c>
      <c r="AL135" s="63" t="str">
        <f t="shared" si="384"/>
        <v/>
      </c>
      <c r="AM135" s="63" t="str">
        <f t="shared" si="385"/>
        <v/>
      </c>
      <c r="AN135" s="63" t="str">
        <f t="shared" si="386"/>
        <v/>
      </c>
    </row>
    <row r="136" spans="1:40" ht="24.5" hidden="1" outlineLevel="1" thickTop="1" thickBot="1" x14ac:dyDescent="0.55000000000000004">
      <c r="C136" s="124"/>
      <c r="D136" s="125"/>
      <c r="E136" s="51"/>
      <c r="F136" s="52"/>
      <c r="G136" s="52"/>
      <c r="H136" s="51"/>
      <c r="I136" s="51"/>
      <c r="J136" s="53"/>
      <c r="K136" s="53"/>
      <c r="L136" s="54" t="str">
        <f t="shared" si="365"/>
        <v/>
      </c>
      <c r="M136" s="55" t="str">
        <f t="shared" si="366"/>
        <v/>
      </c>
      <c r="N136" s="56" t="str">
        <f t="shared" si="2"/>
        <v/>
      </c>
      <c r="O136" s="57" t="str">
        <f t="shared" si="367"/>
        <v/>
      </c>
      <c r="P136" s="58" t="str">
        <f t="shared" si="4"/>
        <v/>
      </c>
      <c r="Q136" s="59" t="str">
        <f t="shared" si="368"/>
        <v/>
      </c>
      <c r="R136" s="60" t="str">
        <f t="shared" si="6"/>
        <v/>
      </c>
      <c r="S136" s="55" t="str">
        <f t="shared" si="369"/>
        <v/>
      </c>
      <c r="T136" s="61" t="str">
        <f t="shared" si="370"/>
        <v/>
      </c>
      <c r="U136" s="62" t="str">
        <f t="shared" si="9"/>
        <v/>
      </c>
      <c r="V136" s="63" t="str">
        <f t="shared" si="371"/>
        <v/>
      </c>
      <c r="W136" s="64" t="str">
        <f t="shared" si="11"/>
        <v/>
      </c>
      <c r="X136" s="63" t="str">
        <f t="shared" si="372"/>
        <v/>
      </c>
      <c r="Y136" s="63" t="str">
        <f t="shared" si="373"/>
        <v/>
      </c>
      <c r="Z136" s="55" t="str">
        <f t="shared" si="374"/>
        <v/>
      </c>
      <c r="AA136" s="65" t="str">
        <f t="shared" si="375"/>
        <v/>
      </c>
      <c r="AB136" s="56" t="str">
        <f t="shared" si="16"/>
        <v/>
      </c>
      <c r="AC136" s="66" t="str">
        <f t="shared" si="376"/>
        <v/>
      </c>
      <c r="AD136" s="58" t="str">
        <f t="shared" si="377"/>
        <v/>
      </c>
      <c r="AE136" s="67" t="str">
        <f t="shared" si="378"/>
        <v/>
      </c>
      <c r="AF136" s="60" t="str">
        <f t="shared" si="379"/>
        <v/>
      </c>
      <c r="AG136" s="60" t="str">
        <f t="shared" si="380"/>
        <v/>
      </c>
      <c r="AH136" s="68" t="str">
        <f t="shared" si="381"/>
        <v/>
      </c>
      <c r="AI136" s="69" t="str">
        <f t="shared" si="23"/>
        <v/>
      </c>
      <c r="AJ136" s="63" t="str">
        <f t="shared" si="382"/>
        <v/>
      </c>
      <c r="AK136" s="63" t="str">
        <f t="shared" si="383"/>
        <v/>
      </c>
      <c r="AL136" s="63" t="str">
        <f t="shared" si="384"/>
        <v/>
      </c>
      <c r="AM136" s="63" t="str">
        <f t="shared" si="385"/>
        <v/>
      </c>
      <c r="AN136" s="63" t="str">
        <f t="shared" si="386"/>
        <v/>
      </c>
    </row>
    <row r="137" spans="1:40" ht="24.5" hidden="1" outlineLevel="1" thickTop="1" thickBot="1" x14ac:dyDescent="0.55000000000000004">
      <c r="C137" s="124"/>
      <c r="D137" s="125"/>
      <c r="E137" s="51"/>
      <c r="F137" s="52"/>
      <c r="G137" s="52"/>
      <c r="H137" s="51"/>
      <c r="I137" s="51"/>
      <c r="J137" s="53"/>
      <c r="K137" s="53"/>
      <c r="L137" s="54" t="str">
        <f t="shared" si="365"/>
        <v/>
      </c>
      <c r="M137" s="55" t="str">
        <f t="shared" si="366"/>
        <v/>
      </c>
      <c r="N137" s="56" t="str">
        <f t="shared" si="2"/>
        <v/>
      </c>
      <c r="O137" s="57" t="str">
        <f t="shared" si="367"/>
        <v/>
      </c>
      <c r="P137" s="58" t="str">
        <f t="shared" si="4"/>
        <v/>
      </c>
      <c r="Q137" s="59" t="str">
        <f t="shared" si="368"/>
        <v/>
      </c>
      <c r="R137" s="60" t="str">
        <f t="shared" si="6"/>
        <v/>
      </c>
      <c r="S137" s="55" t="str">
        <f t="shared" si="369"/>
        <v/>
      </c>
      <c r="T137" s="61" t="str">
        <f t="shared" si="370"/>
        <v/>
      </c>
      <c r="U137" s="62" t="str">
        <f t="shared" si="9"/>
        <v/>
      </c>
      <c r="V137" s="63" t="str">
        <f t="shared" si="371"/>
        <v/>
      </c>
      <c r="W137" s="64" t="str">
        <f t="shared" si="11"/>
        <v/>
      </c>
      <c r="X137" s="63" t="str">
        <f t="shared" si="372"/>
        <v/>
      </c>
      <c r="Y137" s="63" t="str">
        <f t="shared" si="373"/>
        <v/>
      </c>
      <c r="Z137" s="55" t="str">
        <f t="shared" si="374"/>
        <v/>
      </c>
      <c r="AA137" s="65" t="str">
        <f t="shared" si="375"/>
        <v/>
      </c>
      <c r="AB137" s="56" t="str">
        <f t="shared" si="16"/>
        <v/>
      </c>
      <c r="AC137" s="66" t="str">
        <f t="shared" si="376"/>
        <v/>
      </c>
      <c r="AD137" s="58" t="str">
        <f t="shared" si="377"/>
        <v/>
      </c>
      <c r="AE137" s="67" t="str">
        <f t="shared" si="378"/>
        <v/>
      </c>
      <c r="AF137" s="60" t="str">
        <f t="shared" si="379"/>
        <v/>
      </c>
      <c r="AG137" s="60" t="str">
        <f t="shared" si="380"/>
        <v/>
      </c>
      <c r="AH137" s="68" t="str">
        <f t="shared" si="381"/>
        <v/>
      </c>
      <c r="AI137" s="69" t="str">
        <f t="shared" si="23"/>
        <v/>
      </c>
      <c r="AJ137" s="63" t="str">
        <f t="shared" si="382"/>
        <v/>
      </c>
      <c r="AK137" s="63" t="str">
        <f t="shared" si="383"/>
        <v/>
      </c>
      <c r="AL137" s="63" t="str">
        <f t="shared" si="384"/>
        <v/>
      </c>
      <c r="AM137" s="63" t="str">
        <f t="shared" si="385"/>
        <v/>
      </c>
      <c r="AN137" s="63" t="str">
        <f t="shared" si="386"/>
        <v/>
      </c>
    </row>
    <row r="138" spans="1:40" ht="24.5" hidden="1" outlineLevel="1" thickTop="1" thickBot="1" x14ac:dyDescent="0.55000000000000004">
      <c r="C138" s="124"/>
      <c r="D138" s="125"/>
      <c r="E138" s="51"/>
      <c r="F138" s="52"/>
      <c r="G138" s="52"/>
      <c r="H138" s="51"/>
      <c r="I138" s="51"/>
      <c r="J138" s="53"/>
      <c r="K138" s="53"/>
      <c r="L138" s="54" t="str">
        <f t="shared" si="365"/>
        <v/>
      </c>
      <c r="M138" s="55" t="str">
        <f t="shared" si="366"/>
        <v/>
      </c>
      <c r="N138" s="56" t="str">
        <f t="shared" si="2"/>
        <v/>
      </c>
      <c r="O138" s="57" t="str">
        <f t="shared" si="367"/>
        <v/>
      </c>
      <c r="P138" s="58" t="str">
        <f t="shared" si="4"/>
        <v/>
      </c>
      <c r="Q138" s="59" t="str">
        <f t="shared" si="368"/>
        <v/>
      </c>
      <c r="R138" s="60" t="str">
        <f t="shared" si="6"/>
        <v/>
      </c>
      <c r="S138" s="55" t="str">
        <f t="shared" si="369"/>
        <v/>
      </c>
      <c r="T138" s="61" t="str">
        <f t="shared" si="370"/>
        <v/>
      </c>
      <c r="U138" s="62" t="str">
        <f t="shared" si="9"/>
        <v/>
      </c>
      <c r="V138" s="63" t="str">
        <f t="shared" si="371"/>
        <v/>
      </c>
      <c r="W138" s="64" t="str">
        <f t="shared" si="11"/>
        <v/>
      </c>
      <c r="X138" s="63" t="str">
        <f t="shared" si="372"/>
        <v/>
      </c>
      <c r="Y138" s="63" t="str">
        <f t="shared" si="373"/>
        <v/>
      </c>
      <c r="Z138" s="55" t="str">
        <f t="shared" si="374"/>
        <v/>
      </c>
      <c r="AA138" s="65" t="str">
        <f t="shared" si="375"/>
        <v/>
      </c>
      <c r="AB138" s="56" t="str">
        <f t="shared" si="16"/>
        <v/>
      </c>
      <c r="AC138" s="66" t="str">
        <f t="shared" si="376"/>
        <v/>
      </c>
      <c r="AD138" s="58" t="str">
        <f t="shared" si="377"/>
        <v/>
      </c>
      <c r="AE138" s="67" t="str">
        <f t="shared" si="378"/>
        <v/>
      </c>
      <c r="AF138" s="60" t="str">
        <f t="shared" si="379"/>
        <v/>
      </c>
      <c r="AG138" s="60" t="str">
        <f t="shared" si="380"/>
        <v/>
      </c>
      <c r="AH138" s="68" t="str">
        <f t="shared" si="381"/>
        <v/>
      </c>
      <c r="AI138" s="69" t="str">
        <f t="shared" si="23"/>
        <v/>
      </c>
      <c r="AJ138" s="63" t="str">
        <f t="shared" si="382"/>
        <v/>
      </c>
      <c r="AK138" s="63" t="str">
        <f t="shared" si="383"/>
        <v/>
      </c>
      <c r="AL138" s="63" t="str">
        <f t="shared" si="384"/>
        <v/>
      </c>
      <c r="AM138" s="63" t="str">
        <f t="shared" si="385"/>
        <v/>
      </c>
      <c r="AN138" s="63" t="str">
        <f t="shared" si="386"/>
        <v/>
      </c>
    </row>
    <row r="139" spans="1:40" ht="24.5" hidden="1" outlineLevel="1" thickTop="1" thickBot="1" x14ac:dyDescent="0.55000000000000004">
      <c r="C139" s="124"/>
      <c r="D139" s="125"/>
      <c r="E139" s="51"/>
      <c r="F139" s="52"/>
      <c r="G139" s="52"/>
      <c r="H139" s="51"/>
      <c r="I139" s="51"/>
      <c r="J139" s="53"/>
      <c r="K139" s="53"/>
      <c r="L139" s="54" t="str">
        <f t="shared" si="365"/>
        <v/>
      </c>
      <c r="M139" s="55" t="str">
        <f t="shared" si="366"/>
        <v/>
      </c>
      <c r="N139" s="56" t="str">
        <f t="shared" si="2"/>
        <v/>
      </c>
      <c r="O139" s="57" t="str">
        <f t="shared" si="367"/>
        <v/>
      </c>
      <c r="P139" s="58" t="str">
        <f t="shared" si="4"/>
        <v/>
      </c>
      <c r="Q139" s="59" t="str">
        <f t="shared" si="368"/>
        <v/>
      </c>
      <c r="R139" s="60" t="str">
        <f t="shared" si="6"/>
        <v/>
      </c>
      <c r="S139" s="55" t="str">
        <f t="shared" si="369"/>
        <v/>
      </c>
      <c r="T139" s="61" t="str">
        <f t="shared" si="370"/>
        <v/>
      </c>
      <c r="U139" s="62" t="str">
        <f t="shared" si="9"/>
        <v/>
      </c>
      <c r="V139" s="63" t="str">
        <f t="shared" si="371"/>
        <v/>
      </c>
      <c r="W139" s="64" t="str">
        <f t="shared" si="11"/>
        <v/>
      </c>
      <c r="X139" s="63" t="str">
        <f t="shared" si="372"/>
        <v/>
      </c>
      <c r="Y139" s="63" t="str">
        <f t="shared" si="373"/>
        <v/>
      </c>
      <c r="Z139" s="55" t="str">
        <f t="shared" si="374"/>
        <v/>
      </c>
      <c r="AA139" s="65" t="str">
        <f t="shared" si="375"/>
        <v/>
      </c>
      <c r="AB139" s="56" t="str">
        <f t="shared" si="16"/>
        <v/>
      </c>
      <c r="AC139" s="66" t="str">
        <f t="shared" si="376"/>
        <v/>
      </c>
      <c r="AD139" s="58" t="str">
        <f t="shared" si="377"/>
        <v/>
      </c>
      <c r="AE139" s="67" t="str">
        <f t="shared" si="378"/>
        <v/>
      </c>
      <c r="AF139" s="60" t="str">
        <f t="shared" si="379"/>
        <v/>
      </c>
      <c r="AG139" s="60" t="str">
        <f t="shared" si="380"/>
        <v/>
      </c>
      <c r="AH139" s="68" t="str">
        <f t="shared" si="381"/>
        <v/>
      </c>
      <c r="AI139" s="69" t="str">
        <f t="shared" si="23"/>
        <v/>
      </c>
      <c r="AJ139" s="63" t="str">
        <f t="shared" si="382"/>
        <v/>
      </c>
      <c r="AK139" s="63" t="str">
        <f t="shared" si="383"/>
        <v/>
      </c>
      <c r="AL139" s="63" t="str">
        <f t="shared" si="384"/>
        <v/>
      </c>
      <c r="AM139" s="63" t="str">
        <f t="shared" si="385"/>
        <v/>
      </c>
      <c r="AN139" s="63" t="str">
        <f t="shared" si="386"/>
        <v/>
      </c>
    </row>
    <row r="140" spans="1:40" ht="24" customHeight="1" collapsed="1" thickTop="1" x14ac:dyDescent="0.6">
      <c r="A140" s="94"/>
      <c r="B140" s="94"/>
      <c r="C140" s="94"/>
      <c r="D140" s="94"/>
      <c r="E140" s="94"/>
      <c r="F140" s="94"/>
      <c r="G140" s="94"/>
      <c r="H140" s="94"/>
      <c r="I140" s="94"/>
      <c r="J140" s="94"/>
      <c r="K140" s="94"/>
      <c r="L140" s="98" t="e">
        <f ca="1">_xlfn.CONCAT("]}, // ULTIMA LINEA DEL CANTO: ",L1)</f>
        <v>#N/A</v>
      </c>
      <c r="M140" s="94"/>
    </row>
    <row r="141" spans="1:40" ht="20.5" x14ac:dyDescent="0.35">
      <c r="L141" s="99" t="s">
        <v>1012</v>
      </c>
      <c r="M141" s="100"/>
    </row>
    <row r="142" spans="1:40" ht="15" hidden="1" outlineLevel="1" thickBot="1" x14ac:dyDescent="0.4">
      <c r="M142" s="100"/>
    </row>
    <row r="143" spans="1:40" ht="26.5" hidden="1" outlineLevel="1" thickTop="1" thickBot="1" x14ac:dyDescent="0.55000000000000004">
      <c r="A143" s="72"/>
      <c r="B143" s="72"/>
      <c r="C143" s="72"/>
      <c r="D143" s="73"/>
      <c r="E143" s="73"/>
      <c r="F143" s="73"/>
      <c r="G143" s="73"/>
      <c r="H143" s="73"/>
      <c r="I143" s="73"/>
      <c r="J143" s="73"/>
      <c r="K143" s="73"/>
      <c r="L143" s="74" t="s">
        <v>997</v>
      </c>
      <c r="M143" s="55"/>
      <c r="N143" s="56"/>
      <c r="O143" s="57"/>
      <c r="P143" s="58"/>
      <c r="Q143" s="59"/>
      <c r="R143" s="60" t="str">
        <f t="shared" ref="R143:R152" si="387">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4.5" hidden="1" outlineLevel="1" thickTop="1" thickBot="1" x14ac:dyDescent="0.55000000000000004">
      <c r="C144" s="78" t="s">
        <v>999</v>
      </c>
      <c r="D144" s="79"/>
      <c r="E144" s="79"/>
      <c r="F144" s="79"/>
      <c r="G144" s="79"/>
      <c r="H144" s="79"/>
      <c r="I144" s="79"/>
      <c r="J144" s="79"/>
      <c r="K144" s="79"/>
      <c r="L144" s="134" t="s">
        <v>1000</v>
      </c>
      <c r="M144" s="55" t="str">
        <f t="shared" ref="M144:M151" si="388">IF(N144="","","(")</f>
        <v/>
      </c>
      <c r="N144" s="56" t="str">
        <f t="shared" ref="N144:N151" si="389">IF(D144="","",D144)</f>
        <v/>
      </c>
      <c r="O144" s="57" t="str">
        <f t="shared" ref="O144:O151" si="390">IF(N144="","",",")</f>
        <v/>
      </c>
      <c r="P144" s="58" t="str">
        <f t="shared" ref="P144:P151" si="391">IF(E144="","",E144)</f>
        <v/>
      </c>
      <c r="Q144" s="59" t="str">
        <f t="shared" ref="Q144:Q151" si="392">IF(N144="","",",")</f>
        <v/>
      </c>
      <c r="R144" s="60" t="str">
        <f t="shared" si="387"/>
        <v/>
      </c>
      <c r="S144" s="55" t="str">
        <f t="shared" ref="S144:S151" si="393">IF(N144="","",")")</f>
        <v/>
      </c>
      <c r="T144" s="61" t="str">
        <f t="shared" ref="T144:T151" si="394">IF(U144="","","(")</f>
        <v/>
      </c>
      <c r="U144" s="62" t="str">
        <f t="shared" ref="U144:U151" si="395">IF(F144="","",F144)</f>
        <v/>
      </c>
      <c r="V144" s="63" t="str">
        <f t="shared" ref="V144:V151" si="396">IF(U144="","",",")</f>
        <v/>
      </c>
      <c r="W144" s="64" t="str">
        <f t="shared" ref="W144:W151" si="397">IF(G144="","",G144)</f>
        <v/>
      </c>
      <c r="X144" s="63" t="str">
        <f t="shared" ref="X144:X151" si="398">IF(U144="","",",")</f>
        <v/>
      </c>
      <c r="Y144" s="63" t="str">
        <f t="shared" ref="Y144:Y151" si="399">IF(U144="","",250)</f>
        <v/>
      </c>
      <c r="Z144" s="55" t="str">
        <f t="shared" ref="Z144:Z151" si="400">IF(U144="","",")")</f>
        <v/>
      </c>
      <c r="AA144" s="65" t="str">
        <f t="shared" ref="AA144:AA151" si="401">IF(AB144="","","(")</f>
        <v/>
      </c>
      <c r="AB144" s="56" t="str">
        <f t="shared" ref="AB144:AB151" si="402">IF(H144="","",H144)</f>
        <v/>
      </c>
      <c r="AC144" s="66" t="str">
        <f t="shared" ref="AC144:AC151" si="403">IF(AB144="","",",")</f>
        <v/>
      </c>
      <c r="AD144" s="58" t="str">
        <f t="shared" ref="AD144:AD151" si="404">IF(I144="","",I144)</f>
        <v/>
      </c>
      <c r="AE144" s="67" t="str">
        <f t="shared" ref="AE144:AE151" si="405">IF(AB144="","",",")</f>
        <v/>
      </c>
      <c r="AF144" s="60" t="str">
        <f t="shared" ref="AF144:AF151" si="406">IF(AB144="","",350)</f>
        <v/>
      </c>
      <c r="AG144" s="60" t="str">
        <f t="shared" ref="AG144:AG151" si="407">IF(AB144="","",")")</f>
        <v/>
      </c>
      <c r="AH144" s="68" t="str">
        <f t="shared" ref="AH144:AH151" si="408">IF(AI144="","","(")</f>
        <v/>
      </c>
      <c r="AI144" s="69" t="str">
        <f t="shared" ref="AI144:AI151" si="409">IF(J144="","",J144)</f>
        <v/>
      </c>
      <c r="AJ144" s="63" t="str">
        <f t="shared" ref="AJ144:AJ151" si="410">IF(AI144="","",",")</f>
        <v/>
      </c>
      <c r="AK144" s="63" t="str">
        <f t="shared" ref="AK144:AK151" si="411">IF(K144="","",K144)</f>
        <v/>
      </c>
      <c r="AL144" s="63" t="str">
        <f t="shared" ref="AL144:AL151" si="412">IF(AI144="","",",")</f>
        <v/>
      </c>
      <c r="AM144" s="63" t="str">
        <f t="shared" ref="AM144:AM151" si="413">IF(AI144="","",450)</f>
        <v/>
      </c>
      <c r="AN144" s="63" t="str">
        <f t="shared" ref="AN144:AN151" si="414">IF(AI144="","",")")</f>
        <v/>
      </c>
    </row>
    <row r="145" spans="1:40" ht="24.5" hidden="1" outlineLevel="1" thickTop="1" thickBot="1" x14ac:dyDescent="0.550000000000000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8"/>
        <v/>
      </c>
      <c r="N145" s="56" t="str">
        <f t="shared" si="389"/>
        <v/>
      </c>
      <c r="O145" s="57" t="str">
        <f t="shared" si="390"/>
        <v/>
      </c>
      <c r="P145" s="58" t="str">
        <f t="shared" si="391"/>
        <v/>
      </c>
      <c r="Q145" s="59" t="str">
        <f t="shared" si="392"/>
        <v/>
      </c>
      <c r="R145" s="60" t="str">
        <f t="shared" si="387"/>
        <v/>
      </c>
      <c r="S145" s="55" t="str">
        <f t="shared" si="393"/>
        <v/>
      </c>
      <c r="T145" s="61" t="str">
        <f t="shared" si="394"/>
        <v/>
      </c>
      <c r="U145" s="62" t="str">
        <f t="shared" si="395"/>
        <v/>
      </c>
      <c r="V145" s="63" t="str">
        <f t="shared" si="396"/>
        <v/>
      </c>
      <c r="W145" s="64" t="str">
        <f t="shared" si="397"/>
        <v/>
      </c>
      <c r="X145" s="63" t="str">
        <f t="shared" si="398"/>
        <v/>
      </c>
      <c r="Y145" s="63" t="str">
        <f t="shared" si="399"/>
        <v/>
      </c>
      <c r="Z145" s="55" t="str">
        <f t="shared" si="400"/>
        <v/>
      </c>
      <c r="AA145" s="65" t="str">
        <f t="shared" si="401"/>
        <v/>
      </c>
      <c r="AB145" s="56" t="str">
        <f t="shared" si="402"/>
        <v/>
      </c>
      <c r="AC145" s="66" t="str">
        <f t="shared" si="403"/>
        <v/>
      </c>
      <c r="AD145" s="58" t="str">
        <f t="shared" si="404"/>
        <v/>
      </c>
      <c r="AE145" s="67" t="str">
        <f t="shared" si="405"/>
        <v/>
      </c>
      <c r="AF145" s="60" t="str">
        <f t="shared" si="406"/>
        <v/>
      </c>
      <c r="AG145" s="60" t="str">
        <f t="shared" si="407"/>
        <v/>
      </c>
      <c r="AH145" s="68" t="str">
        <f t="shared" si="408"/>
        <v/>
      </c>
      <c r="AI145" s="69" t="str">
        <f t="shared" si="409"/>
        <v/>
      </c>
      <c r="AJ145" s="63" t="str">
        <f t="shared" si="410"/>
        <v/>
      </c>
      <c r="AK145" s="63" t="str">
        <f t="shared" si="411"/>
        <v/>
      </c>
      <c r="AL145" s="63" t="str">
        <f t="shared" si="412"/>
        <v/>
      </c>
      <c r="AM145" s="63" t="str">
        <f t="shared" si="413"/>
        <v/>
      </c>
      <c r="AN145" s="63" t="str">
        <f t="shared" si="414"/>
        <v/>
      </c>
    </row>
    <row r="146" spans="1:40" ht="24.5" hidden="1" outlineLevel="1" thickTop="1" thickBot="1" x14ac:dyDescent="0.550000000000000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8"/>
        <v/>
      </c>
      <c r="N146" s="56" t="str">
        <f t="shared" si="389"/>
        <v/>
      </c>
      <c r="O146" s="57" t="str">
        <f t="shared" si="390"/>
        <v/>
      </c>
      <c r="P146" s="58" t="str">
        <f t="shared" si="391"/>
        <v/>
      </c>
      <c r="Q146" s="59" t="str">
        <f t="shared" si="392"/>
        <v/>
      </c>
      <c r="R146" s="60" t="str">
        <f t="shared" si="387"/>
        <v/>
      </c>
      <c r="S146" s="55" t="str">
        <f t="shared" si="393"/>
        <v/>
      </c>
      <c r="T146" s="61" t="str">
        <f t="shared" si="394"/>
        <v/>
      </c>
      <c r="U146" s="62" t="str">
        <f t="shared" si="395"/>
        <v/>
      </c>
      <c r="V146" s="63" t="str">
        <f t="shared" si="396"/>
        <v/>
      </c>
      <c r="W146" s="64" t="str">
        <f t="shared" si="397"/>
        <v/>
      </c>
      <c r="X146" s="63" t="str">
        <f t="shared" si="398"/>
        <v/>
      </c>
      <c r="Y146" s="63" t="str">
        <f t="shared" si="399"/>
        <v/>
      </c>
      <c r="Z146" s="55" t="str">
        <f t="shared" si="400"/>
        <v/>
      </c>
      <c r="AA146" s="65" t="str">
        <f t="shared" si="401"/>
        <v/>
      </c>
      <c r="AB146" s="56" t="str">
        <f t="shared" si="402"/>
        <v/>
      </c>
      <c r="AC146" s="66" t="str">
        <f t="shared" si="403"/>
        <v/>
      </c>
      <c r="AD146" s="58" t="str">
        <f t="shared" si="404"/>
        <v/>
      </c>
      <c r="AE146" s="67" t="str">
        <f t="shared" si="405"/>
        <v/>
      </c>
      <c r="AF146" s="60" t="str">
        <f t="shared" si="406"/>
        <v/>
      </c>
      <c r="AG146" s="60" t="str">
        <f t="shared" si="407"/>
        <v/>
      </c>
      <c r="AH146" s="68" t="str">
        <f t="shared" si="408"/>
        <v/>
      </c>
      <c r="AI146" s="69" t="str">
        <f t="shared" si="409"/>
        <v/>
      </c>
      <c r="AJ146" s="63" t="str">
        <f t="shared" si="410"/>
        <v/>
      </c>
      <c r="AK146" s="63" t="str">
        <f t="shared" si="411"/>
        <v/>
      </c>
      <c r="AL146" s="63" t="str">
        <f t="shared" si="412"/>
        <v/>
      </c>
      <c r="AM146" s="63" t="str">
        <f t="shared" si="413"/>
        <v/>
      </c>
      <c r="AN146" s="63" t="str">
        <f t="shared" si="414"/>
        <v/>
      </c>
    </row>
    <row r="147" spans="1:40" ht="24.5" hidden="1" outlineLevel="1" thickTop="1" thickBot="1" x14ac:dyDescent="0.550000000000000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8"/>
        <v/>
      </c>
      <c r="N147" s="56" t="str">
        <f t="shared" si="389"/>
        <v/>
      </c>
      <c r="O147" s="57" t="str">
        <f t="shared" si="390"/>
        <v/>
      </c>
      <c r="P147" s="58" t="str">
        <f t="shared" si="391"/>
        <v/>
      </c>
      <c r="Q147" s="59" t="str">
        <f t="shared" si="392"/>
        <v/>
      </c>
      <c r="R147" s="60" t="str">
        <f t="shared" si="387"/>
        <v/>
      </c>
      <c r="S147" s="55" t="str">
        <f t="shared" si="393"/>
        <v/>
      </c>
      <c r="T147" s="61" t="str">
        <f t="shared" si="394"/>
        <v/>
      </c>
      <c r="U147" s="62" t="str">
        <f t="shared" si="395"/>
        <v/>
      </c>
      <c r="V147" s="63" t="str">
        <f t="shared" si="396"/>
        <v/>
      </c>
      <c r="W147" s="64" t="str">
        <f t="shared" si="397"/>
        <v/>
      </c>
      <c r="X147" s="63" t="str">
        <f t="shared" si="398"/>
        <v/>
      </c>
      <c r="Y147" s="63" t="str">
        <f t="shared" si="399"/>
        <v/>
      </c>
      <c r="Z147" s="55" t="str">
        <f t="shared" si="400"/>
        <v/>
      </c>
      <c r="AA147" s="65" t="str">
        <f t="shared" si="401"/>
        <v/>
      </c>
      <c r="AB147" s="56" t="str">
        <f t="shared" si="402"/>
        <v/>
      </c>
      <c r="AC147" s="66" t="str">
        <f t="shared" si="403"/>
        <v/>
      </c>
      <c r="AD147" s="58" t="str">
        <f t="shared" si="404"/>
        <v/>
      </c>
      <c r="AE147" s="67" t="str">
        <f t="shared" si="405"/>
        <v/>
      </c>
      <c r="AF147" s="60" t="str">
        <f t="shared" si="406"/>
        <v/>
      </c>
      <c r="AG147" s="60" t="str">
        <f t="shared" si="407"/>
        <v/>
      </c>
      <c r="AH147" s="68" t="str">
        <f t="shared" si="408"/>
        <v/>
      </c>
      <c r="AI147" s="69" t="str">
        <f t="shared" si="409"/>
        <v/>
      </c>
      <c r="AJ147" s="63" t="str">
        <f t="shared" si="410"/>
        <v/>
      </c>
      <c r="AK147" s="63" t="str">
        <f t="shared" si="411"/>
        <v/>
      </c>
      <c r="AL147" s="63" t="str">
        <f t="shared" si="412"/>
        <v/>
      </c>
      <c r="AM147" s="63" t="str">
        <f t="shared" si="413"/>
        <v/>
      </c>
      <c r="AN147" s="63" t="str">
        <f t="shared" si="414"/>
        <v/>
      </c>
    </row>
    <row r="148" spans="1:40" ht="24.5" hidden="1" outlineLevel="1" thickTop="1" thickBot="1" x14ac:dyDescent="0.550000000000000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8"/>
        <v/>
      </c>
      <c r="N148" s="56" t="str">
        <f t="shared" si="389"/>
        <v/>
      </c>
      <c r="O148" s="57" t="str">
        <f t="shared" si="390"/>
        <v/>
      </c>
      <c r="P148" s="58" t="str">
        <f t="shared" si="391"/>
        <v/>
      </c>
      <c r="Q148" s="59" t="str">
        <f t="shared" si="392"/>
        <v/>
      </c>
      <c r="R148" s="60" t="str">
        <f t="shared" si="387"/>
        <v/>
      </c>
      <c r="S148" s="55" t="str">
        <f t="shared" si="393"/>
        <v/>
      </c>
      <c r="T148" s="61" t="str">
        <f t="shared" si="394"/>
        <v/>
      </c>
      <c r="U148" s="62" t="str">
        <f t="shared" si="395"/>
        <v/>
      </c>
      <c r="V148" s="63" t="str">
        <f t="shared" si="396"/>
        <v/>
      </c>
      <c r="W148" s="64" t="str">
        <f t="shared" si="397"/>
        <v/>
      </c>
      <c r="X148" s="63" t="str">
        <f t="shared" si="398"/>
        <v/>
      </c>
      <c r="Y148" s="63" t="str">
        <f t="shared" si="399"/>
        <v/>
      </c>
      <c r="Z148" s="55" t="str">
        <f t="shared" si="400"/>
        <v/>
      </c>
      <c r="AA148" s="65" t="str">
        <f t="shared" si="401"/>
        <v/>
      </c>
      <c r="AB148" s="56" t="str">
        <f t="shared" si="402"/>
        <v/>
      </c>
      <c r="AC148" s="66" t="str">
        <f t="shared" si="403"/>
        <v/>
      </c>
      <c r="AD148" s="58" t="str">
        <f t="shared" si="404"/>
        <v/>
      </c>
      <c r="AE148" s="67" t="str">
        <f t="shared" si="405"/>
        <v/>
      </c>
      <c r="AF148" s="60" t="str">
        <f t="shared" si="406"/>
        <v/>
      </c>
      <c r="AG148" s="60" t="str">
        <f t="shared" si="407"/>
        <v/>
      </c>
      <c r="AH148" s="68" t="str">
        <f t="shared" si="408"/>
        <v/>
      </c>
      <c r="AI148" s="69" t="str">
        <f t="shared" si="409"/>
        <v/>
      </c>
      <c r="AJ148" s="63" t="str">
        <f t="shared" si="410"/>
        <v/>
      </c>
      <c r="AK148" s="63" t="str">
        <f t="shared" si="411"/>
        <v/>
      </c>
      <c r="AL148" s="63" t="str">
        <f t="shared" si="412"/>
        <v/>
      </c>
      <c r="AM148" s="63" t="str">
        <f t="shared" si="413"/>
        <v/>
      </c>
      <c r="AN148" s="63" t="str">
        <f t="shared" si="414"/>
        <v/>
      </c>
    </row>
    <row r="149" spans="1:40" ht="24.5" hidden="1" outlineLevel="1" thickTop="1" thickBot="1" x14ac:dyDescent="0.550000000000000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8"/>
        <v/>
      </c>
      <c r="N149" s="56" t="str">
        <f t="shared" si="389"/>
        <v/>
      </c>
      <c r="O149" s="57" t="str">
        <f t="shared" si="390"/>
        <v/>
      </c>
      <c r="P149" s="58" t="str">
        <f t="shared" si="391"/>
        <v/>
      </c>
      <c r="Q149" s="59" t="str">
        <f t="shared" si="392"/>
        <v/>
      </c>
      <c r="R149" s="60" t="str">
        <f t="shared" si="387"/>
        <v/>
      </c>
      <c r="S149" s="55" t="str">
        <f t="shared" si="393"/>
        <v/>
      </c>
      <c r="T149" s="61" t="str">
        <f t="shared" si="394"/>
        <v/>
      </c>
      <c r="U149" s="62" t="str">
        <f t="shared" si="395"/>
        <v/>
      </c>
      <c r="V149" s="63" t="str">
        <f t="shared" si="396"/>
        <v/>
      </c>
      <c r="W149" s="64" t="str">
        <f t="shared" si="397"/>
        <v/>
      </c>
      <c r="X149" s="63" t="str">
        <f t="shared" si="398"/>
        <v/>
      </c>
      <c r="Y149" s="63" t="str">
        <f t="shared" si="399"/>
        <v/>
      </c>
      <c r="Z149" s="55" t="str">
        <f t="shared" si="400"/>
        <v/>
      </c>
      <c r="AA149" s="65" t="str">
        <f t="shared" si="401"/>
        <v/>
      </c>
      <c r="AB149" s="56" t="str">
        <f t="shared" si="402"/>
        <v/>
      </c>
      <c r="AC149" s="66" t="str">
        <f t="shared" si="403"/>
        <v/>
      </c>
      <c r="AD149" s="58" t="str">
        <f t="shared" si="404"/>
        <v/>
      </c>
      <c r="AE149" s="67" t="str">
        <f t="shared" si="405"/>
        <v/>
      </c>
      <c r="AF149" s="60" t="str">
        <f t="shared" si="406"/>
        <v/>
      </c>
      <c r="AG149" s="60" t="str">
        <f t="shared" si="407"/>
        <v/>
      </c>
      <c r="AH149" s="68" t="str">
        <f t="shared" si="408"/>
        <v/>
      </c>
      <c r="AI149" s="69" t="str">
        <f t="shared" si="409"/>
        <v/>
      </c>
      <c r="AJ149" s="63" t="str">
        <f t="shared" si="410"/>
        <v/>
      </c>
      <c r="AK149" s="63" t="str">
        <f t="shared" si="411"/>
        <v/>
      </c>
      <c r="AL149" s="63" t="str">
        <f t="shared" si="412"/>
        <v/>
      </c>
      <c r="AM149" s="63" t="str">
        <f t="shared" si="413"/>
        <v/>
      </c>
      <c r="AN149" s="63" t="str">
        <f t="shared" si="414"/>
        <v/>
      </c>
    </row>
    <row r="150" spans="1:40" ht="24.5" hidden="1" outlineLevel="1" thickTop="1" thickBot="1" x14ac:dyDescent="0.550000000000000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8"/>
        <v/>
      </c>
      <c r="N150" s="56" t="str">
        <f t="shared" si="389"/>
        <v/>
      </c>
      <c r="O150" s="57" t="str">
        <f t="shared" si="390"/>
        <v/>
      </c>
      <c r="P150" s="58" t="str">
        <f t="shared" si="391"/>
        <v/>
      </c>
      <c r="Q150" s="59" t="str">
        <f t="shared" si="392"/>
        <v/>
      </c>
      <c r="R150" s="60" t="str">
        <f t="shared" si="387"/>
        <v/>
      </c>
      <c r="S150" s="55" t="str">
        <f t="shared" si="393"/>
        <v/>
      </c>
      <c r="T150" s="61" t="str">
        <f t="shared" si="394"/>
        <v/>
      </c>
      <c r="U150" s="62" t="str">
        <f t="shared" si="395"/>
        <v/>
      </c>
      <c r="V150" s="63" t="str">
        <f t="shared" si="396"/>
        <v/>
      </c>
      <c r="W150" s="64" t="str">
        <f t="shared" si="397"/>
        <v/>
      </c>
      <c r="X150" s="63" t="str">
        <f t="shared" si="398"/>
        <v/>
      </c>
      <c r="Y150" s="63" t="str">
        <f t="shared" si="399"/>
        <v/>
      </c>
      <c r="Z150" s="55" t="str">
        <f t="shared" si="400"/>
        <v/>
      </c>
      <c r="AA150" s="65" t="str">
        <f t="shared" si="401"/>
        <v/>
      </c>
      <c r="AB150" s="56" t="str">
        <f t="shared" si="402"/>
        <v/>
      </c>
      <c r="AC150" s="66" t="str">
        <f t="shared" si="403"/>
        <v/>
      </c>
      <c r="AD150" s="58" t="str">
        <f t="shared" si="404"/>
        <v/>
      </c>
      <c r="AE150" s="67" t="str">
        <f t="shared" si="405"/>
        <v/>
      </c>
      <c r="AF150" s="60" t="str">
        <f t="shared" si="406"/>
        <v/>
      </c>
      <c r="AG150" s="60" t="str">
        <f t="shared" si="407"/>
        <v/>
      </c>
      <c r="AH150" s="68" t="str">
        <f t="shared" si="408"/>
        <v/>
      </c>
      <c r="AI150" s="69" t="str">
        <f t="shared" si="409"/>
        <v/>
      </c>
      <c r="AJ150" s="63" t="str">
        <f t="shared" si="410"/>
        <v/>
      </c>
      <c r="AK150" s="63" t="str">
        <f t="shared" si="411"/>
        <v/>
      </c>
      <c r="AL150" s="63" t="str">
        <f t="shared" si="412"/>
        <v/>
      </c>
      <c r="AM150" s="63" t="str">
        <f t="shared" si="413"/>
        <v/>
      </c>
      <c r="AN150" s="63" t="str">
        <f t="shared" si="414"/>
        <v/>
      </c>
    </row>
    <row r="151" spans="1:40" ht="24.5" hidden="1" outlineLevel="1" thickTop="1" thickBot="1" x14ac:dyDescent="0.550000000000000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8"/>
        <v/>
      </c>
      <c r="N151" s="56" t="str">
        <f t="shared" si="389"/>
        <v/>
      </c>
      <c r="O151" s="57" t="str">
        <f t="shared" si="390"/>
        <v/>
      </c>
      <c r="P151" s="58" t="str">
        <f t="shared" si="391"/>
        <v/>
      </c>
      <c r="Q151" s="59" t="str">
        <f t="shared" si="392"/>
        <v/>
      </c>
      <c r="R151" s="60" t="str">
        <f t="shared" si="387"/>
        <v/>
      </c>
      <c r="S151" s="55" t="str">
        <f t="shared" si="393"/>
        <v/>
      </c>
      <c r="T151" s="61" t="str">
        <f t="shared" si="394"/>
        <v/>
      </c>
      <c r="U151" s="62" t="str">
        <f t="shared" si="395"/>
        <v/>
      </c>
      <c r="V151" s="63" t="str">
        <f t="shared" si="396"/>
        <v/>
      </c>
      <c r="W151" s="64" t="str">
        <f t="shared" si="397"/>
        <v/>
      </c>
      <c r="X151" s="63" t="str">
        <f t="shared" si="398"/>
        <v/>
      </c>
      <c r="Y151" s="63" t="str">
        <f t="shared" si="399"/>
        <v/>
      </c>
      <c r="Z151" s="55" t="str">
        <f t="shared" si="400"/>
        <v/>
      </c>
      <c r="AA151" s="65" t="str">
        <f t="shared" si="401"/>
        <v/>
      </c>
      <c r="AB151" s="56" t="str">
        <f t="shared" si="402"/>
        <v/>
      </c>
      <c r="AC151" s="66" t="str">
        <f t="shared" si="403"/>
        <v/>
      </c>
      <c r="AD151" s="58" t="str">
        <f t="shared" si="404"/>
        <v/>
      </c>
      <c r="AE151" s="67" t="str">
        <f t="shared" si="405"/>
        <v/>
      </c>
      <c r="AF151" s="60" t="str">
        <f t="shared" si="406"/>
        <v/>
      </c>
      <c r="AG151" s="60" t="str">
        <f t="shared" si="407"/>
        <v/>
      </c>
      <c r="AH151" s="68" t="str">
        <f t="shared" si="408"/>
        <v/>
      </c>
      <c r="AI151" s="69" t="str">
        <f t="shared" si="409"/>
        <v/>
      </c>
      <c r="AJ151" s="63" t="str">
        <f t="shared" si="410"/>
        <v/>
      </c>
      <c r="AK151" s="63" t="str">
        <f t="shared" si="411"/>
        <v/>
      </c>
      <c r="AL151" s="63" t="str">
        <f t="shared" si="412"/>
        <v/>
      </c>
      <c r="AM151" s="63" t="str">
        <f t="shared" si="413"/>
        <v/>
      </c>
      <c r="AN151" s="63" t="str">
        <f t="shared" si="414"/>
        <v/>
      </c>
    </row>
    <row r="152" spans="1:40" ht="26.5" hidden="1" outlineLevel="1" thickTop="1" thickBot="1" x14ac:dyDescent="0.55000000000000004">
      <c r="A152" s="72"/>
      <c r="B152" s="72"/>
      <c r="C152" s="72"/>
      <c r="D152" s="73"/>
      <c r="E152" s="73"/>
      <c r="F152" s="73"/>
      <c r="G152" s="73"/>
      <c r="H152" s="73"/>
      <c r="I152" s="73"/>
      <c r="J152" s="73"/>
      <c r="K152" s="73"/>
      <c r="L152" s="74" t="s">
        <v>997</v>
      </c>
      <c r="M152" s="55"/>
      <c r="N152" s="56"/>
      <c r="O152" s="57"/>
      <c r="P152" s="58"/>
      <c r="Q152" s="59"/>
      <c r="R152" s="60" t="str">
        <f t="shared" si="387"/>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5908-E08A-4E63-85B0-BC60A15A515D}">
  <sheetPr codeName="Sheet102">
    <tabColor rgb="FF00B0F0"/>
  </sheetPr>
  <dimension ref="A1:AN133"/>
  <sheetViews>
    <sheetView zoomScale="85" zoomScaleNormal="85" workbookViewId="0">
      <pane xSplit="2" ySplit="1" topLeftCell="C94" activePane="bottomRight" state="frozen"/>
      <selection pane="topRight" activeCell="C1" sqref="C1"/>
      <selection pane="bottomLeft" activeCell="A2" sqref="A2"/>
      <selection pane="bottomRight" activeCell="C98" sqref="C98:G11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191</v>
      </c>
      <c r="E1" s="39"/>
      <c r="F1" s="39"/>
      <c r="G1" s="39"/>
      <c r="H1" s="39"/>
      <c r="I1" s="39"/>
      <c r="J1" s="39"/>
      <c r="K1" s="39"/>
      <c r="L1" s="120" t="str">
        <f ca="1">UPPER(VLOOKUP(C1,Table223[#Data],3,FALSE))</f>
        <v>LETANÍAS PENITENCIALES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122" t="str">
        <f ca="1">_xlfn.CONCAT("        id: ","""",C7,"""",",")</f>
        <v xml:space="preserve">        id: "letaniaspenitencialesi",</v>
      </c>
    </row>
    <row r="8" spans="2:32" ht="23" x14ac:dyDescent="0.35">
      <c r="C8" t="str">
        <f ca="1">PROPER(L1)</f>
        <v>Letanías Penitenciales I</v>
      </c>
      <c r="L8" s="122" t="str">
        <f ca="1">_xlfn.CONCAT("        tt: ","""",C8,"""",",")</f>
        <v xml:space="preserve">        tt: "Letanías Penitenciales I",</v>
      </c>
    </row>
    <row r="9" spans="2:32" ht="23" x14ac:dyDescent="0.35">
      <c r="C9" t="str">
        <f ca="1">PROPER(L1)</f>
        <v>Letanías Penitenciales I</v>
      </c>
      <c r="L9" s="122" t="str">
        <f ca="1">_xlfn.CONCAT("        title: ","""",C9,"""",",")</f>
        <v xml:space="preserve">        title: "Letanías Penitenciales I",</v>
      </c>
    </row>
    <row r="10" spans="2:32" ht="23" x14ac:dyDescent="0.35">
      <c r="C10" t="str">
        <f ca="1">VLOOKUP(C1,Table223[#Data],4,FALSE)</f>
        <v>Letanía para la Celebración Penitencial – modelo abreviado</v>
      </c>
      <c r="L10" s="122" t="str">
        <f ca="1">_xlfn.CONCAT("        ","subtitle: ","""",C10,"""",",")</f>
        <v xml:space="preserve">        subtitle: "Letanía para la Celebración Penitencial – modelo abreviado",</v>
      </c>
    </row>
    <row r="11" spans="2:32" ht="23" x14ac:dyDescent="0.35">
      <c r="C11" t="str">
        <f ca="1">_xlfn.CONCAT("category: [",VLOOKUP(C1,Table223[#Data],16,FALSE),"],")</f>
        <v>category: ["Liturgia","Penitencial"],</v>
      </c>
      <c r="L11" s="122" t="str">
        <f ca="1">_xlfn.CONCAT("        ",C11)</f>
        <v xml:space="preserve">        category: ["Liturgia","Penitencial"],</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191</v>
      </c>
      <c r="L16" s="122" t="str">
        <f ca="1">_xlfn.CONCAT("        dbno: ","""",C16,"""",",")</f>
        <v xml:space="preserve">        dbno: "191",</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letaniaspenitencialesi</v>
      </c>
      <c r="L19" s="122" t="str">
        <f ca="1">_xlfn.CONCAT("        audioSrc: ","""https://audio.resucito.do/",C19,".mp3""",",")</f>
        <v xml:space="preserve">        audioSrc: "https://audio.resucito.do/letaniaspenitencialesi.mp3",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190</v>
      </c>
      <c r="C26" t="e">
        <f ca="1">VLOOKUP(B26,Table4[#Data],13,FALSE)</f>
        <v>#N/A</v>
      </c>
      <c r="L26" s="122" t="e">
        <f ca="1">_xlfn.CONCAT("        ant: ",C26,",")</f>
        <v>#N/A</v>
      </c>
    </row>
    <row r="27" spans="1:40" ht="23" x14ac:dyDescent="0.35">
      <c r="B27">
        <f ca="1">+C1+1</f>
        <v>192</v>
      </c>
      <c r="C27" t="str">
        <f ca="1">VLOOKUP(B27,Table4[#Data],13,FALSE)</f>
        <v>"/src/index.html?canto=letaniaspenitencialesii"</v>
      </c>
      <c r="L27" s="122" t="str">
        <f ca="1">_xlfn.CONCAT("        sig: ",C27,",")</f>
        <v xml:space="preserve">        sig: "/src/index.html?canto=letaniaspenitencialesii",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t="s">
        <v>2657</v>
      </c>
      <c r="D31" s="125" t="s">
        <v>1015</v>
      </c>
      <c r="E31" s="51" t="s">
        <v>1016</v>
      </c>
      <c r="F31" s="52" t="s">
        <v>1017</v>
      </c>
      <c r="G31" s="52" t="s">
        <v>1016</v>
      </c>
      <c r="H31" s="51"/>
      <c r="I31" s="51"/>
      <c r="J31" s="53"/>
      <c r="K31" s="53"/>
      <c r="L31" s="77" t="str">
        <f t="shared" ref="L31:L54" si="0">IF(C31="","",_xlfn.CONCAT("            { line: ","""",C31,", ",M31:AN31,""", sC: ","""",B31,"""},"))</f>
        <v xml:space="preserve">            { line: "Por los pecados que hemos cometido, endureciendo nuestro corazón., (Mi,m,20)(La,m,250)", sC: ""},</v>
      </c>
      <c r="M31" s="55" t="str">
        <f t="shared" ref="M31:M57" si="1">IF(N31="","","(")</f>
        <v>(</v>
      </c>
      <c r="N31" s="56" t="str">
        <f t="shared" ref="N31:N119" si="2">IF(D31="","",D31)</f>
        <v>Mi</v>
      </c>
      <c r="O31" s="57" t="str">
        <f t="shared" ref="O31:O57" si="3">IF(N31="","",",")</f>
        <v>,</v>
      </c>
      <c r="P31" s="58" t="str">
        <f t="shared" ref="P31:P119" si="4">IF(E31="","",E31)</f>
        <v>m</v>
      </c>
      <c r="Q31" s="59" t="str">
        <f t="shared" ref="Q31:Q57" si="5">IF(N31="","",",")</f>
        <v>,</v>
      </c>
      <c r="R31" s="60">
        <f t="shared" ref="R31:R119" si="6">IF(N31="Do",10,IF(N31="Re",22,IF(N31="Mi",20,IF(N31="Fa",20,IF(N31="Sol",14,IF(N31="La",20,IF(N31="Si",20,IF(N31="Do#",14,IF(N31="Fa#",15,IF(N31="Sol#",20,IF(N31="Si♭",17,"")))))))))))</f>
        <v>20</v>
      </c>
      <c r="S31" s="55" t="str">
        <f t="shared" ref="S31:S57" si="7">IF(N31="","",")")</f>
        <v>)</v>
      </c>
      <c r="T31" s="61" t="str">
        <f t="shared" ref="T31:T57" si="8">IF(U31="","","(")</f>
        <v>(</v>
      </c>
      <c r="U31" s="62" t="str">
        <f t="shared" ref="U31:U119" si="9">IF(F31="","",F31)</f>
        <v>La</v>
      </c>
      <c r="V31" s="63" t="str">
        <f t="shared" ref="V31:V57" si="10">IF(U31="","",",")</f>
        <v>,</v>
      </c>
      <c r="W31" s="64" t="str">
        <f t="shared" ref="W31:W119" si="11">IF(G31="","",G31)</f>
        <v>m</v>
      </c>
      <c r="X31" s="63" t="str">
        <f t="shared" ref="X31:X57" si="12">IF(U31="","",",")</f>
        <v>,</v>
      </c>
      <c r="Y31" s="63">
        <f t="shared" ref="Y31:Y57" si="13">IF(U31="","",250)</f>
        <v>250</v>
      </c>
      <c r="Z31" s="55" t="str">
        <f t="shared" ref="Z31:Z57" si="14">IF(U31="","",")")</f>
        <v>)</v>
      </c>
      <c r="AA31" s="65" t="str">
        <f t="shared" ref="AA31:AA57" si="15">IF(AB31="","","(")</f>
        <v/>
      </c>
      <c r="AB31" s="56" t="str">
        <f t="shared" ref="AB31:AB119"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19"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4.5" thickTop="1" thickBot="1" x14ac:dyDescent="0.55000000000000004">
      <c r="C32" s="124" t="s">
        <v>2639</v>
      </c>
      <c r="D32" s="125" t="s">
        <v>988</v>
      </c>
      <c r="E32" s="51">
        <v>7</v>
      </c>
      <c r="F32" s="52" t="s">
        <v>1017</v>
      </c>
      <c r="G32" s="52" t="s">
        <v>1016</v>
      </c>
      <c r="H32" s="51" t="s">
        <v>988</v>
      </c>
      <c r="I32" s="51">
        <v>7</v>
      </c>
      <c r="J32" s="53"/>
      <c r="K32" s="53"/>
      <c r="L32" s="77" t="str">
        <f t="shared" si="0"/>
        <v xml:space="preserve">            { line: "TEN PIEDAD DE MÍ, QUE SOY UN PECADOR., (Si,7,20)(La,m,250)(Si,7,350)", sC: ""},</v>
      </c>
      <c r="M32" s="55" t="str">
        <f t="shared" si="1"/>
        <v>(</v>
      </c>
      <c r="N32" s="56" t="str">
        <f t="shared" si="2"/>
        <v>Si</v>
      </c>
      <c r="O32" s="57" t="str">
        <f t="shared" si="3"/>
        <v>,</v>
      </c>
      <c r="P32" s="58">
        <f t="shared" si="4"/>
        <v>7</v>
      </c>
      <c r="Q32" s="59" t="str">
        <f t="shared" si="5"/>
        <v>,</v>
      </c>
      <c r="R32" s="60">
        <f t="shared" si="6"/>
        <v>20</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Si</v>
      </c>
      <c r="AC32" s="66" t="str">
        <f t="shared" si="17"/>
        <v>,</v>
      </c>
      <c r="AD32" s="58">
        <f t="shared" si="18"/>
        <v>7</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t="s">
        <v>2640</v>
      </c>
      <c r="D33" s="125" t="s">
        <v>1106</v>
      </c>
      <c r="E33" s="51"/>
      <c r="F33" s="52" t="s">
        <v>988</v>
      </c>
      <c r="G33" s="52">
        <v>7</v>
      </c>
      <c r="H33" s="51" t="s">
        <v>1106</v>
      </c>
      <c r="I33" s="51"/>
      <c r="J33" s="53" t="s">
        <v>988</v>
      </c>
      <c r="K33" s="53">
        <v>7</v>
      </c>
      <c r="L33" s="77" t="str">
        <f>IF(C33="","",_xlfn.CONCAT("            { line: ","""",C33,", ",M33:AN33,""", sC: ","""",B33,"""},"))</f>
        <v xml:space="preserve">            { line: "Señor, ten piedad. A SEÑOR, TEN PIEDAD., (Do,,10)(Si,7,250)(Do,,350)(Si,7,450)", sC: ""},</v>
      </c>
      <c r="M33" s="55" t="str">
        <f t="shared" si="1"/>
        <v>(</v>
      </c>
      <c r="N33" s="56" t="str">
        <f t="shared" si="2"/>
        <v>Do</v>
      </c>
      <c r="O33" s="57" t="str">
        <f t="shared" si="3"/>
        <v>,</v>
      </c>
      <c r="P33" s="58" t="str">
        <f t="shared" si="4"/>
        <v/>
      </c>
      <c r="Q33" s="59" t="str">
        <f t="shared" si="5"/>
        <v>,</v>
      </c>
      <c r="R33" s="60">
        <f t="shared" si="6"/>
        <v>10</v>
      </c>
      <c r="S33" s="55" t="str">
        <f t="shared" si="7"/>
        <v>)</v>
      </c>
      <c r="T33" s="61" t="str">
        <f t="shared" si="8"/>
        <v>(</v>
      </c>
      <c r="U33" s="62" t="str">
        <f t="shared" si="9"/>
        <v>Si</v>
      </c>
      <c r="V33" s="63" t="str">
        <f t="shared" si="10"/>
        <v>,</v>
      </c>
      <c r="W33" s="64">
        <f t="shared" si="11"/>
        <v>7</v>
      </c>
      <c r="X33" s="63" t="str">
        <f t="shared" si="12"/>
        <v>,</v>
      </c>
      <c r="Y33" s="63">
        <f t="shared" si="13"/>
        <v>250</v>
      </c>
      <c r="Z33" s="55" t="str">
        <f t="shared" si="14"/>
        <v>)</v>
      </c>
      <c r="AA33" s="65" t="str">
        <f t="shared" si="15"/>
        <v>(</v>
      </c>
      <c r="AB33" s="56" t="str">
        <f t="shared" si="16"/>
        <v>Do</v>
      </c>
      <c r="AC33" s="66" t="str">
        <f t="shared" si="17"/>
        <v>,</v>
      </c>
      <c r="AD33" s="58" t="str">
        <f t="shared" si="18"/>
        <v/>
      </c>
      <c r="AE33" s="67" t="str">
        <f t="shared" si="19"/>
        <v>,</v>
      </c>
      <c r="AF33" s="60">
        <f t="shared" si="20"/>
        <v>350</v>
      </c>
      <c r="AG33" s="60" t="str">
        <f t="shared" si="21"/>
        <v>)</v>
      </c>
      <c r="AH33" s="68" t="str">
        <f t="shared" si="22"/>
        <v>(</v>
      </c>
      <c r="AI33" s="69" t="str">
        <f t="shared" si="23"/>
        <v>Si</v>
      </c>
      <c r="AJ33" s="63" t="str">
        <f t="shared" si="24"/>
        <v>,</v>
      </c>
      <c r="AK33" s="63">
        <f t="shared" si="25"/>
        <v>7</v>
      </c>
      <c r="AL33" s="63" t="str">
        <f t="shared" si="26"/>
        <v>,</v>
      </c>
      <c r="AM33" s="63">
        <f t="shared" si="27"/>
        <v>450</v>
      </c>
      <c r="AN33" s="63" t="str">
        <f t="shared" si="28"/>
        <v>)</v>
      </c>
    </row>
    <row r="34" spans="3:40" ht="24.5" thickTop="1" thickBot="1" x14ac:dyDescent="0.55000000000000004">
      <c r="C34" s="124" t="s">
        <v>2658</v>
      </c>
      <c r="D34" s="125" t="s">
        <v>1015</v>
      </c>
      <c r="E34" s="51"/>
      <c r="F34" s="52"/>
      <c r="G34" s="52"/>
      <c r="H34" s="51"/>
      <c r="I34" s="51"/>
      <c r="J34" s="53"/>
      <c r="K34" s="53"/>
      <c r="L34" s="77" t="str">
        <f>IF(C34="","",_xlfn.CONCAT("            { line: ","""",C34,", ",M34:AN34,""", sC: ","""",B34,"""},"))</f>
        <v xml:space="preserve">            { line: "Por los pecados que hemos cometido ..., (Mi,,20)", sC: ""},</v>
      </c>
      <c r="M34" s="55" t="str">
        <f t="shared" si="1"/>
        <v>(</v>
      </c>
      <c r="N34" s="56" t="str">
        <f t="shared" si="2"/>
        <v>Mi</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t="s">
        <v>2659</v>
      </c>
      <c r="D35" s="125" t="s">
        <v>1017</v>
      </c>
      <c r="E35" s="51" t="s">
        <v>1016</v>
      </c>
      <c r="F35" s="52"/>
      <c r="G35" s="52"/>
      <c r="H35" s="51"/>
      <c r="I35" s="51"/>
      <c r="J35" s="53"/>
      <c r="K35" s="53"/>
      <c r="L35" s="77" t="str">
        <f t="shared" ref="L35:L39" si="29">IF(C35="","",_xlfn.CONCAT("            { line: ","""",C35,", ",M35:AN35,""", sC: ","""",B35,"""},"))</f>
        <v xml:space="preserve">            { line: "... por ignorancia,,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t="s">
        <v>2660</v>
      </c>
      <c r="D36" s="125" t="s">
        <v>988</v>
      </c>
      <c r="E36" s="51">
        <v>7</v>
      </c>
      <c r="F36" s="52"/>
      <c r="G36" s="52"/>
      <c r="H36" s="51"/>
      <c r="I36" s="51"/>
      <c r="J36" s="53"/>
      <c r="K36" s="53"/>
      <c r="L36" s="54" t="str">
        <f t="shared" si="29"/>
        <v xml:space="preserve">            { line: "TEN PIEDAD DE MÍ..., (Si,7,20)", sC: ""},</v>
      </c>
      <c r="M36" s="55" t="str">
        <f>IF(N36="","","(")</f>
        <v>(</v>
      </c>
      <c r="N36" s="56" t="str">
        <f>IF(D36="","",D36)</f>
        <v>Si</v>
      </c>
      <c r="O36" s="57" t="str">
        <f>IF(N36="","",",")</f>
        <v>,</v>
      </c>
      <c r="P36" s="58">
        <f>IF(E36="","",E36)</f>
        <v>7</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t="s">
        <v>2661</v>
      </c>
      <c r="D37" s="125" t="s">
        <v>1017</v>
      </c>
      <c r="E37" s="51" t="s">
        <v>1016</v>
      </c>
      <c r="F37" s="52" t="s">
        <v>988</v>
      </c>
      <c r="G37" s="52">
        <v>7</v>
      </c>
      <c r="H37" s="51"/>
      <c r="I37" s="51"/>
      <c r="J37" s="53"/>
      <c r="K37" s="53"/>
      <c r="L37" s="54" t="str">
        <f t="shared" si="29"/>
        <v xml:space="preserve">            { line: "QUE SOY UN PECADOR., (La,m,20)(Si,7,250)",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Si</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t="s">
        <v>2662</v>
      </c>
      <c r="D38" s="125"/>
      <c r="E38" s="51"/>
      <c r="F38" s="52"/>
      <c r="G38" s="52"/>
      <c r="H38" s="51"/>
      <c r="I38" s="51"/>
      <c r="J38" s="53"/>
      <c r="K38" s="53"/>
      <c r="L38" s="54" t="str">
        <f t="shared" si="29"/>
        <v xml:space="preserve">            { line: "... a través de la sexualidad,,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t="s">
        <v>2660</v>
      </c>
      <c r="D39" s="125" t="s">
        <v>988</v>
      </c>
      <c r="E39" s="51">
        <v>7</v>
      </c>
      <c r="F39" s="52"/>
      <c r="G39" s="52"/>
      <c r="H39" s="51"/>
      <c r="I39" s="51"/>
      <c r="J39" s="53"/>
      <c r="K39" s="53"/>
      <c r="L39" s="77" t="str">
        <f t="shared" si="29"/>
        <v xml:space="preserve">            { line: "TEN PIEDAD DE MÍ..., (Si,7,20)",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t="s">
        <v>2661</v>
      </c>
      <c r="D40" s="125" t="s">
        <v>1017</v>
      </c>
      <c r="E40" s="51" t="s">
        <v>1016</v>
      </c>
      <c r="F40" s="52" t="s">
        <v>988</v>
      </c>
      <c r="G40" s="52">
        <v>7</v>
      </c>
      <c r="H40" s="51"/>
      <c r="I40" s="51"/>
      <c r="J40" s="53"/>
      <c r="K40" s="53"/>
      <c r="L40" s="77" t="str">
        <f>IF(C40="","",_xlfn.CONCAT("            { line: ","""",C40,", ",M40:AN40,""", sC: ","""",B40,"""},"))</f>
        <v xml:space="preserve">            { line: "QUE SOY UN PECADOR., (La,m,20)(Si,7,250)",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Si</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t="s">
        <v>2663</v>
      </c>
      <c r="D41" s="125"/>
      <c r="E41" s="51"/>
      <c r="F41" s="52"/>
      <c r="G41" s="52"/>
      <c r="H41" s="51"/>
      <c r="I41" s="51"/>
      <c r="J41" s="53"/>
      <c r="K41" s="53"/>
      <c r="L41" s="77" t="str">
        <f>IF(C41="","",_xlfn.CONCAT("            { line: ","""",C41,", ",M41:AN41,""", sC: ","""",B41,"""},"))</f>
        <v xml:space="preserve">            { line: "... tanto en público como en privado,,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t="s">
        <v>2660</v>
      </c>
      <c r="D42" s="125" t="s">
        <v>988</v>
      </c>
      <c r="E42" s="51">
        <v>7</v>
      </c>
      <c r="F42" s="52"/>
      <c r="G42" s="52"/>
      <c r="H42" s="51"/>
      <c r="I42" s="51"/>
      <c r="J42" s="53"/>
      <c r="K42" s="53"/>
      <c r="L42" s="77" t="str">
        <f t="shared" ref="L42:L47" si="57">IF(C42="","",_xlfn.CONCAT("            { line: ","""",C42,", ",M42:AN42,""", sC: ","""",B42,"""},"))</f>
        <v xml:space="preserve">            { line: "TEN PIEDAD DE MÍ..., (Si,7,20)", sC: ""},</v>
      </c>
      <c r="M42" s="55" t="str">
        <f t="shared" si="30"/>
        <v>(</v>
      </c>
      <c r="N42" s="56" t="str">
        <f t="shared" si="31"/>
        <v>Si</v>
      </c>
      <c r="O42" s="57" t="str">
        <f t="shared" si="32"/>
        <v>,</v>
      </c>
      <c r="P42" s="58">
        <f t="shared" si="33"/>
        <v>7</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t="s">
        <v>2661</v>
      </c>
      <c r="D43" s="125" t="s">
        <v>1017</v>
      </c>
      <c r="E43" s="51" t="s">
        <v>1016</v>
      </c>
      <c r="F43" s="52" t="s">
        <v>988</v>
      </c>
      <c r="G43" s="52">
        <v>7</v>
      </c>
      <c r="H43" s="51"/>
      <c r="I43" s="51"/>
      <c r="J43" s="53"/>
      <c r="K43" s="53"/>
      <c r="L43" s="54" t="str">
        <f t="shared" si="57"/>
        <v xml:space="preserve">            { line: "QUE SOY UN PECADOR., (La,m,20)(Si,7,250)",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Si</v>
      </c>
      <c r="V43" s="63" t="str">
        <f>IF(U43="","",",")</f>
        <v>,</v>
      </c>
      <c r="W43" s="64">
        <f>IF(G43="","",G43)</f>
        <v>7</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t="s">
        <v>2664</v>
      </c>
      <c r="D44" s="125"/>
      <c r="E44" s="51"/>
      <c r="F44" s="52"/>
      <c r="G44" s="52"/>
      <c r="H44" s="51"/>
      <c r="I44" s="51"/>
      <c r="J44" s="53"/>
      <c r="K44" s="53"/>
      <c r="L44" s="54" t="str">
        <f t="shared" si="57"/>
        <v xml:space="preserve">            { line: "... engañando a nuestros semejantes,,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t="s">
        <v>2660</v>
      </c>
      <c r="D45" s="125" t="s">
        <v>988</v>
      </c>
      <c r="E45" s="51">
        <v>7</v>
      </c>
      <c r="F45" s="52"/>
      <c r="G45" s="52"/>
      <c r="H45" s="51"/>
      <c r="I45" s="51"/>
      <c r="J45" s="53"/>
      <c r="K45" s="53"/>
      <c r="L45" s="54" t="str">
        <f t="shared" si="57"/>
        <v xml:space="preserve">            { line: "TEN PIEDAD DE MÍ..., (Si,7,20)", sC: ""},</v>
      </c>
      <c r="M45" s="55" t="str">
        <f>IF(N45="","","(")</f>
        <v>(</v>
      </c>
      <c r="N45" s="56" t="str">
        <f>IF(D45="","",D45)</f>
        <v>Si</v>
      </c>
      <c r="O45" s="57" t="str">
        <f>IF(N45="","",",")</f>
        <v>,</v>
      </c>
      <c r="P45" s="58">
        <f>IF(E45="","",E45)</f>
        <v>7</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t="s">
        <v>2661</v>
      </c>
      <c r="D46" s="125" t="s">
        <v>1017</v>
      </c>
      <c r="E46" s="51" t="s">
        <v>1016</v>
      </c>
      <c r="F46" s="52" t="s">
        <v>988</v>
      </c>
      <c r="G46" s="52">
        <v>7</v>
      </c>
      <c r="H46" s="51"/>
      <c r="I46" s="51"/>
      <c r="J46" s="53"/>
      <c r="K46" s="53"/>
      <c r="L46" s="54" t="str">
        <f t="shared" si="57"/>
        <v xml:space="preserve">            { line: "QUE SOY UN PECADOR., (La,m,20)(Si,7,250)",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Si</v>
      </c>
      <c r="V46" s="63" t="str">
        <f t="shared" ref="V46:V50" si="66">IF(U46="","",",")</f>
        <v>,</v>
      </c>
      <c r="W46" s="64">
        <f t="shared" ref="W46:W50" si="67">IF(G46="","",G46)</f>
        <v>7</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t="s">
        <v>2665</v>
      </c>
      <c r="D47" s="125"/>
      <c r="E47" s="51"/>
      <c r="F47" s="52"/>
      <c r="G47" s="52"/>
      <c r="H47" s="51"/>
      <c r="I47" s="51"/>
      <c r="J47" s="53"/>
      <c r="K47" s="53"/>
      <c r="L47" s="77" t="str">
        <f t="shared" si="57"/>
        <v xml:space="preserve">            { line: "... por el uso de la violencia,,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t="s">
        <v>2660</v>
      </c>
      <c r="D48" s="125" t="s">
        <v>988</v>
      </c>
      <c r="E48" s="51">
        <v>7</v>
      </c>
      <c r="F48" s="52"/>
      <c r="G48" s="52"/>
      <c r="H48" s="51"/>
      <c r="I48" s="51"/>
      <c r="J48" s="53"/>
      <c r="K48" s="53"/>
      <c r="L48" s="77" t="str">
        <f>IF(C48="","",_xlfn.CONCAT("            { line: ","""",C48,", ",M48:AN48,""", sC: ","""",B48,"""},"))</f>
        <v xml:space="preserve">            { line: "TEN PIEDAD DE MÍ..., (Si,7,20)", sC: ""},</v>
      </c>
      <c r="M48" s="55" t="str">
        <f t="shared" si="58"/>
        <v>(</v>
      </c>
      <c r="N48" s="56" t="str">
        <f t="shared" si="59"/>
        <v>Si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3:40" ht="24.5" thickTop="1" thickBot="1" x14ac:dyDescent="0.55000000000000004">
      <c r="C49" s="124" t="s">
        <v>2661</v>
      </c>
      <c r="D49" s="125" t="s">
        <v>1017</v>
      </c>
      <c r="E49" s="51" t="s">
        <v>1016</v>
      </c>
      <c r="F49" s="52" t="s">
        <v>988</v>
      </c>
      <c r="G49" s="52">
        <v>7</v>
      </c>
      <c r="H49" s="51"/>
      <c r="I49" s="51"/>
      <c r="J49" s="53"/>
      <c r="K49" s="53"/>
      <c r="L49" s="77" t="str">
        <f>IF(C49="","",_xlfn.CONCAT("            { line: ","""",C49,", ",M49:AN49,""", sC: ","""",B49,"""},"))</f>
        <v xml:space="preserve">            { line: "QUE SOY UN PECADOR., (La,m,20)(Si,7,250)", sC: ""},</v>
      </c>
      <c r="M49" s="55" t="str">
        <f t="shared" si="58"/>
        <v>(</v>
      </c>
      <c r="N49" s="56" t="str">
        <f t="shared" si="59"/>
        <v>La</v>
      </c>
      <c r="O49" s="57" t="str">
        <f t="shared" si="60"/>
        <v>,</v>
      </c>
      <c r="P49" s="58" t="str">
        <f t="shared" si="61"/>
        <v>m</v>
      </c>
      <c r="Q49" s="59" t="str">
        <f t="shared" si="62"/>
        <v>,</v>
      </c>
      <c r="R49" s="60">
        <f t="shared" si="6"/>
        <v>20</v>
      </c>
      <c r="S49" s="55" t="str">
        <f t="shared" si="63"/>
        <v>)</v>
      </c>
      <c r="T49" s="61" t="str">
        <f t="shared" si="64"/>
        <v>(</v>
      </c>
      <c r="U49" s="62" t="str">
        <f t="shared" si="65"/>
        <v>Si</v>
      </c>
      <c r="V49" s="63" t="str">
        <f t="shared" si="66"/>
        <v>,</v>
      </c>
      <c r="W49" s="64">
        <f t="shared" si="67"/>
        <v>7</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3:40" ht="24.5" thickTop="1" thickBot="1" x14ac:dyDescent="0.55000000000000004">
      <c r="C50" s="124" t="s">
        <v>2666</v>
      </c>
      <c r="D50" s="125"/>
      <c r="E50" s="51"/>
      <c r="F50" s="52"/>
      <c r="G50" s="52"/>
      <c r="H50" s="51"/>
      <c r="I50" s="51"/>
      <c r="J50" s="53"/>
      <c r="K50" s="53"/>
      <c r="L50" s="77" t="str">
        <f t="shared" ref="L50:L53" si="85">IF(C50="","",_xlfn.CONCAT("            { line: ","""",C50,", ",M50:AN50,""", sC: ","""",B50,"""},"))</f>
        <v xml:space="preserve">            { line: "... insultando con nuestras palabras,, ", sC: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3:40" ht="24.5" thickTop="1" thickBot="1" x14ac:dyDescent="0.55000000000000004">
      <c r="C51" s="124" t="s">
        <v>2660</v>
      </c>
      <c r="D51" s="125" t="s">
        <v>988</v>
      </c>
      <c r="E51" s="51">
        <v>7</v>
      </c>
      <c r="F51" s="52"/>
      <c r="G51" s="52"/>
      <c r="H51" s="51"/>
      <c r="I51" s="51"/>
      <c r="J51" s="53"/>
      <c r="K51" s="53"/>
      <c r="L51" s="54" t="str">
        <f t="shared" si="85"/>
        <v xml:space="preserve">            { line: "TEN PIEDAD DE MÍ..., (Si,7,20)", sC: ""},</v>
      </c>
      <c r="M51" s="55" t="str">
        <f>IF(N51="","","(")</f>
        <v>(</v>
      </c>
      <c r="N51" s="56" t="str">
        <f>IF(D51="","",D51)</f>
        <v>Si</v>
      </c>
      <c r="O51" s="57" t="str">
        <f>IF(N51="","",",")</f>
        <v>,</v>
      </c>
      <c r="P51" s="58">
        <f>IF(E51="","",E51)</f>
        <v>7</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3:40" ht="24.5" thickTop="1" thickBot="1" x14ac:dyDescent="0.55000000000000004">
      <c r="C52" s="124" t="s">
        <v>2661</v>
      </c>
      <c r="D52" s="125" t="s">
        <v>1017</v>
      </c>
      <c r="E52" s="51" t="s">
        <v>1016</v>
      </c>
      <c r="F52" s="52" t="s">
        <v>988</v>
      </c>
      <c r="G52" s="52">
        <v>7</v>
      </c>
      <c r="H52" s="51"/>
      <c r="I52" s="51"/>
      <c r="J52" s="53"/>
      <c r="K52" s="53"/>
      <c r="L52" s="54" t="str">
        <f t="shared" si="85"/>
        <v xml:space="preserve">            { line: "QUE SOY UN PECADOR., (La,m,20)(Si,7,250)", sC: ""},</v>
      </c>
      <c r="M52" s="55" t="str">
        <f>IF(N52="","","(")</f>
        <v>(</v>
      </c>
      <c r="N52" s="56" t="str">
        <f>IF(D52="","",D52)</f>
        <v>La</v>
      </c>
      <c r="O52" s="57" t="str">
        <f>IF(N52="","",",")</f>
        <v>,</v>
      </c>
      <c r="P52" s="58" t="str">
        <f>IF(E52="","",E52)</f>
        <v>m</v>
      </c>
      <c r="Q52" s="59" t="str">
        <f>IF(N52="","",",")</f>
        <v>,</v>
      </c>
      <c r="R52" s="60">
        <f t="shared" si="6"/>
        <v>20</v>
      </c>
      <c r="S52" s="55" t="str">
        <f>IF(N52="","",")")</f>
        <v>)</v>
      </c>
      <c r="T52" s="61" t="str">
        <f>IF(U52="","","(")</f>
        <v>(</v>
      </c>
      <c r="U52" s="62" t="str">
        <f>IF(F52="","",F52)</f>
        <v>Si</v>
      </c>
      <c r="V52" s="63" t="str">
        <f>IF(U52="","",",")</f>
        <v>,</v>
      </c>
      <c r="W52" s="64">
        <f>IF(G52="","",G52)</f>
        <v>7</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3:40" ht="24.5" thickTop="1" thickBot="1" x14ac:dyDescent="0.55000000000000004">
      <c r="C53" s="124" t="s">
        <v>2667</v>
      </c>
      <c r="D53" s="125"/>
      <c r="E53" s="51"/>
      <c r="F53" s="52"/>
      <c r="G53" s="52"/>
      <c r="H53" s="51"/>
      <c r="I53" s="51"/>
      <c r="J53" s="53"/>
      <c r="K53" s="53"/>
      <c r="L53" s="54" t="str">
        <f t="shared" si="85"/>
        <v xml:space="preserve">            { line: "... despreciando a nuestros padres y maestros,,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3:40" ht="24.5" thickTop="1" thickBot="1" x14ac:dyDescent="0.55000000000000004">
      <c r="C54" s="124" t="s">
        <v>2660</v>
      </c>
      <c r="D54" s="125" t="s">
        <v>988</v>
      </c>
      <c r="E54" s="51">
        <v>7</v>
      </c>
      <c r="F54" s="52"/>
      <c r="G54" s="52"/>
      <c r="H54" s="51"/>
      <c r="I54" s="51"/>
      <c r="J54" s="53"/>
      <c r="K54" s="53"/>
      <c r="L54" s="77" t="str">
        <f t="shared" si="0"/>
        <v xml:space="preserve">            { line: "TEN PIEDAD DE MÍ..., (Si,7,20)", sC: ""},</v>
      </c>
      <c r="M54" s="55" t="str">
        <f t="shared" si="1"/>
        <v>(</v>
      </c>
      <c r="N54" s="56" t="str">
        <f t="shared" si="2"/>
        <v>Si</v>
      </c>
      <c r="O54" s="57" t="str">
        <f t="shared" si="3"/>
        <v>,</v>
      </c>
      <c r="P54" s="58">
        <f t="shared" si="4"/>
        <v>7</v>
      </c>
      <c r="Q54" s="59" t="str">
        <f t="shared" si="5"/>
        <v>,</v>
      </c>
      <c r="R54" s="60">
        <f t="shared" si="6"/>
        <v>20</v>
      </c>
      <c r="S54" s="55" t="str">
        <f t="shared" si="7"/>
        <v>)</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3:40" ht="24.5" thickTop="1" thickBot="1" x14ac:dyDescent="0.55000000000000004">
      <c r="C55" s="124" t="s">
        <v>2661</v>
      </c>
      <c r="D55" s="125" t="s">
        <v>1017</v>
      </c>
      <c r="E55" s="51" t="s">
        <v>1016</v>
      </c>
      <c r="F55" s="52" t="s">
        <v>988</v>
      </c>
      <c r="G55" s="52">
        <v>7</v>
      </c>
      <c r="H55" s="51"/>
      <c r="I55" s="51"/>
      <c r="J55" s="53"/>
      <c r="K55" s="53"/>
      <c r="L55" s="77" t="str">
        <f>IF(C55="","",_xlfn.CONCAT("            { line: ","""",C55,", ",M55:AN55,""", sC: ","""",B55,"""},"))</f>
        <v xml:space="preserve">            { line: "QUE SOY UN PECADOR., (La,m,20)(Si,7,250)", sC: ""},</v>
      </c>
      <c r="M55" s="55" t="str">
        <f t="shared" si="1"/>
        <v>(</v>
      </c>
      <c r="N55" s="56" t="str">
        <f t="shared" si="2"/>
        <v>La</v>
      </c>
      <c r="O55" s="57" t="str">
        <f t="shared" si="3"/>
        <v>,</v>
      </c>
      <c r="P55" s="58" t="str">
        <f t="shared" si="4"/>
        <v>m</v>
      </c>
      <c r="Q55" s="59" t="str">
        <f t="shared" si="5"/>
        <v>,</v>
      </c>
      <c r="R55" s="60">
        <f t="shared" si="6"/>
        <v>20</v>
      </c>
      <c r="S55" s="55" t="str">
        <f t="shared" si="7"/>
        <v>)</v>
      </c>
      <c r="T55" s="61" t="str">
        <f t="shared" si="8"/>
        <v>(</v>
      </c>
      <c r="U55" s="62" t="str">
        <f t="shared" si="9"/>
        <v>Si</v>
      </c>
      <c r="V55" s="63" t="str">
        <f t="shared" si="10"/>
        <v>,</v>
      </c>
      <c r="W55" s="64">
        <f t="shared" si="11"/>
        <v>7</v>
      </c>
      <c r="X55" s="63" t="str">
        <f t="shared" si="12"/>
        <v>,</v>
      </c>
      <c r="Y55" s="63">
        <f t="shared" si="13"/>
        <v>250</v>
      </c>
      <c r="Z55" s="55" t="str">
        <f t="shared" si="14"/>
        <v>)</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3:40" ht="24.5" thickTop="1" thickBot="1" x14ac:dyDescent="0.55000000000000004">
      <c r="C56" s="124" t="s">
        <v>2668</v>
      </c>
      <c r="D56" s="125"/>
      <c r="E56" s="51"/>
      <c r="F56" s="52"/>
      <c r="G56" s="52"/>
      <c r="H56" s="51"/>
      <c r="I56" s="51"/>
      <c r="J56" s="53"/>
      <c r="K56" s="53"/>
      <c r="L56" s="77" t="str">
        <f>IF(C56="","",_xlfn.CONCAT("            { line: ","""",C56,", ",M56:AN56,""", sC: ","""",B56,"""},"))</f>
        <v xml:space="preserve">            { line: "... dejándonos dominar por nuestras bajas pasiones,, ", sC: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3:40" ht="24.5" thickTop="1" thickBot="1" x14ac:dyDescent="0.55000000000000004">
      <c r="C57" s="124" t="s">
        <v>2660</v>
      </c>
      <c r="D57" s="125" t="s">
        <v>988</v>
      </c>
      <c r="E57" s="51">
        <v>7</v>
      </c>
      <c r="F57" s="52"/>
      <c r="G57" s="52"/>
      <c r="H57" s="51"/>
      <c r="I57" s="51"/>
      <c r="J57" s="53"/>
      <c r="K57" s="53"/>
      <c r="L57" s="77" t="str">
        <f t="shared" ref="L57:L62" si="86">IF(C57="","",_xlfn.CONCAT("            { line: ","""",C57,", ",M57:AN57,""", sC: ","""",B57,"""},"))</f>
        <v xml:space="preserve">            { line: "TEN PIEDAD DE MÍ..., (Si,7,20)", sC: ""},</v>
      </c>
      <c r="M57" s="55" t="str">
        <f t="shared" si="1"/>
        <v>(</v>
      </c>
      <c r="N57" s="56" t="str">
        <f t="shared" si="2"/>
        <v>Si</v>
      </c>
      <c r="O57" s="57" t="str">
        <f t="shared" si="3"/>
        <v>,</v>
      </c>
      <c r="P57" s="58">
        <f t="shared" si="4"/>
        <v>7</v>
      </c>
      <c r="Q57" s="59" t="str">
        <f t="shared" si="5"/>
        <v>,</v>
      </c>
      <c r="R57" s="60">
        <f t="shared" si="6"/>
        <v>20</v>
      </c>
      <c r="S57" s="55" t="str">
        <f t="shared" si="7"/>
        <v>)</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3:40" ht="24.5" thickTop="1" thickBot="1" x14ac:dyDescent="0.55000000000000004">
      <c r="C58" s="124" t="s">
        <v>2661</v>
      </c>
      <c r="D58" s="125" t="s">
        <v>1017</v>
      </c>
      <c r="E58" s="51" t="s">
        <v>1016</v>
      </c>
      <c r="F58" s="52" t="s">
        <v>988</v>
      </c>
      <c r="G58" s="52">
        <v>7</v>
      </c>
      <c r="H58" s="51"/>
      <c r="I58" s="51"/>
      <c r="J58" s="53"/>
      <c r="K58" s="53"/>
      <c r="L58" s="54" t="str">
        <f t="shared" si="86"/>
        <v xml:space="preserve">            { line: "QUE SOY UN PECADOR., (La,m,20)(Si,7,250)", sC: ""},</v>
      </c>
      <c r="M58" s="55" t="str">
        <f>IF(N58="","","(")</f>
        <v>(</v>
      </c>
      <c r="N58" s="56" t="str">
        <f>IF(D58="","",D58)</f>
        <v>La</v>
      </c>
      <c r="O58" s="57" t="str">
        <f>IF(N58="","",",")</f>
        <v>,</v>
      </c>
      <c r="P58" s="58" t="str">
        <f>IF(E58="","",E58)</f>
        <v>m</v>
      </c>
      <c r="Q58" s="59" t="str">
        <f>IF(N58="","",",")</f>
        <v>,</v>
      </c>
      <c r="R58" s="60">
        <f t="shared" si="6"/>
        <v>20</v>
      </c>
      <c r="S58" s="55" t="str">
        <f>IF(N58="","",")")</f>
        <v>)</v>
      </c>
      <c r="T58" s="61" t="str">
        <f>IF(U58="","","(")</f>
        <v>(</v>
      </c>
      <c r="U58" s="62" t="str">
        <f>IF(F58="","",F58)</f>
        <v>Si</v>
      </c>
      <c r="V58" s="63" t="str">
        <f>IF(U58="","",",")</f>
        <v>,</v>
      </c>
      <c r="W58" s="64">
        <f>IF(G58="","",G58)</f>
        <v>7</v>
      </c>
      <c r="X58" s="63" t="str">
        <f>IF(U58="","",",")</f>
        <v>,</v>
      </c>
      <c r="Y58" s="63">
        <f>IF(U58="","",250)</f>
        <v>250</v>
      </c>
      <c r="Z58" s="55" t="str">
        <f>IF(U58="","",")")</f>
        <v>)</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3:40" ht="24.5" thickTop="1" thickBot="1" x14ac:dyDescent="0.55000000000000004">
      <c r="C59" s="124" t="s">
        <v>2578</v>
      </c>
      <c r="D59" s="125" t="s">
        <v>1106</v>
      </c>
      <c r="E59" s="51"/>
      <c r="F59" s="52" t="s">
        <v>988</v>
      </c>
      <c r="G59" s="52">
        <v>7</v>
      </c>
      <c r="H59" s="51"/>
      <c r="I59" s="51"/>
      <c r="J59" s="53"/>
      <c r="K59" s="53"/>
      <c r="L59" s="54" t="str">
        <f t="shared" si="86"/>
        <v xml:space="preserve">            { line: "Señor, ten piedad., (Do,,10)(Si,7,250)", sC: ""},</v>
      </c>
      <c r="M59" s="55" t="str">
        <f>IF(N59="","","(")</f>
        <v>(</v>
      </c>
      <c r="N59" s="56" t="str">
        <f>IF(D59="","",D59)</f>
        <v>Do</v>
      </c>
      <c r="O59" s="57" t="str">
        <f>IF(N59="","",",")</f>
        <v>,</v>
      </c>
      <c r="P59" s="58" t="str">
        <f>IF(E59="","",E59)</f>
        <v/>
      </c>
      <c r="Q59" s="59" t="str">
        <f>IF(N59="","",",")</f>
        <v>,</v>
      </c>
      <c r="R59" s="60">
        <f t="shared" si="6"/>
        <v>10</v>
      </c>
      <c r="S59" s="55" t="str">
        <f>IF(N59="","",")")</f>
        <v>)</v>
      </c>
      <c r="T59" s="61" t="str">
        <f>IF(U59="","","(")</f>
        <v>(</v>
      </c>
      <c r="U59" s="62" t="str">
        <f>IF(F59="","",F59)</f>
        <v>Si</v>
      </c>
      <c r="V59" s="63" t="str">
        <f>IF(U59="","",",")</f>
        <v>,</v>
      </c>
      <c r="W59" s="64">
        <f>IF(G59="","",G59)</f>
        <v>7</v>
      </c>
      <c r="X59" s="63" t="str">
        <f>IF(U59="","",",")</f>
        <v>,</v>
      </c>
      <c r="Y59" s="63">
        <f>IF(U59="","",250)</f>
        <v>250</v>
      </c>
      <c r="Z59" s="55" t="str">
        <f>IF(U59="","",")")</f>
        <v>)</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3:40" ht="24.5" thickTop="1" thickBot="1" x14ac:dyDescent="0.55000000000000004">
      <c r="C60" s="124" t="s">
        <v>2669</v>
      </c>
      <c r="D60" s="125" t="s">
        <v>1106</v>
      </c>
      <c r="E60" s="51"/>
      <c r="F60" s="52" t="s">
        <v>988</v>
      </c>
      <c r="G60" s="52">
        <v>7</v>
      </c>
      <c r="H60" s="51"/>
      <c r="I60" s="51"/>
      <c r="J60" s="53"/>
      <c r="K60" s="53"/>
      <c r="L60" s="54" t="str">
        <f t="shared" si="86"/>
        <v xml:space="preserve">            { line: "SEÑOR, TEN PIEDAD, (Do,,10)(Si,7,250)", sC: ""},</v>
      </c>
      <c r="M60" s="55" t="str">
        <f>IF(N60="","","(")</f>
        <v>(</v>
      </c>
      <c r="N60" s="56" t="str">
        <f>IF(D60="","",D60)</f>
        <v>Do</v>
      </c>
      <c r="O60" s="57" t="str">
        <f>IF(N60="","",",")</f>
        <v>,</v>
      </c>
      <c r="P60" s="58" t="str">
        <f>IF(E60="","",E60)</f>
        <v/>
      </c>
      <c r="Q60" s="59" t="str">
        <f>IF(N60="","",",")</f>
        <v>,</v>
      </c>
      <c r="R60" s="60">
        <f t="shared" si="6"/>
        <v>10</v>
      </c>
      <c r="S60" s="55" t="str">
        <f>IF(N60="","",")")</f>
        <v>)</v>
      </c>
      <c r="T60" s="61" t="str">
        <f>IF(U60="","","(")</f>
        <v>(</v>
      </c>
      <c r="U60" s="62" t="str">
        <f>IF(F60="","",F60)</f>
        <v>Si</v>
      </c>
      <c r="V60" s="63" t="str">
        <f>IF(U60="","",",")</f>
        <v>,</v>
      </c>
      <c r="W60" s="64">
        <f>IF(G60="","",G60)</f>
        <v>7</v>
      </c>
      <c r="X60" s="63" t="str">
        <f>IF(U60="","",",")</f>
        <v>,</v>
      </c>
      <c r="Y60" s="63">
        <f>IF(U60="","",250)</f>
        <v>250</v>
      </c>
      <c r="Z60" s="55" t="str">
        <f>IF(U60="","",")")</f>
        <v>)</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3:40" ht="24.5" thickTop="1" thickBot="1" x14ac:dyDescent="0.55000000000000004">
      <c r="C61" s="124" t="s">
        <v>2658</v>
      </c>
      <c r="D61" s="125"/>
      <c r="E61" s="51"/>
      <c r="F61" s="52"/>
      <c r="G61" s="52"/>
      <c r="H61" s="51"/>
      <c r="I61" s="51"/>
      <c r="J61" s="53"/>
      <c r="K61" s="53"/>
      <c r="L61" s="54" t="str">
        <f t="shared" si="86"/>
        <v xml:space="preserve">            { line: "Por los pecados que hemos cometido ..., ", sC: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3:40" ht="24.5" thickTop="1" thickBot="1" x14ac:dyDescent="0.55000000000000004">
      <c r="C62" s="124" t="s">
        <v>2670</v>
      </c>
      <c r="D62" s="125"/>
      <c r="E62" s="51"/>
      <c r="F62" s="52"/>
      <c r="G62" s="52"/>
      <c r="H62" s="51"/>
      <c r="I62" s="51"/>
      <c r="J62" s="53"/>
      <c r="K62" s="53"/>
      <c r="L62" s="54" t="str">
        <f t="shared" si="86"/>
        <v xml:space="preserve">            { line: "... por medio de la mentira,, ", sC: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3:40" ht="24.5" outlineLevel="1" thickTop="1" thickBot="1" x14ac:dyDescent="0.55000000000000004">
      <c r="C63" s="124" t="s">
        <v>2660</v>
      </c>
      <c r="D63" s="125" t="s">
        <v>988</v>
      </c>
      <c r="E63" s="51">
        <v>7</v>
      </c>
      <c r="F63" s="52"/>
      <c r="G63" s="52"/>
      <c r="H63" s="51"/>
      <c r="I63" s="51"/>
      <c r="J63" s="53"/>
      <c r="K63" s="53"/>
      <c r="L63" s="54" t="str">
        <f t="shared" ref="L63:L119" si="114">IF(C63="","",_xlfn.CONCAT("            { line: ","""",C63,", ",M63:AN63,""", sC: ","""",B63,"""},"))</f>
        <v xml:space="preserve">            { line: "TEN PIEDAD DE MÍ..., (Si,7,20)", sC: ""},</v>
      </c>
      <c r="M63" s="55" t="str">
        <f t="shared" ref="M63:M119" si="115">IF(N63="","","(")</f>
        <v>(</v>
      </c>
      <c r="N63" s="56" t="str">
        <f t="shared" si="2"/>
        <v>Si</v>
      </c>
      <c r="O63" s="57" t="str">
        <f t="shared" ref="O63:O119" si="116">IF(N63="","",",")</f>
        <v>,</v>
      </c>
      <c r="P63" s="58">
        <f t="shared" si="4"/>
        <v>7</v>
      </c>
      <c r="Q63" s="59" t="str">
        <f t="shared" ref="Q63:Q119" si="117">IF(N63="","",",")</f>
        <v>,</v>
      </c>
      <c r="R63" s="60">
        <f t="shared" si="6"/>
        <v>20</v>
      </c>
      <c r="S63" s="55" t="str">
        <f t="shared" ref="S63:S119" si="118">IF(N63="","",")")</f>
        <v>)</v>
      </c>
      <c r="T63" s="61" t="str">
        <f t="shared" ref="T63:T119" si="119">IF(U63="","","(")</f>
        <v/>
      </c>
      <c r="U63" s="62" t="str">
        <f t="shared" si="9"/>
        <v/>
      </c>
      <c r="V63" s="63" t="str">
        <f t="shared" ref="V63:V119" si="120">IF(U63="","",",")</f>
        <v/>
      </c>
      <c r="W63" s="64" t="str">
        <f t="shared" si="11"/>
        <v/>
      </c>
      <c r="X63" s="63" t="str">
        <f t="shared" ref="X63:X119" si="121">IF(U63="","",",")</f>
        <v/>
      </c>
      <c r="Y63" s="63" t="str">
        <f t="shared" ref="Y63:Y119" si="122">IF(U63="","",250)</f>
        <v/>
      </c>
      <c r="Z63" s="55" t="str">
        <f t="shared" ref="Z63:Z119" si="123">IF(U63="","",")")</f>
        <v/>
      </c>
      <c r="AA63" s="65" t="str">
        <f t="shared" ref="AA63:AA119" si="124">IF(AB63="","","(")</f>
        <v/>
      </c>
      <c r="AB63" s="56" t="str">
        <f t="shared" si="16"/>
        <v/>
      </c>
      <c r="AC63" s="66" t="str">
        <f t="shared" ref="AC63:AC119" si="125">IF(AB63="","",",")</f>
        <v/>
      </c>
      <c r="AD63" s="58" t="str">
        <f t="shared" ref="AD63:AD119" si="126">IF(I63="","",I63)</f>
        <v/>
      </c>
      <c r="AE63" s="67" t="str">
        <f t="shared" ref="AE63:AE119" si="127">IF(AB63="","",",")</f>
        <v/>
      </c>
      <c r="AF63" s="60" t="str">
        <f t="shared" ref="AF63:AF119" si="128">IF(AB63="","",350)</f>
        <v/>
      </c>
      <c r="AG63" s="60" t="str">
        <f t="shared" ref="AG63:AG119" si="129">IF(AB63="","",")")</f>
        <v/>
      </c>
      <c r="AH63" s="68" t="str">
        <f t="shared" ref="AH63:AH119" si="130">IF(AI63="","","(")</f>
        <v/>
      </c>
      <c r="AI63" s="69" t="str">
        <f t="shared" si="23"/>
        <v/>
      </c>
      <c r="AJ63" s="63" t="str">
        <f t="shared" ref="AJ63:AJ119" si="131">IF(AI63="","",",")</f>
        <v/>
      </c>
      <c r="AK63" s="63" t="str">
        <f t="shared" ref="AK63:AK119" si="132">IF(K63="","",K63)</f>
        <v/>
      </c>
      <c r="AL63" s="63" t="str">
        <f t="shared" ref="AL63:AL119" si="133">IF(AI63="","",",")</f>
        <v/>
      </c>
      <c r="AM63" s="63" t="str">
        <f t="shared" ref="AM63:AM119" si="134">IF(AI63="","",450)</f>
        <v/>
      </c>
      <c r="AN63" s="63" t="str">
        <f t="shared" ref="AN63:AN119" si="135">IF(AI63="","",")")</f>
        <v/>
      </c>
    </row>
    <row r="64" spans="3:40" ht="24.5" outlineLevel="1" thickTop="1" thickBot="1" x14ac:dyDescent="0.55000000000000004">
      <c r="C64" s="124" t="s">
        <v>2661</v>
      </c>
      <c r="D64" s="125" t="s">
        <v>1017</v>
      </c>
      <c r="E64" s="51" t="s">
        <v>1016</v>
      </c>
      <c r="F64" s="52" t="s">
        <v>988</v>
      </c>
      <c r="G64" s="52">
        <v>7</v>
      </c>
      <c r="H64" s="51"/>
      <c r="I64" s="51"/>
      <c r="J64" s="53"/>
      <c r="K64" s="53"/>
      <c r="L64" s="54" t="str">
        <f t="shared" si="114"/>
        <v xml:space="preserve">            { line: "QUE SOY UN PECADOR., (La,m,20)(Si,7,250)", sC: ""},</v>
      </c>
      <c r="M64" s="55" t="str">
        <f t="shared" si="115"/>
        <v>(</v>
      </c>
      <c r="N64" s="56" t="str">
        <f t="shared" si="2"/>
        <v>La</v>
      </c>
      <c r="O64" s="57" t="str">
        <f t="shared" si="116"/>
        <v>,</v>
      </c>
      <c r="P64" s="58" t="str">
        <f t="shared" si="4"/>
        <v>m</v>
      </c>
      <c r="Q64" s="59" t="str">
        <f t="shared" si="117"/>
        <v>,</v>
      </c>
      <c r="R64" s="60">
        <f t="shared" si="6"/>
        <v>20</v>
      </c>
      <c r="S64" s="55" t="str">
        <f t="shared" si="118"/>
        <v>)</v>
      </c>
      <c r="T64" s="61" t="str">
        <f t="shared" si="119"/>
        <v>(</v>
      </c>
      <c r="U64" s="62" t="str">
        <f t="shared" si="9"/>
        <v>Si</v>
      </c>
      <c r="V64" s="63" t="str">
        <f t="shared" si="120"/>
        <v>,</v>
      </c>
      <c r="W64" s="64">
        <f t="shared" si="11"/>
        <v>7</v>
      </c>
      <c r="X64" s="63" t="str">
        <f t="shared" si="121"/>
        <v>,</v>
      </c>
      <c r="Y64" s="63">
        <f t="shared" si="122"/>
        <v>250</v>
      </c>
      <c r="Z64" s="55" t="str">
        <f t="shared" si="123"/>
        <v>)</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4.5" outlineLevel="1" thickTop="1" thickBot="1" x14ac:dyDescent="0.55000000000000004">
      <c r="C65" s="124" t="s">
        <v>2671</v>
      </c>
      <c r="D65" s="125"/>
      <c r="E65" s="51"/>
      <c r="F65" s="52"/>
      <c r="G65" s="52"/>
      <c r="H65" s="51"/>
      <c r="I65" s="51"/>
      <c r="J65" s="53"/>
      <c r="K65" s="53"/>
      <c r="L65" s="54" t="str">
        <f t="shared" si="114"/>
        <v xml:space="preserve">            { line: "... por medio del soborno,, ", sC: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t="s">
        <v>2660</v>
      </c>
      <c r="D66" s="125" t="s">
        <v>988</v>
      </c>
      <c r="E66" s="51">
        <v>7</v>
      </c>
      <c r="F66" s="52"/>
      <c r="G66" s="52"/>
      <c r="H66" s="51"/>
      <c r="I66" s="51"/>
      <c r="J66" s="53"/>
      <c r="K66" s="53"/>
      <c r="L66" s="54" t="str">
        <f t="shared" si="114"/>
        <v xml:space="preserve">            { line: "TEN PIEDAD DE MÍ..., (Si,7,20)", sC: ""},</v>
      </c>
      <c r="M66" s="55" t="str">
        <f t="shared" si="115"/>
        <v>(</v>
      </c>
      <c r="N66" s="56" t="str">
        <f t="shared" si="2"/>
        <v>Si</v>
      </c>
      <c r="O66" s="57" t="str">
        <f t="shared" si="116"/>
        <v>,</v>
      </c>
      <c r="P66" s="58">
        <f t="shared" si="4"/>
        <v>7</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t="s">
        <v>2661</v>
      </c>
      <c r="D67" s="125" t="s">
        <v>1017</v>
      </c>
      <c r="E67" s="51" t="s">
        <v>1016</v>
      </c>
      <c r="F67" s="52" t="s">
        <v>988</v>
      </c>
      <c r="G67" s="52">
        <v>7</v>
      </c>
      <c r="H67" s="51"/>
      <c r="I67" s="51"/>
      <c r="J67" s="53"/>
      <c r="K67" s="53"/>
      <c r="L67" s="54" t="str">
        <f t="shared" si="114"/>
        <v xml:space="preserve">            { line: "QUE SOY UN PECADOR., (La,m,20)(Si,7,250)",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Si</v>
      </c>
      <c r="V67" s="63" t="str">
        <f t="shared" si="120"/>
        <v>,</v>
      </c>
      <c r="W67" s="64">
        <f t="shared" si="11"/>
        <v>7</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t="s">
        <v>2672</v>
      </c>
      <c r="D68" s="125"/>
      <c r="E68" s="51"/>
      <c r="F68" s="52"/>
      <c r="G68" s="52"/>
      <c r="H68" s="51"/>
      <c r="I68" s="51"/>
      <c r="J68" s="53"/>
      <c r="K68" s="53"/>
      <c r="L68" s="54" t="str">
        <f t="shared" si="114"/>
        <v xml:space="preserve">            { line: "... por medio de la calumnia,, ", sC: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t="s">
        <v>2660</v>
      </c>
      <c r="D69" s="125" t="s">
        <v>988</v>
      </c>
      <c r="E69" s="51">
        <v>7</v>
      </c>
      <c r="F69" s="52"/>
      <c r="G69" s="52"/>
      <c r="H69" s="51"/>
      <c r="I69" s="51"/>
      <c r="J69" s="53"/>
      <c r="K69" s="53"/>
      <c r="L69" s="54" t="str">
        <f t="shared" si="114"/>
        <v xml:space="preserve">            { line: "TEN PIEDAD DE MÍ..., (Si,7,20)", sC: ""},</v>
      </c>
      <c r="M69" s="55" t="str">
        <f t="shared" si="115"/>
        <v>(</v>
      </c>
      <c r="N69" s="56" t="str">
        <f t="shared" si="2"/>
        <v>Si</v>
      </c>
      <c r="O69" s="57" t="str">
        <f t="shared" si="116"/>
        <v>,</v>
      </c>
      <c r="P69" s="58">
        <f t="shared" si="4"/>
        <v>7</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t="s">
        <v>2661</v>
      </c>
      <c r="D70" s="125" t="s">
        <v>1017</v>
      </c>
      <c r="E70" s="51" t="s">
        <v>1016</v>
      </c>
      <c r="F70" s="52" t="s">
        <v>988</v>
      </c>
      <c r="G70" s="52">
        <v>7</v>
      </c>
      <c r="H70" s="51"/>
      <c r="I70" s="51"/>
      <c r="J70" s="53"/>
      <c r="K70" s="53"/>
      <c r="L70" s="54" t="str">
        <f t="shared" si="114"/>
        <v xml:space="preserve">            { line: "QUE SOY UN PECADOR., (La,m,20)(Si,7,250)",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Si</v>
      </c>
      <c r="V70" s="63" t="str">
        <f t="shared" si="120"/>
        <v>,</v>
      </c>
      <c r="W70" s="64">
        <f t="shared" si="11"/>
        <v>7</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t="s">
        <v>2673</v>
      </c>
      <c r="D71" s="125"/>
      <c r="E71" s="51"/>
      <c r="F71" s="52"/>
      <c r="G71" s="52"/>
      <c r="H71" s="51"/>
      <c r="I71" s="51"/>
      <c r="J71" s="53"/>
      <c r="K71" s="53"/>
      <c r="L71" s="54" t="str">
        <f t="shared" si="114"/>
        <v xml:space="preserve">            { line: "... en nuestras relaciones comerciales,, ", sC: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t="s">
        <v>2660</v>
      </c>
      <c r="D72" s="125" t="s">
        <v>988</v>
      </c>
      <c r="E72" s="51">
        <v>7</v>
      </c>
      <c r="F72" s="52"/>
      <c r="G72" s="52"/>
      <c r="H72" s="51"/>
      <c r="I72" s="51"/>
      <c r="J72" s="53"/>
      <c r="K72" s="53"/>
      <c r="L72" s="54" t="str">
        <f t="shared" si="114"/>
        <v xml:space="preserve">            { line: "TEN PIEDAD DE MÍ..., (Si,7,20)", sC: ""},</v>
      </c>
      <c r="M72" s="55" t="str">
        <f t="shared" si="115"/>
        <v>(</v>
      </c>
      <c r="N72" s="56" t="str">
        <f t="shared" si="2"/>
        <v>Si</v>
      </c>
      <c r="O72" s="57" t="str">
        <f t="shared" si="116"/>
        <v>,</v>
      </c>
      <c r="P72" s="58">
        <f t="shared" si="4"/>
        <v>7</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t="s">
        <v>2661</v>
      </c>
      <c r="D73" s="125" t="s">
        <v>1017</v>
      </c>
      <c r="E73" s="51" t="s">
        <v>1016</v>
      </c>
      <c r="F73" s="52" t="s">
        <v>988</v>
      </c>
      <c r="G73" s="52">
        <v>7</v>
      </c>
      <c r="H73" s="51"/>
      <c r="I73" s="51"/>
      <c r="J73" s="53"/>
      <c r="K73" s="53"/>
      <c r="L73" s="54" t="str">
        <f t="shared" si="114"/>
        <v xml:space="preserve">            { line: "QUE SOY UN PECADOR., (La,m,20)(Si,7,250)",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Si</v>
      </c>
      <c r="V73" s="63" t="str">
        <f t="shared" si="120"/>
        <v>,</v>
      </c>
      <c r="W73" s="64">
        <f t="shared" si="11"/>
        <v>7</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t="s">
        <v>2674</v>
      </c>
      <c r="D74" s="125"/>
      <c r="E74" s="51"/>
      <c r="F74" s="52"/>
      <c r="G74" s="52"/>
      <c r="H74" s="51"/>
      <c r="I74" s="51"/>
      <c r="J74" s="53"/>
      <c r="K74" s="53"/>
      <c r="L74" s="54" t="str">
        <f t="shared" si="114"/>
        <v xml:space="preserve">            { line: "... por medio de la comida y la bebida,, ", sC: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t="s">
        <v>2660</v>
      </c>
      <c r="D75" s="125" t="s">
        <v>988</v>
      </c>
      <c r="E75" s="51">
        <v>7</v>
      </c>
      <c r="F75" s="52"/>
      <c r="G75" s="52"/>
      <c r="H75" s="51"/>
      <c r="I75" s="51"/>
      <c r="J75" s="53"/>
      <c r="K75" s="53"/>
      <c r="L75" s="54" t="str">
        <f t="shared" si="114"/>
        <v xml:space="preserve">            { line: "TEN PIEDAD DE MÍ..., (Si,7,20)", sC: ""},</v>
      </c>
      <c r="M75" s="55" t="str">
        <f t="shared" si="115"/>
        <v>(</v>
      </c>
      <c r="N75" s="56" t="str">
        <f t="shared" si="2"/>
        <v>Si</v>
      </c>
      <c r="O75" s="57" t="str">
        <f t="shared" si="116"/>
        <v>,</v>
      </c>
      <c r="P75" s="58">
        <f t="shared" si="4"/>
        <v>7</v>
      </c>
      <c r="Q75" s="59" t="str">
        <f t="shared" si="117"/>
        <v>,</v>
      </c>
      <c r="R75" s="60">
        <f t="shared" si="6"/>
        <v>20</v>
      </c>
      <c r="S75" s="55" t="str">
        <f t="shared" si="118"/>
        <v>)</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t="s">
        <v>2661</v>
      </c>
      <c r="D76" s="125" t="s">
        <v>1017</v>
      </c>
      <c r="E76" s="51" t="s">
        <v>1016</v>
      </c>
      <c r="F76" s="52" t="s">
        <v>988</v>
      </c>
      <c r="G76" s="52">
        <v>7</v>
      </c>
      <c r="H76" s="51"/>
      <c r="I76" s="51"/>
      <c r="J76" s="53"/>
      <c r="K76" s="53"/>
      <c r="L76" s="54" t="str">
        <f t="shared" si="114"/>
        <v xml:space="preserve">            { line: "QUE SOY UN PECADOR., (La,m,20)(Si,7,250)", sC: ""},</v>
      </c>
      <c r="M76" s="55" t="str">
        <f t="shared" si="115"/>
        <v>(</v>
      </c>
      <c r="N76" s="56" t="str">
        <f t="shared" si="2"/>
        <v>La</v>
      </c>
      <c r="O76" s="57" t="str">
        <f t="shared" si="116"/>
        <v>,</v>
      </c>
      <c r="P76" s="58" t="str">
        <f t="shared" si="4"/>
        <v>m</v>
      </c>
      <c r="Q76" s="59" t="str">
        <f t="shared" si="117"/>
        <v>,</v>
      </c>
      <c r="R76" s="60">
        <f t="shared" si="6"/>
        <v>20</v>
      </c>
      <c r="S76" s="55" t="str">
        <f t="shared" si="118"/>
        <v>)</v>
      </c>
      <c r="T76" s="61" t="str">
        <f t="shared" si="119"/>
        <v>(</v>
      </c>
      <c r="U76" s="62" t="str">
        <f t="shared" si="9"/>
        <v>Si</v>
      </c>
      <c r="V76" s="63" t="str">
        <f t="shared" si="120"/>
        <v>,</v>
      </c>
      <c r="W76" s="64">
        <f t="shared" si="11"/>
        <v>7</v>
      </c>
      <c r="X76" s="63" t="str">
        <f t="shared" si="121"/>
        <v>,</v>
      </c>
      <c r="Y76" s="63">
        <f t="shared" si="122"/>
        <v>250</v>
      </c>
      <c r="Z76" s="55" t="str">
        <f t="shared" si="123"/>
        <v>)</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t="s">
        <v>2675</v>
      </c>
      <c r="D77" s="125"/>
      <c r="E77" s="51"/>
      <c r="F77" s="52"/>
      <c r="G77" s="52"/>
      <c r="H77" s="51"/>
      <c r="I77" s="51"/>
      <c r="J77" s="53"/>
      <c r="K77" s="53"/>
      <c r="L77" s="54" t="str">
        <f t="shared" si="114"/>
        <v xml:space="preserve">            { line: "... a través del orgullo, ", sC: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t="s">
        <v>2660</v>
      </c>
      <c r="D78" s="125" t="s">
        <v>988</v>
      </c>
      <c r="E78" s="51">
        <v>7</v>
      </c>
      <c r="F78" s="52"/>
      <c r="G78" s="52"/>
      <c r="H78" s="51"/>
      <c r="I78" s="51"/>
      <c r="J78" s="53"/>
      <c r="K78" s="53"/>
      <c r="L78" s="54" t="str">
        <f t="shared" si="114"/>
        <v xml:space="preserve">            { line: "TEN PIEDAD DE MÍ..., (Si,7,20)", sC: ""},</v>
      </c>
      <c r="M78" s="55" t="str">
        <f t="shared" si="115"/>
        <v>(</v>
      </c>
      <c r="N78" s="56" t="str">
        <f t="shared" si="2"/>
        <v>Si</v>
      </c>
      <c r="O78" s="57" t="str">
        <f t="shared" si="116"/>
        <v>,</v>
      </c>
      <c r="P78" s="58">
        <f t="shared" si="4"/>
        <v>7</v>
      </c>
      <c r="Q78" s="59" t="str">
        <f t="shared" si="117"/>
        <v>,</v>
      </c>
      <c r="R78" s="60">
        <f t="shared" si="6"/>
        <v>20</v>
      </c>
      <c r="S78" s="55" t="str">
        <f t="shared" si="118"/>
        <v>)</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t="s">
        <v>2661</v>
      </c>
      <c r="D79" s="125" t="s">
        <v>1017</v>
      </c>
      <c r="E79" s="51" t="s">
        <v>1016</v>
      </c>
      <c r="F79" s="52" t="s">
        <v>988</v>
      </c>
      <c r="G79" s="52">
        <v>7</v>
      </c>
      <c r="H79" s="51"/>
      <c r="I79" s="51"/>
      <c r="J79" s="53"/>
      <c r="K79" s="53"/>
      <c r="L79" s="54" t="str">
        <f t="shared" si="114"/>
        <v xml:space="preserve">            { line: "QUE SOY UN PECADOR., (La,m,20)(Si,7,250)", sC: ""},</v>
      </c>
      <c r="M79" s="55" t="str">
        <f t="shared" si="115"/>
        <v>(</v>
      </c>
      <c r="N79" s="56" t="str">
        <f t="shared" si="2"/>
        <v>La</v>
      </c>
      <c r="O79" s="57" t="str">
        <f t="shared" si="116"/>
        <v>,</v>
      </c>
      <c r="P79" s="58" t="str">
        <f t="shared" si="4"/>
        <v>m</v>
      </c>
      <c r="Q79" s="59" t="str">
        <f t="shared" si="117"/>
        <v>,</v>
      </c>
      <c r="R79" s="60">
        <f t="shared" si="6"/>
        <v>20</v>
      </c>
      <c r="S79" s="55" t="str">
        <f t="shared" si="118"/>
        <v>)</v>
      </c>
      <c r="T79" s="61" t="str">
        <f t="shared" si="119"/>
        <v>(</v>
      </c>
      <c r="U79" s="62" t="str">
        <f t="shared" si="9"/>
        <v>Si</v>
      </c>
      <c r="V79" s="63" t="str">
        <f t="shared" si="120"/>
        <v>,</v>
      </c>
      <c r="W79" s="64">
        <f t="shared" si="11"/>
        <v>7</v>
      </c>
      <c r="X79" s="63" t="str">
        <f t="shared" si="121"/>
        <v>,</v>
      </c>
      <c r="Y79" s="63">
        <f t="shared" si="122"/>
        <v>250</v>
      </c>
      <c r="Z79" s="55" t="str">
        <f t="shared" si="123"/>
        <v>)</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t="s">
        <v>2676</v>
      </c>
      <c r="D80" s="125"/>
      <c r="E80" s="51"/>
      <c r="F80" s="52"/>
      <c r="G80" s="52"/>
      <c r="H80" s="51"/>
      <c r="I80" s="51"/>
      <c r="J80" s="53"/>
      <c r="K80" s="53"/>
      <c r="L80" s="54" t="str">
        <f t="shared" si="114"/>
        <v xml:space="preserve">            { line: "... por medio de la murmuración,, ", sC: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t="s">
        <v>2660</v>
      </c>
      <c r="D81" s="125" t="s">
        <v>988</v>
      </c>
      <c r="E81" s="51">
        <v>7</v>
      </c>
      <c r="F81" s="52"/>
      <c r="G81" s="52"/>
      <c r="H81" s="51"/>
      <c r="I81" s="51"/>
      <c r="J81" s="53"/>
      <c r="K81" s="53"/>
      <c r="L81" s="54" t="str">
        <f t="shared" si="114"/>
        <v xml:space="preserve">            { line: "TEN PIEDAD DE MÍ..., (Si,7,20)", sC: ""},</v>
      </c>
      <c r="M81" s="55" t="str">
        <f t="shared" si="115"/>
        <v>(</v>
      </c>
      <c r="N81" s="56" t="str">
        <f t="shared" si="2"/>
        <v>Si</v>
      </c>
      <c r="O81" s="57" t="str">
        <f t="shared" si="116"/>
        <v>,</v>
      </c>
      <c r="P81" s="58">
        <f t="shared" si="4"/>
        <v>7</v>
      </c>
      <c r="Q81" s="59" t="str">
        <f t="shared" si="117"/>
        <v>,</v>
      </c>
      <c r="R81" s="60">
        <f t="shared" si="6"/>
        <v>20</v>
      </c>
      <c r="S81" s="55" t="str">
        <f t="shared" si="118"/>
        <v>)</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t="s">
        <v>2661</v>
      </c>
      <c r="D82" s="125" t="s">
        <v>1017</v>
      </c>
      <c r="E82" s="51" t="s">
        <v>1016</v>
      </c>
      <c r="F82" s="52" t="s">
        <v>988</v>
      </c>
      <c r="G82" s="52">
        <v>7</v>
      </c>
      <c r="H82" s="51"/>
      <c r="I82" s="51"/>
      <c r="J82" s="53"/>
      <c r="K82" s="53"/>
      <c r="L82" s="54" t="str">
        <f t="shared" si="114"/>
        <v xml:space="preserve">            { line: "QUE SOY UN PECADOR., (La,m,20)(Si,7,250)", sC: ""},</v>
      </c>
      <c r="M82" s="55" t="str">
        <f t="shared" si="115"/>
        <v>(</v>
      </c>
      <c r="N82" s="56" t="str">
        <f t="shared" si="2"/>
        <v>La</v>
      </c>
      <c r="O82" s="57" t="str">
        <f t="shared" si="116"/>
        <v>,</v>
      </c>
      <c r="P82" s="58" t="str">
        <f t="shared" si="4"/>
        <v>m</v>
      </c>
      <c r="Q82" s="59" t="str">
        <f t="shared" si="117"/>
        <v>,</v>
      </c>
      <c r="R82" s="60">
        <f t="shared" si="6"/>
        <v>20</v>
      </c>
      <c r="S82" s="55" t="str">
        <f t="shared" si="118"/>
        <v>)</v>
      </c>
      <c r="T82" s="61" t="str">
        <f t="shared" si="119"/>
        <v>(</v>
      </c>
      <c r="U82" s="62" t="str">
        <f t="shared" si="9"/>
        <v>Si</v>
      </c>
      <c r="V82" s="63" t="str">
        <f t="shared" si="120"/>
        <v>,</v>
      </c>
      <c r="W82" s="64">
        <f t="shared" si="11"/>
        <v>7</v>
      </c>
      <c r="X82" s="63" t="str">
        <f t="shared" si="121"/>
        <v>,</v>
      </c>
      <c r="Y82" s="63">
        <f t="shared" si="122"/>
        <v>250</v>
      </c>
      <c r="Z82" s="55" t="str">
        <f t="shared" si="123"/>
        <v>)</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t="s">
        <v>2677</v>
      </c>
      <c r="D83" s="125"/>
      <c r="E83" s="51"/>
      <c r="F83" s="52"/>
      <c r="G83" s="52"/>
      <c r="H83" s="51"/>
      <c r="I83" s="51"/>
      <c r="J83" s="53"/>
      <c r="K83" s="53"/>
      <c r="L83" s="54" t="str">
        <f t="shared" si="114"/>
        <v xml:space="preserve">            { line: "... por medio de la mirada codiciosa,, ", sC: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t="s">
        <v>2660</v>
      </c>
      <c r="D84" s="125" t="s">
        <v>988</v>
      </c>
      <c r="E84" s="51">
        <v>7</v>
      </c>
      <c r="F84" s="52"/>
      <c r="G84" s="52"/>
      <c r="H84" s="51"/>
      <c r="I84" s="51"/>
      <c r="J84" s="53"/>
      <c r="K84" s="53"/>
      <c r="L84" s="54" t="str">
        <f t="shared" si="114"/>
        <v xml:space="preserve">            { line: "TEN PIEDAD DE MÍ..., (Si,7,20)", sC: ""},</v>
      </c>
      <c r="M84" s="55" t="str">
        <f t="shared" si="115"/>
        <v>(</v>
      </c>
      <c r="N84" s="56" t="str">
        <f t="shared" si="2"/>
        <v>Si</v>
      </c>
      <c r="O84" s="57" t="str">
        <f t="shared" si="116"/>
        <v>,</v>
      </c>
      <c r="P84" s="58">
        <f t="shared" si="4"/>
        <v>7</v>
      </c>
      <c r="Q84" s="59" t="str">
        <f t="shared" si="117"/>
        <v>,</v>
      </c>
      <c r="R84" s="60">
        <f t="shared" si="6"/>
        <v>20</v>
      </c>
      <c r="S84" s="55" t="str">
        <f t="shared" si="118"/>
        <v>)</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t="s">
        <v>2661</v>
      </c>
      <c r="D85" s="125" t="s">
        <v>1017</v>
      </c>
      <c r="E85" s="51" t="s">
        <v>1016</v>
      </c>
      <c r="F85" s="52" t="s">
        <v>988</v>
      </c>
      <c r="G85" s="52">
        <v>7</v>
      </c>
      <c r="H85" s="51"/>
      <c r="I85" s="51"/>
      <c r="J85" s="53"/>
      <c r="K85" s="53"/>
      <c r="L85" s="54" t="str">
        <f t="shared" si="114"/>
        <v xml:space="preserve">            { line: "QUE SOY UN PECADOR., (La,m,20)(Si,7,250)", sC: ""},</v>
      </c>
      <c r="M85" s="55" t="str">
        <f t="shared" si="115"/>
        <v>(</v>
      </c>
      <c r="N85" s="56" t="str">
        <f t="shared" si="2"/>
        <v>La</v>
      </c>
      <c r="O85" s="57" t="str">
        <f t="shared" si="116"/>
        <v>,</v>
      </c>
      <c r="P85" s="58" t="str">
        <f t="shared" si="4"/>
        <v>m</v>
      </c>
      <c r="Q85" s="59" t="str">
        <f t="shared" si="117"/>
        <v>,</v>
      </c>
      <c r="R85" s="60">
        <f t="shared" si="6"/>
        <v>20</v>
      </c>
      <c r="S85" s="55" t="str">
        <f t="shared" si="118"/>
        <v>)</v>
      </c>
      <c r="T85" s="61" t="str">
        <f t="shared" si="119"/>
        <v>(</v>
      </c>
      <c r="U85" s="62" t="str">
        <f t="shared" si="9"/>
        <v>Si</v>
      </c>
      <c r="V85" s="63" t="str">
        <f t="shared" si="120"/>
        <v>,</v>
      </c>
      <c r="W85" s="64">
        <f t="shared" si="11"/>
        <v>7</v>
      </c>
      <c r="X85" s="63" t="str">
        <f t="shared" si="121"/>
        <v>,</v>
      </c>
      <c r="Y85" s="63">
        <f t="shared" si="122"/>
        <v>250</v>
      </c>
      <c r="Z85" s="55" t="str">
        <f t="shared" si="123"/>
        <v>)</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t="s">
        <v>2678</v>
      </c>
      <c r="D86" s="125" t="s">
        <v>988</v>
      </c>
      <c r="E86" s="51">
        <v>7</v>
      </c>
      <c r="F86" s="52"/>
      <c r="G86" s="52"/>
      <c r="H86" s="51"/>
      <c r="I86" s="51"/>
      <c r="J86" s="53"/>
      <c r="K86" s="53"/>
      <c r="L86" s="54" t="str">
        <f t="shared" si="114"/>
        <v xml:space="preserve">            { line: "... por medio de la mirada deshonesta, (Si,7,20)", sC: ""},</v>
      </c>
      <c r="M86" s="55" t="str">
        <f t="shared" si="115"/>
        <v>(</v>
      </c>
      <c r="N86" s="56" t="str">
        <f t="shared" si="2"/>
        <v>Si</v>
      </c>
      <c r="O86" s="57" t="str">
        <f t="shared" si="116"/>
        <v>,</v>
      </c>
      <c r="P86" s="58">
        <f t="shared" si="4"/>
        <v>7</v>
      </c>
      <c r="Q86" s="59" t="str">
        <f t="shared" si="117"/>
        <v>,</v>
      </c>
      <c r="R86" s="60">
        <f t="shared" si="6"/>
        <v>20</v>
      </c>
      <c r="S86" s="55" t="str">
        <f t="shared" si="118"/>
        <v>)</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t="s">
        <v>2660</v>
      </c>
      <c r="D87" s="125"/>
      <c r="E87" s="51"/>
      <c r="F87" s="52"/>
      <c r="G87" s="52"/>
      <c r="H87" s="51"/>
      <c r="I87" s="51"/>
      <c r="J87" s="53"/>
      <c r="K87" s="53"/>
      <c r="L87" s="54" t="str">
        <f t="shared" si="114"/>
        <v xml:space="preserve">            { line: "TEN PIEDAD DE MÍ..., ", sC: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t="s">
        <v>2661</v>
      </c>
      <c r="D88" s="125" t="s">
        <v>1017</v>
      </c>
      <c r="E88" s="51" t="s">
        <v>1016</v>
      </c>
      <c r="F88" s="52" t="s">
        <v>988</v>
      </c>
      <c r="G88" s="52">
        <v>7</v>
      </c>
      <c r="H88" s="51"/>
      <c r="I88" s="51"/>
      <c r="J88" s="53"/>
      <c r="K88" s="53"/>
      <c r="L88" s="54" t="str">
        <f t="shared" si="114"/>
        <v xml:space="preserve">            { line: "QUE SOY UN PECADOR., (La,m,20)(Si,7,250)", sC: ""},</v>
      </c>
      <c r="M88" s="55" t="str">
        <f t="shared" si="115"/>
        <v>(</v>
      </c>
      <c r="N88" s="56" t="str">
        <f t="shared" si="2"/>
        <v>La</v>
      </c>
      <c r="O88" s="57" t="str">
        <f t="shared" si="116"/>
        <v>,</v>
      </c>
      <c r="P88" s="58" t="str">
        <f t="shared" si="4"/>
        <v>m</v>
      </c>
      <c r="Q88" s="59" t="str">
        <f t="shared" si="117"/>
        <v>,</v>
      </c>
      <c r="R88" s="60">
        <f t="shared" si="6"/>
        <v>20</v>
      </c>
      <c r="S88" s="55" t="str">
        <f t="shared" si="118"/>
        <v>)</v>
      </c>
      <c r="T88" s="61" t="str">
        <f t="shared" si="119"/>
        <v>(</v>
      </c>
      <c r="U88" s="62" t="str">
        <f t="shared" si="9"/>
        <v>Si</v>
      </c>
      <c r="V88" s="63" t="str">
        <f t="shared" si="120"/>
        <v>,</v>
      </c>
      <c r="W88" s="64">
        <f t="shared" si="11"/>
        <v>7</v>
      </c>
      <c r="X88" s="63" t="str">
        <f t="shared" si="121"/>
        <v>,</v>
      </c>
      <c r="Y88" s="63">
        <f t="shared" si="122"/>
        <v>250</v>
      </c>
      <c r="Z88" s="55" t="str">
        <f t="shared" si="123"/>
        <v>)</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t="s">
        <v>2578</v>
      </c>
      <c r="D89" s="125" t="s">
        <v>1106</v>
      </c>
      <c r="E89" s="51"/>
      <c r="F89" s="52" t="s">
        <v>988</v>
      </c>
      <c r="G89" s="52">
        <v>7</v>
      </c>
      <c r="H89" s="51"/>
      <c r="I89" s="51"/>
      <c r="J89" s="53"/>
      <c r="K89" s="53"/>
      <c r="L89" s="54" t="str">
        <f t="shared" si="114"/>
        <v xml:space="preserve">            { line: "Señor, ten piedad., (Do,,10)(Si,7,250)", sC: ""},</v>
      </c>
      <c r="M89" s="55" t="str">
        <f t="shared" si="115"/>
        <v>(</v>
      </c>
      <c r="N89" s="56" t="str">
        <f t="shared" si="2"/>
        <v>Do</v>
      </c>
      <c r="O89" s="57" t="str">
        <f t="shared" si="116"/>
        <v>,</v>
      </c>
      <c r="P89" s="58" t="str">
        <f t="shared" si="4"/>
        <v/>
      </c>
      <c r="Q89" s="59" t="str">
        <f t="shared" si="117"/>
        <v>,</v>
      </c>
      <c r="R89" s="60">
        <f t="shared" si="6"/>
        <v>10</v>
      </c>
      <c r="S89" s="55" t="str">
        <f t="shared" si="118"/>
        <v>)</v>
      </c>
      <c r="T89" s="61" t="str">
        <f t="shared" si="119"/>
        <v>(</v>
      </c>
      <c r="U89" s="62" t="str">
        <f t="shared" si="9"/>
        <v>Si</v>
      </c>
      <c r="V89" s="63" t="str">
        <f t="shared" si="120"/>
        <v>,</v>
      </c>
      <c r="W89" s="64">
        <f t="shared" si="11"/>
        <v>7</v>
      </c>
      <c r="X89" s="63" t="str">
        <f t="shared" si="121"/>
        <v>,</v>
      </c>
      <c r="Y89" s="63">
        <f t="shared" si="122"/>
        <v>250</v>
      </c>
      <c r="Z89" s="55" t="str">
        <f t="shared" si="123"/>
        <v>)</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t="s">
        <v>2646</v>
      </c>
      <c r="D90" s="125" t="s">
        <v>1106</v>
      </c>
      <c r="E90" s="51"/>
      <c r="F90" s="52" t="s">
        <v>988</v>
      </c>
      <c r="G90" s="52">
        <v>7</v>
      </c>
      <c r="H90" s="51"/>
      <c r="I90" s="51"/>
      <c r="J90" s="53"/>
      <c r="K90" s="53"/>
      <c r="L90" s="54" t="str">
        <f t="shared" si="114"/>
        <v xml:space="preserve">            { line: "SEÑOR, TEN PIEDAD., (Do,,10)(Si,7,250)", sC: ""},</v>
      </c>
      <c r="M90" s="55" t="str">
        <f t="shared" si="115"/>
        <v>(</v>
      </c>
      <c r="N90" s="56" t="str">
        <f t="shared" si="2"/>
        <v>Do</v>
      </c>
      <c r="O90" s="57" t="str">
        <f t="shared" si="116"/>
        <v>,</v>
      </c>
      <c r="P90" s="58" t="str">
        <f t="shared" si="4"/>
        <v/>
      </c>
      <c r="Q90" s="59" t="str">
        <f t="shared" si="117"/>
        <v>,</v>
      </c>
      <c r="R90" s="60">
        <f t="shared" si="6"/>
        <v>10</v>
      </c>
      <c r="S90" s="55" t="str">
        <f t="shared" si="118"/>
        <v>)</v>
      </c>
      <c r="T90" s="61" t="str">
        <f t="shared" si="119"/>
        <v>(</v>
      </c>
      <c r="U90" s="62" t="str">
        <f t="shared" si="9"/>
        <v>Si</v>
      </c>
      <c r="V90" s="63" t="str">
        <f t="shared" si="120"/>
        <v>,</v>
      </c>
      <c r="W90" s="64">
        <f t="shared" si="11"/>
        <v>7</v>
      </c>
      <c r="X90" s="63" t="str">
        <f t="shared" si="121"/>
        <v>,</v>
      </c>
      <c r="Y90" s="63">
        <f t="shared" si="122"/>
        <v>250</v>
      </c>
      <c r="Z90" s="55" t="str">
        <f t="shared" si="123"/>
        <v>)</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t="s">
        <v>2658</v>
      </c>
      <c r="D91" s="125"/>
      <c r="E91" s="51"/>
      <c r="F91" s="52"/>
      <c r="G91" s="52"/>
      <c r="H91" s="51"/>
      <c r="I91" s="51"/>
      <c r="J91" s="53"/>
      <c r="K91" s="53"/>
      <c r="L91" s="54" t="str">
        <f t="shared" si="114"/>
        <v xml:space="preserve">            { line: "Por los pecados que hemos cometido ..., ", sC: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t="s">
        <v>2679</v>
      </c>
      <c r="D92" s="125"/>
      <c r="E92" s="51"/>
      <c r="F92" s="52"/>
      <c r="G92" s="52"/>
      <c r="H92" s="51"/>
      <c r="I92" s="51"/>
      <c r="J92" s="53"/>
      <c r="K92" s="53"/>
      <c r="L92" s="54" t="str">
        <f t="shared" si="114"/>
        <v xml:space="preserve">            { line: "... incurriendo en la prostitución,, ", sC: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t="s">
        <v>2660</v>
      </c>
      <c r="D93" s="125" t="s">
        <v>988</v>
      </c>
      <c r="E93" s="51">
        <v>7</v>
      </c>
      <c r="F93" s="52"/>
      <c r="G93" s="52"/>
      <c r="H93" s="51"/>
      <c r="I93" s="51"/>
      <c r="J93" s="53"/>
      <c r="K93" s="53"/>
      <c r="L93" s="54" t="str">
        <f t="shared" si="114"/>
        <v xml:space="preserve">            { line: "TEN PIEDAD DE MÍ..., (Si,7,20)", sC: ""},</v>
      </c>
      <c r="M93" s="55" t="str">
        <f t="shared" si="115"/>
        <v>(</v>
      </c>
      <c r="N93" s="56" t="str">
        <f t="shared" si="2"/>
        <v>Si</v>
      </c>
      <c r="O93" s="57" t="str">
        <f t="shared" si="116"/>
        <v>,</v>
      </c>
      <c r="P93" s="58">
        <f t="shared" si="4"/>
        <v>7</v>
      </c>
      <c r="Q93" s="59" t="str">
        <f t="shared" si="117"/>
        <v>,</v>
      </c>
      <c r="R93" s="60">
        <f t="shared" si="6"/>
        <v>20</v>
      </c>
      <c r="S93" s="55" t="str">
        <f t="shared" si="118"/>
        <v>)</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t="s">
        <v>2661</v>
      </c>
      <c r="D94" s="125" t="s">
        <v>1017</v>
      </c>
      <c r="E94" s="51" t="s">
        <v>1016</v>
      </c>
      <c r="F94" s="52" t="s">
        <v>988</v>
      </c>
      <c r="G94" s="52">
        <v>7</v>
      </c>
      <c r="H94" s="51"/>
      <c r="I94" s="51"/>
      <c r="J94" s="53"/>
      <c r="K94" s="53"/>
      <c r="L94" s="54" t="str">
        <f t="shared" si="114"/>
        <v xml:space="preserve">            { line: "QUE SOY UN PECADOR., (La,m,20)(Si,7,250)", sC: ""},</v>
      </c>
      <c r="M94" s="55" t="str">
        <f t="shared" si="115"/>
        <v>(</v>
      </c>
      <c r="N94" s="56" t="str">
        <f t="shared" si="2"/>
        <v>La</v>
      </c>
      <c r="O94" s="57" t="str">
        <f t="shared" si="116"/>
        <v>,</v>
      </c>
      <c r="P94" s="58" t="str">
        <f t="shared" si="4"/>
        <v>m</v>
      </c>
      <c r="Q94" s="59" t="str">
        <f t="shared" si="117"/>
        <v>,</v>
      </c>
      <c r="R94" s="60">
        <f t="shared" si="6"/>
        <v>20</v>
      </c>
      <c r="S94" s="55" t="str">
        <f t="shared" si="118"/>
        <v>)</v>
      </c>
      <c r="T94" s="61" t="str">
        <f t="shared" si="119"/>
        <v>(</v>
      </c>
      <c r="U94" s="62" t="str">
        <f t="shared" si="9"/>
        <v>Si</v>
      </c>
      <c r="V94" s="63" t="str">
        <f t="shared" si="120"/>
        <v>,</v>
      </c>
      <c r="W94" s="64">
        <f t="shared" si="11"/>
        <v>7</v>
      </c>
      <c r="X94" s="63" t="str">
        <f t="shared" si="121"/>
        <v>,</v>
      </c>
      <c r="Y94" s="63">
        <f t="shared" si="122"/>
        <v>250</v>
      </c>
      <c r="Z94" s="55" t="str">
        <f t="shared" si="123"/>
        <v>)</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t="s">
        <v>2680</v>
      </c>
      <c r="D95" s="125"/>
      <c r="E95" s="51"/>
      <c r="F95" s="52"/>
      <c r="G95" s="52"/>
      <c r="H95" s="51"/>
      <c r="I95" s="51"/>
      <c r="J95" s="53"/>
      <c r="K95" s="53"/>
      <c r="L95" s="54" t="str">
        <f t="shared" si="114"/>
        <v xml:space="preserve">            { line: "... por falta de sinceridad,, ", sC: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t="s">
        <v>2660</v>
      </c>
      <c r="D96" s="125" t="s">
        <v>988</v>
      </c>
      <c r="E96" s="51">
        <v>7</v>
      </c>
      <c r="F96" s="52"/>
      <c r="G96" s="52"/>
      <c r="H96" s="51"/>
      <c r="I96" s="51"/>
      <c r="J96" s="53"/>
      <c r="K96" s="53"/>
      <c r="L96" s="54" t="str">
        <f t="shared" si="114"/>
        <v xml:space="preserve">            { line: "TEN PIEDAD DE MÍ..., (Si,7,20)", sC: ""},</v>
      </c>
      <c r="M96" s="55" t="str">
        <f t="shared" si="115"/>
        <v>(</v>
      </c>
      <c r="N96" s="56" t="str">
        <f t="shared" si="2"/>
        <v>Si</v>
      </c>
      <c r="O96" s="57" t="str">
        <f t="shared" si="116"/>
        <v>,</v>
      </c>
      <c r="P96" s="58">
        <f t="shared" si="4"/>
        <v>7</v>
      </c>
      <c r="Q96" s="59" t="str">
        <f t="shared" si="117"/>
        <v>,</v>
      </c>
      <c r="R96" s="60">
        <f t="shared" si="6"/>
        <v>20</v>
      </c>
      <c r="S96" s="55" t="str">
        <f t="shared" si="118"/>
        <v>)</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3:40" ht="24.5" outlineLevel="1" thickTop="1" thickBot="1" x14ac:dyDescent="0.55000000000000004">
      <c r="C97" s="124" t="s">
        <v>2661</v>
      </c>
      <c r="D97" s="125" t="s">
        <v>1017</v>
      </c>
      <c r="E97" s="51" t="s">
        <v>1016</v>
      </c>
      <c r="F97" s="52" t="s">
        <v>988</v>
      </c>
      <c r="G97" s="52">
        <v>7</v>
      </c>
      <c r="H97" s="51"/>
      <c r="I97" s="51"/>
      <c r="J97" s="53"/>
      <c r="K97" s="53"/>
      <c r="L97" s="54" t="str">
        <f t="shared" si="114"/>
        <v xml:space="preserve">            { line: "QUE SOY UN PECADOR., (La,m,20)(Si,7,250)", sC: ""},</v>
      </c>
      <c r="M97" s="55" t="str">
        <f t="shared" si="115"/>
        <v>(</v>
      </c>
      <c r="N97" s="56" t="str">
        <f t="shared" si="2"/>
        <v>La</v>
      </c>
      <c r="O97" s="57" t="str">
        <f t="shared" si="116"/>
        <v>,</v>
      </c>
      <c r="P97" s="58" t="str">
        <f t="shared" si="4"/>
        <v>m</v>
      </c>
      <c r="Q97" s="59" t="str">
        <f t="shared" si="117"/>
        <v>,</v>
      </c>
      <c r="R97" s="60">
        <f t="shared" si="6"/>
        <v>20</v>
      </c>
      <c r="S97" s="55" t="str">
        <f t="shared" si="118"/>
        <v>)</v>
      </c>
      <c r="T97" s="61" t="str">
        <f t="shared" si="119"/>
        <v>(</v>
      </c>
      <c r="U97" s="62" t="str">
        <f t="shared" si="9"/>
        <v>Si</v>
      </c>
      <c r="V97" s="63" t="str">
        <f t="shared" si="120"/>
        <v>,</v>
      </c>
      <c r="W97" s="64">
        <f t="shared" si="11"/>
        <v>7</v>
      </c>
      <c r="X97" s="63" t="str">
        <f t="shared" si="121"/>
        <v>,</v>
      </c>
      <c r="Y97" s="63">
        <f t="shared" si="122"/>
        <v>250</v>
      </c>
      <c r="Z97" s="55" t="str">
        <f t="shared" si="123"/>
        <v>)</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3:40" ht="24.5" outlineLevel="1" thickTop="1" thickBot="1" x14ac:dyDescent="0.55000000000000004">
      <c r="C98" s="124" t="s">
        <v>2681</v>
      </c>
      <c r="D98" s="125"/>
      <c r="E98" s="51"/>
      <c r="F98" s="52"/>
      <c r="G98" s="52"/>
      <c r="H98" s="51"/>
      <c r="I98" s="51"/>
      <c r="J98" s="53"/>
      <c r="K98" s="53"/>
      <c r="L98" s="54" t="str">
        <f t="shared" si="114"/>
        <v xml:space="preserve">            { line: "... a través de la envidia,, ", sC: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3:40" ht="24.5" outlineLevel="1" thickTop="1" thickBot="1" x14ac:dyDescent="0.55000000000000004">
      <c r="C99" s="124" t="s">
        <v>2660</v>
      </c>
      <c r="D99" s="125" t="s">
        <v>988</v>
      </c>
      <c r="E99" s="51">
        <v>7</v>
      </c>
      <c r="F99" s="52"/>
      <c r="G99" s="52"/>
      <c r="H99" s="51"/>
      <c r="I99" s="51"/>
      <c r="J99" s="53"/>
      <c r="K99" s="53"/>
      <c r="L99" s="54" t="str">
        <f>IF(C99="","",_xlfn.CONCAT("            { line: ","""",C99,", ",M99:AN99,""", sC: ","""",B99,"""},"))</f>
        <v xml:space="preserve">            { line: "TEN PIEDAD DE MÍ..., (Si,7,20)", sC: ""},</v>
      </c>
      <c r="M99" s="55" t="str">
        <f>IF(N99="","","(")</f>
        <v>(</v>
      </c>
      <c r="N99" s="56" t="str">
        <f>IF(D99="","",D99)</f>
        <v>Si</v>
      </c>
      <c r="O99" s="57" t="str">
        <f>IF(N99="","",",")</f>
        <v>,</v>
      </c>
      <c r="P99" s="58">
        <f>IF(E99="","",E99)</f>
        <v>7</v>
      </c>
      <c r="Q99" s="59" t="str">
        <f>IF(N99="","",",")</f>
        <v>,</v>
      </c>
      <c r="R99" s="60">
        <f>IF(N99="Do",10,IF(N99="Re",22,IF(N99="Mi",20,IF(N99="Fa",20,IF(N99="Sol",14,IF(N99="La",20,IF(N99="Si",20,IF(N99="Do#",14,IF(N99="Fa#",15,IF(N99="Sol#",20,IF(N99="Si♭",17,"")))))))))))</f>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3:40" ht="24.5" outlineLevel="1" thickTop="1" thickBot="1" x14ac:dyDescent="0.55000000000000004">
      <c r="C100" s="124" t="s">
        <v>2661</v>
      </c>
      <c r="D100" s="125" t="s">
        <v>1017</v>
      </c>
      <c r="E100" s="51" t="s">
        <v>1016</v>
      </c>
      <c r="F100" s="52" t="s">
        <v>988</v>
      </c>
      <c r="G100" s="52">
        <v>7</v>
      </c>
      <c r="H100" s="51"/>
      <c r="I100" s="51"/>
      <c r="J100" s="53"/>
      <c r="K100" s="53"/>
      <c r="L100" s="54" t="str">
        <f>IF(C100="","",_xlfn.CONCAT("            { line: ","""",C100,", ",M100:AN100,""", sC: ","""",B100,"""},"))</f>
        <v xml:space="preserve">            { line: "QUE SOY UN PECADOR., (La,m,20)(Si,7,250)", sC: ""},</v>
      </c>
      <c r="M100" s="55" t="str">
        <f>IF(N100="","","(")</f>
        <v>(</v>
      </c>
      <c r="N100" s="56" t="str">
        <f>IF(D100="","",D100)</f>
        <v>La</v>
      </c>
      <c r="O100" s="57" t="str">
        <f>IF(N100="","",",")</f>
        <v>,</v>
      </c>
      <c r="P100" s="58" t="str">
        <f>IF(E100="","",E100)</f>
        <v>m</v>
      </c>
      <c r="Q100" s="59" t="str">
        <f>IF(N100="","",",")</f>
        <v>,</v>
      </c>
      <c r="R100" s="60">
        <f>IF(N100="Do",10,IF(N100="Re",22,IF(N100="Mi",20,IF(N100="Fa",20,IF(N100="Sol",14,IF(N100="La",20,IF(N100="Si",20,IF(N100="Do#",14,IF(N100="Fa#",15,IF(N100="Sol#",20,IF(N100="Si♭",17,"")))))))))))</f>
        <v>20</v>
      </c>
      <c r="S100" s="55" t="str">
        <f>IF(N100="","",")")</f>
        <v>)</v>
      </c>
      <c r="T100" s="61" t="str">
        <f>IF(U100="","","(")</f>
        <v>(</v>
      </c>
      <c r="U100" s="62" t="str">
        <f>IF(F100="","",F100)</f>
        <v>Si</v>
      </c>
      <c r="V100" s="63" t="str">
        <f>IF(U100="","",",")</f>
        <v>,</v>
      </c>
      <c r="W100" s="64">
        <f>IF(G100="","",G100)</f>
        <v>7</v>
      </c>
      <c r="X100" s="63" t="str">
        <f>IF(U100="","",",")</f>
        <v>,</v>
      </c>
      <c r="Y100" s="63">
        <f>IF(U100="","",250)</f>
        <v>250</v>
      </c>
      <c r="Z100" s="55" t="str">
        <f>IF(U100="","",")")</f>
        <v>)</v>
      </c>
      <c r="AA100" s="65" t="str">
        <f>IF(AB100="","","(")</f>
        <v/>
      </c>
      <c r="AB100" s="56" t="str">
        <f>IF(H100="","",H100)</f>
        <v/>
      </c>
      <c r="AC100" s="66" t="str">
        <f>IF(AB100="","",",")</f>
        <v/>
      </c>
      <c r="AD100" s="58" t="str">
        <f>IF(I100="","",I100)</f>
        <v/>
      </c>
      <c r="AE100" s="67" t="str">
        <f>IF(AB100="","",",")</f>
        <v/>
      </c>
      <c r="AF100" s="60" t="str">
        <f>IF(AB100="","",350)</f>
        <v/>
      </c>
      <c r="AG100" s="60" t="str">
        <f>IF(AB100="","",")")</f>
        <v/>
      </c>
      <c r="AH100" s="68" t="str">
        <f>IF(AI100="","","(")</f>
        <v/>
      </c>
      <c r="AI100" s="69" t="str">
        <f>IF(J100="","",J100)</f>
        <v/>
      </c>
      <c r="AJ100" s="63" t="str">
        <f>IF(AI100="","",",")</f>
        <v/>
      </c>
      <c r="AK100" s="63" t="str">
        <f>IF(K100="","",K100)</f>
        <v/>
      </c>
      <c r="AL100" s="63" t="str">
        <f>IF(AI100="","",",")</f>
        <v/>
      </c>
      <c r="AM100" s="63" t="str">
        <f>IF(AI100="","",450)</f>
        <v/>
      </c>
      <c r="AN100" s="63" t="str">
        <f>IF(AI100="","",")")</f>
        <v/>
      </c>
    </row>
    <row r="101" spans="3:40" ht="24.5" outlineLevel="1" thickTop="1" thickBot="1" x14ac:dyDescent="0.55000000000000004">
      <c r="C101" s="124" t="s">
        <v>2682</v>
      </c>
      <c r="D101" s="125"/>
      <c r="E101" s="51"/>
      <c r="F101" s="52"/>
      <c r="G101" s="52"/>
      <c r="H101" s="51"/>
      <c r="I101" s="51"/>
      <c r="J101" s="53"/>
      <c r="K101" s="53"/>
      <c r="L101" s="54" t="str">
        <f>IF(C101="","",_xlfn.CONCAT("            { line: ","""",C101,", ",M101:AN101,""", sC: ","""",B101,"""},"))</f>
        <v xml:space="preserve">            { line: "... por irresponsabilidad,, ", sC: ""},</v>
      </c>
      <c r="M101" s="55" t="str">
        <f>IF(N101="","","(")</f>
        <v/>
      </c>
      <c r="N101" s="56" t="str">
        <f>IF(D101="","",D101)</f>
        <v/>
      </c>
      <c r="O101" s="57" t="str">
        <f>IF(N101="","",",")</f>
        <v/>
      </c>
      <c r="P101" s="58" t="str">
        <f>IF(E101="","",E101)</f>
        <v/>
      </c>
      <c r="Q101" s="59" t="str">
        <f>IF(N101="","",",")</f>
        <v/>
      </c>
      <c r="R101" s="60" t="str">
        <f>IF(N101="Do",10,IF(N101="Re",22,IF(N101="Mi",20,IF(N101="Fa",20,IF(N101="Sol",14,IF(N101="La",20,IF(N101="Si",20,IF(N101="Do#",14,IF(N101="Fa#",15,IF(N101="Sol#",20,IF(N101="Si♭",17,"")))))))))))</f>
        <v/>
      </c>
      <c r="S101" s="55" t="str">
        <f>IF(N101="","",")")</f>
        <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3:40" ht="24.5" outlineLevel="1" thickTop="1" thickBot="1" x14ac:dyDescent="0.55000000000000004">
      <c r="C102" s="124" t="s">
        <v>2660</v>
      </c>
      <c r="D102" s="125" t="s">
        <v>988</v>
      </c>
      <c r="E102" s="51">
        <v>7</v>
      </c>
      <c r="F102" s="52"/>
      <c r="G102" s="52"/>
      <c r="H102" s="51"/>
      <c r="I102" s="51"/>
      <c r="J102" s="53"/>
      <c r="K102" s="53"/>
      <c r="L102" s="54" t="str">
        <f>IF(C102="","",_xlfn.CONCAT("            { line: ","""",C102,", ",M102:AN102,""", sC: ","""",B102,"""},"))</f>
        <v xml:space="preserve">            { line: "TEN PIEDAD DE MÍ..., (Si,7,20)", sC: ""},</v>
      </c>
      <c r="M102" s="55" t="str">
        <f>IF(N102="","","(")</f>
        <v>(</v>
      </c>
      <c r="N102" s="56" t="str">
        <f>IF(D102="","",D102)</f>
        <v>Si</v>
      </c>
      <c r="O102" s="57" t="str">
        <f>IF(N102="","",",")</f>
        <v>,</v>
      </c>
      <c r="P102" s="58">
        <f>IF(E102="","",E102)</f>
        <v>7</v>
      </c>
      <c r="Q102" s="59" t="str">
        <f>IF(N102="","",",")</f>
        <v>,</v>
      </c>
      <c r="R102" s="60">
        <f>IF(N102="Do",10,IF(N102="Re",22,IF(N102="Mi",20,IF(N102="Fa",20,IF(N102="Sol",14,IF(N102="La",20,IF(N102="Si",20,IF(N102="Do#",14,IF(N102="Fa#",15,IF(N102="Sol#",20,IF(N102="Si♭",17,"")))))))))))</f>
        <v>20</v>
      </c>
      <c r="S102" s="55" t="str">
        <f>IF(N102="","",")")</f>
        <v>)</v>
      </c>
      <c r="T102" s="61" t="str">
        <f>IF(U102="","","(")</f>
        <v/>
      </c>
      <c r="U102" s="62" t="str">
        <f>IF(F102="","",F102)</f>
        <v/>
      </c>
      <c r="V102" s="63" t="str">
        <f>IF(U102="","",",")</f>
        <v/>
      </c>
      <c r="W102" s="64" t="str">
        <f>IF(G102="","",G102)</f>
        <v/>
      </c>
      <c r="X102" s="63" t="str">
        <f>IF(U102="","",",")</f>
        <v/>
      </c>
      <c r="Y102" s="63" t="str">
        <f>IF(U102="","",250)</f>
        <v/>
      </c>
      <c r="Z102" s="55" t="str">
        <f>IF(U102="","",")")</f>
        <v/>
      </c>
      <c r="AA102" s="65" t="str">
        <f>IF(AB102="","","(")</f>
        <v/>
      </c>
      <c r="AB102" s="56" t="str">
        <f>IF(H102="","",H102)</f>
        <v/>
      </c>
      <c r="AC102" s="66" t="str">
        <f>IF(AB102="","",",")</f>
        <v/>
      </c>
      <c r="AD102" s="58" t="str">
        <f>IF(I102="","",I102)</f>
        <v/>
      </c>
      <c r="AE102" s="67" t="str">
        <f>IF(AB102="","",",")</f>
        <v/>
      </c>
      <c r="AF102" s="60" t="str">
        <f>IF(AB102="","",350)</f>
        <v/>
      </c>
      <c r="AG102" s="60" t="str">
        <f>IF(AB102="","",")")</f>
        <v/>
      </c>
      <c r="AH102" s="68" t="str">
        <f>IF(AI102="","","(")</f>
        <v/>
      </c>
      <c r="AI102" s="69" t="str">
        <f>IF(J102="","",J102)</f>
        <v/>
      </c>
      <c r="AJ102" s="63" t="str">
        <f>IF(AI102="","",",")</f>
        <v/>
      </c>
      <c r="AK102" s="63" t="str">
        <f>IF(K102="","",K102)</f>
        <v/>
      </c>
      <c r="AL102" s="63" t="str">
        <f>IF(AI102="","",",")</f>
        <v/>
      </c>
      <c r="AM102" s="63" t="str">
        <f>IF(AI102="","",450)</f>
        <v/>
      </c>
      <c r="AN102" s="63" t="str">
        <f>IF(AI102="","",")")</f>
        <v/>
      </c>
    </row>
    <row r="103" spans="3:40" ht="24.5" outlineLevel="1" thickTop="1" thickBot="1" x14ac:dyDescent="0.55000000000000004">
      <c r="C103" s="124" t="s">
        <v>2661</v>
      </c>
      <c r="D103" s="125" t="s">
        <v>1017</v>
      </c>
      <c r="E103" s="51" t="s">
        <v>1016</v>
      </c>
      <c r="F103" s="52" t="s">
        <v>988</v>
      </c>
      <c r="G103" s="52">
        <v>7</v>
      </c>
      <c r="H103" s="51"/>
      <c r="I103" s="51"/>
      <c r="J103" s="53"/>
      <c r="K103" s="53"/>
      <c r="L103" s="54" t="str">
        <f t="shared" ref="L103:L107" si="136">IF(C103="","",_xlfn.CONCAT("            { line: ","""",C103,", ",M103:AN103,""", sC: ","""",B103,"""},"))</f>
        <v xml:space="preserve">            { line: "QUE SOY UN PECADOR., (La,m,20)(Si,7,250)", sC: ""},</v>
      </c>
      <c r="M103" s="55" t="str">
        <f t="shared" ref="M103:M107" si="137">IF(N103="","","(")</f>
        <v>(</v>
      </c>
      <c r="N103" s="56" t="str">
        <f t="shared" ref="N103:N107" si="138">IF(D103="","",D103)</f>
        <v>La</v>
      </c>
      <c r="O103" s="57" t="str">
        <f t="shared" ref="O103:O107" si="139">IF(N103="","",",")</f>
        <v>,</v>
      </c>
      <c r="P103" s="58" t="str">
        <f t="shared" ref="P103:P107" si="140">IF(E103="","",E103)</f>
        <v>m</v>
      </c>
      <c r="Q103" s="59" t="str">
        <f t="shared" ref="Q103:Q107" si="141">IF(N103="","",",")</f>
        <v>,</v>
      </c>
      <c r="R103" s="60">
        <f t="shared" ref="R103:R107" si="142">IF(N103="Do",10,IF(N103="Re",22,IF(N103="Mi",20,IF(N103="Fa",20,IF(N103="Sol",14,IF(N103="La",20,IF(N103="Si",20,IF(N103="Do#",14,IF(N103="Fa#",15,IF(N103="Sol#",20,IF(N103="Si♭",17,"")))))))))))</f>
        <v>20</v>
      </c>
      <c r="S103" s="55" t="str">
        <f t="shared" ref="S103:S107" si="143">IF(N103="","",")")</f>
        <v>)</v>
      </c>
      <c r="T103" s="61" t="str">
        <f t="shared" ref="T103:T107" si="144">IF(U103="","","(")</f>
        <v>(</v>
      </c>
      <c r="U103" s="62" t="str">
        <f t="shared" ref="U103:U107" si="145">IF(F103="","",F103)</f>
        <v>Si</v>
      </c>
      <c r="V103" s="63" t="str">
        <f t="shared" ref="V103:V107" si="146">IF(U103="","",",")</f>
        <v>,</v>
      </c>
      <c r="W103" s="64">
        <f t="shared" ref="W103:W107" si="147">IF(G103="","",G103)</f>
        <v>7</v>
      </c>
      <c r="X103" s="63" t="str">
        <f t="shared" ref="X103:X107" si="148">IF(U103="","",",")</f>
        <v>,</v>
      </c>
      <c r="Y103" s="63">
        <f t="shared" ref="Y103:Y107" si="149">IF(U103="","",250)</f>
        <v>250</v>
      </c>
      <c r="Z103" s="55" t="str">
        <f t="shared" ref="Z103:Z107" si="150">IF(U103="","",")")</f>
        <v>)</v>
      </c>
      <c r="AA103" s="65" t="str">
        <f t="shared" ref="AA103:AA107" si="151">IF(AB103="","","(")</f>
        <v/>
      </c>
      <c r="AB103" s="56" t="str">
        <f t="shared" ref="AB103:AB107" si="152">IF(H103="","",H103)</f>
        <v/>
      </c>
      <c r="AC103" s="66" t="str">
        <f t="shared" ref="AC103:AC107" si="153">IF(AB103="","",",")</f>
        <v/>
      </c>
      <c r="AD103" s="58" t="str">
        <f t="shared" ref="AD103:AD107" si="154">IF(I103="","",I103)</f>
        <v/>
      </c>
      <c r="AE103" s="67" t="str">
        <f t="shared" ref="AE103:AE107" si="155">IF(AB103="","",",")</f>
        <v/>
      </c>
      <c r="AF103" s="60" t="str">
        <f t="shared" ref="AF103:AF107" si="156">IF(AB103="","",350)</f>
        <v/>
      </c>
      <c r="AG103" s="60" t="str">
        <f t="shared" ref="AG103:AG107" si="157">IF(AB103="","",")")</f>
        <v/>
      </c>
      <c r="AH103" s="68" t="str">
        <f t="shared" ref="AH103:AH107" si="158">IF(AI103="","","(")</f>
        <v/>
      </c>
      <c r="AI103" s="69" t="str">
        <f t="shared" ref="AI103:AI107" si="159">IF(J103="","",J103)</f>
        <v/>
      </c>
      <c r="AJ103" s="63" t="str">
        <f t="shared" ref="AJ103:AJ107" si="160">IF(AI103="","",",")</f>
        <v/>
      </c>
      <c r="AK103" s="63" t="str">
        <f t="shared" ref="AK103:AK107" si="161">IF(K103="","",K103)</f>
        <v/>
      </c>
      <c r="AL103" s="63" t="str">
        <f t="shared" ref="AL103:AL107" si="162">IF(AI103="","",",")</f>
        <v/>
      </c>
      <c r="AM103" s="63" t="str">
        <f t="shared" ref="AM103:AM107" si="163">IF(AI103="","",450)</f>
        <v/>
      </c>
      <c r="AN103" s="63" t="str">
        <f t="shared" ref="AN103:AN107" si="164">IF(AI103="","",")")</f>
        <v/>
      </c>
    </row>
    <row r="104" spans="3:40" ht="24.5" outlineLevel="1" thickTop="1" thickBot="1" x14ac:dyDescent="0.55000000000000004">
      <c r="C104" s="124" t="s">
        <v>2683</v>
      </c>
      <c r="D104" s="125"/>
      <c r="E104" s="51"/>
      <c r="F104" s="52"/>
      <c r="G104" s="52"/>
      <c r="H104" s="51"/>
      <c r="I104" s="51"/>
      <c r="J104" s="53"/>
      <c r="K104" s="53"/>
      <c r="L104" s="54" t="str">
        <f t="shared" si="136"/>
        <v xml:space="preserve">            { line: "... sembrando la cizaña y el chisme,, ", sC: ""},</v>
      </c>
      <c r="M104" s="55" t="str">
        <f t="shared" si="137"/>
        <v/>
      </c>
      <c r="N104" s="56" t="str">
        <f t="shared" si="138"/>
        <v/>
      </c>
      <c r="O104" s="57" t="str">
        <f t="shared" si="139"/>
        <v/>
      </c>
      <c r="P104" s="58" t="str">
        <f t="shared" si="140"/>
        <v/>
      </c>
      <c r="Q104" s="59" t="str">
        <f t="shared" si="141"/>
        <v/>
      </c>
      <c r="R104" s="60" t="str">
        <f t="shared" si="142"/>
        <v/>
      </c>
      <c r="S104" s="55" t="str">
        <f t="shared" si="143"/>
        <v/>
      </c>
      <c r="T104" s="61" t="str">
        <f t="shared" si="144"/>
        <v/>
      </c>
      <c r="U104" s="62" t="str">
        <f t="shared" si="145"/>
        <v/>
      </c>
      <c r="V104" s="63" t="str">
        <f t="shared" si="146"/>
        <v/>
      </c>
      <c r="W104" s="64" t="str">
        <f t="shared" si="147"/>
        <v/>
      </c>
      <c r="X104" s="63" t="str">
        <f t="shared" si="148"/>
        <v/>
      </c>
      <c r="Y104" s="63" t="str">
        <f t="shared" si="149"/>
        <v/>
      </c>
      <c r="Z104" s="55" t="str">
        <f t="shared" si="150"/>
        <v/>
      </c>
      <c r="AA104" s="65" t="str">
        <f t="shared" si="151"/>
        <v/>
      </c>
      <c r="AB104" s="56" t="str">
        <f t="shared" si="152"/>
        <v/>
      </c>
      <c r="AC104" s="66" t="str">
        <f t="shared" si="153"/>
        <v/>
      </c>
      <c r="AD104" s="58" t="str">
        <f t="shared" si="154"/>
        <v/>
      </c>
      <c r="AE104" s="67" t="str">
        <f t="shared" si="155"/>
        <v/>
      </c>
      <c r="AF104" s="60" t="str">
        <f t="shared" si="156"/>
        <v/>
      </c>
      <c r="AG104" s="60" t="str">
        <f t="shared" si="157"/>
        <v/>
      </c>
      <c r="AH104" s="68" t="str">
        <f t="shared" si="158"/>
        <v/>
      </c>
      <c r="AI104" s="69" t="str">
        <f t="shared" si="159"/>
        <v/>
      </c>
      <c r="AJ104" s="63" t="str">
        <f t="shared" si="160"/>
        <v/>
      </c>
      <c r="AK104" s="63" t="str">
        <f t="shared" si="161"/>
        <v/>
      </c>
      <c r="AL104" s="63" t="str">
        <f t="shared" si="162"/>
        <v/>
      </c>
      <c r="AM104" s="63" t="str">
        <f t="shared" si="163"/>
        <v/>
      </c>
      <c r="AN104" s="63" t="str">
        <f t="shared" si="164"/>
        <v/>
      </c>
    </row>
    <row r="105" spans="3:40" ht="24.5" outlineLevel="1" thickTop="1" thickBot="1" x14ac:dyDescent="0.55000000000000004">
      <c r="C105" s="124" t="s">
        <v>2660</v>
      </c>
      <c r="D105" s="125" t="s">
        <v>988</v>
      </c>
      <c r="E105" s="51">
        <v>7</v>
      </c>
      <c r="F105" s="52"/>
      <c r="G105" s="52"/>
      <c r="H105" s="51"/>
      <c r="I105" s="51"/>
      <c r="J105" s="53"/>
      <c r="K105" s="53"/>
      <c r="L105" s="54" t="str">
        <f t="shared" si="136"/>
        <v xml:space="preserve">            { line: "TEN PIEDAD DE MÍ..., (Si,7,20)", sC: ""},</v>
      </c>
      <c r="M105" s="55" t="str">
        <f t="shared" si="137"/>
        <v>(</v>
      </c>
      <c r="N105" s="56" t="str">
        <f t="shared" si="138"/>
        <v>Si</v>
      </c>
      <c r="O105" s="57" t="str">
        <f t="shared" si="139"/>
        <v>,</v>
      </c>
      <c r="P105" s="58">
        <f t="shared" si="140"/>
        <v>7</v>
      </c>
      <c r="Q105" s="59" t="str">
        <f t="shared" si="141"/>
        <v>,</v>
      </c>
      <c r="R105" s="60">
        <f t="shared" si="142"/>
        <v>20</v>
      </c>
      <c r="S105" s="55" t="str">
        <f t="shared" si="143"/>
        <v>)</v>
      </c>
      <c r="T105" s="61" t="str">
        <f t="shared" si="144"/>
        <v/>
      </c>
      <c r="U105" s="62" t="str">
        <f t="shared" si="145"/>
        <v/>
      </c>
      <c r="V105" s="63" t="str">
        <f t="shared" si="146"/>
        <v/>
      </c>
      <c r="W105" s="64" t="str">
        <f t="shared" si="147"/>
        <v/>
      </c>
      <c r="X105" s="63" t="str">
        <f t="shared" si="148"/>
        <v/>
      </c>
      <c r="Y105" s="63" t="str">
        <f t="shared" si="149"/>
        <v/>
      </c>
      <c r="Z105" s="55" t="str">
        <f t="shared" si="150"/>
        <v/>
      </c>
      <c r="AA105" s="65" t="str">
        <f t="shared" si="151"/>
        <v/>
      </c>
      <c r="AB105" s="56" t="str">
        <f t="shared" si="152"/>
        <v/>
      </c>
      <c r="AC105" s="66" t="str">
        <f t="shared" si="153"/>
        <v/>
      </c>
      <c r="AD105" s="58" t="str">
        <f t="shared" si="154"/>
        <v/>
      </c>
      <c r="AE105" s="67" t="str">
        <f t="shared" si="155"/>
        <v/>
      </c>
      <c r="AF105" s="60" t="str">
        <f t="shared" si="156"/>
        <v/>
      </c>
      <c r="AG105" s="60" t="str">
        <f t="shared" si="157"/>
        <v/>
      </c>
      <c r="AH105" s="68" t="str">
        <f t="shared" si="158"/>
        <v/>
      </c>
      <c r="AI105" s="69" t="str">
        <f t="shared" si="159"/>
        <v/>
      </c>
      <c r="AJ105" s="63" t="str">
        <f t="shared" si="160"/>
        <v/>
      </c>
      <c r="AK105" s="63" t="str">
        <f t="shared" si="161"/>
        <v/>
      </c>
      <c r="AL105" s="63" t="str">
        <f t="shared" si="162"/>
        <v/>
      </c>
      <c r="AM105" s="63" t="str">
        <f t="shared" si="163"/>
        <v/>
      </c>
      <c r="AN105" s="63" t="str">
        <f t="shared" si="164"/>
        <v/>
      </c>
    </row>
    <row r="106" spans="3:40" ht="24.5" outlineLevel="1" thickTop="1" thickBot="1" x14ac:dyDescent="0.55000000000000004">
      <c r="C106" s="124" t="s">
        <v>2661</v>
      </c>
      <c r="D106" s="125" t="s">
        <v>1017</v>
      </c>
      <c r="E106" s="51" t="s">
        <v>1016</v>
      </c>
      <c r="F106" s="52" t="s">
        <v>988</v>
      </c>
      <c r="G106" s="52">
        <v>7</v>
      </c>
      <c r="H106" s="51"/>
      <c r="I106" s="51"/>
      <c r="J106" s="53"/>
      <c r="K106" s="53"/>
      <c r="L106" s="54" t="str">
        <f t="shared" si="136"/>
        <v xml:space="preserve">            { line: "QUE SOY UN PECADOR., (La,m,20)(Si,7,250)", sC: ""},</v>
      </c>
      <c r="M106" s="55" t="str">
        <f t="shared" si="137"/>
        <v>(</v>
      </c>
      <c r="N106" s="56" t="str">
        <f t="shared" si="138"/>
        <v>La</v>
      </c>
      <c r="O106" s="57" t="str">
        <f t="shared" si="139"/>
        <v>,</v>
      </c>
      <c r="P106" s="58" t="str">
        <f t="shared" si="140"/>
        <v>m</v>
      </c>
      <c r="Q106" s="59" t="str">
        <f t="shared" si="141"/>
        <v>,</v>
      </c>
      <c r="R106" s="60">
        <f t="shared" si="142"/>
        <v>20</v>
      </c>
      <c r="S106" s="55" t="str">
        <f t="shared" si="143"/>
        <v>)</v>
      </c>
      <c r="T106" s="61" t="str">
        <f t="shared" si="144"/>
        <v>(</v>
      </c>
      <c r="U106" s="62" t="str">
        <f t="shared" si="145"/>
        <v>Si</v>
      </c>
      <c r="V106" s="63" t="str">
        <f t="shared" si="146"/>
        <v>,</v>
      </c>
      <c r="W106" s="64">
        <f t="shared" si="147"/>
        <v>7</v>
      </c>
      <c r="X106" s="63" t="str">
        <f t="shared" si="148"/>
        <v>,</v>
      </c>
      <c r="Y106" s="63">
        <f t="shared" si="149"/>
        <v>250</v>
      </c>
      <c r="Z106" s="55" t="str">
        <f t="shared" si="150"/>
        <v>)</v>
      </c>
      <c r="AA106" s="65" t="str">
        <f t="shared" si="151"/>
        <v/>
      </c>
      <c r="AB106" s="56" t="str">
        <f t="shared" si="152"/>
        <v/>
      </c>
      <c r="AC106" s="66" t="str">
        <f t="shared" si="153"/>
        <v/>
      </c>
      <c r="AD106" s="58" t="str">
        <f t="shared" si="154"/>
        <v/>
      </c>
      <c r="AE106" s="67" t="str">
        <f t="shared" si="155"/>
        <v/>
      </c>
      <c r="AF106" s="60" t="str">
        <f t="shared" si="156"/>
        <v/>
      </c>
      <c r="AG106" s="60" t="str">
        <f t="shared" si="157"/>
        <v/>
      </c>
      <c r="AH106" s="68" t="str">
        <f t="shared" si="158"/>
        <v/>
      </c>
      <c r="AI106" s="69" t="str">
        <f t="shared" si="159"/>
        <v/>
      </c>
      <c r="AJ106" s="63" t="str">
        <f t="shared" si="160"/>
        <v/>
      </c>
      <c r="AK106" s="63" t="str">
        <f t="shared" si="161"/>
        <v/>
      </c>
      <c r="AL106" s="63" t="str">
        <f t="shared" si="162"/>
        <v/>
      </c>
      <c r="AM106" s="63" t="str">
        <f t="shared" si="163"/>
        <v/>
      </c>
      <c r="AN106" s="63" t="str">
        <f t="shared" si="164"/>
        <v/>
      </c>
    </row>
    <row r="107" spans="3:40" ht="24.5" outlineLevel="1" thickTop="1" thickBot="1" x14ac:dyDescent="0.55000000000000004">
      <c r="C107" s="124" t="s">
        <v>2684</v>
      </c>
      <c r="D107" s="125"/>
      <c r="E107" s="51"/>
      <c r="F107" s="52"/>
      <c r="G107" s="52"/>
      <c r="H107" s="51"/>
      <c r="I107" s="51"/>
      <c r="J107" s="53"/>
      <c r="K107" s="53"/>
      <c r="L107" s="54" t="str">
        <f t="shared" si="136"/>
        <v xml:space="preserve">            { line: "... hablando mal de otros,, ", sC: ""},</v>
      </c>
      <c r="M107" s="55" t="str">
        <f t="shared" si="137"/>
        <v/>
      </c>
      <c r="N107" s="56" t="str">
        <f t="shared" si="138"/>
        <v/>
      </c>
      <c r="O107" s="57" t="str">
        <f t="shared" si="139"/>
        <v/>
      </c>
      <c r="P107" s="58" t="str">
        <f t="shared" si="140"/>
        <v/>
      </c>
      <c r="Q107" s="59" t="str">
        <f t="shared" si="141"/>
        <v/>
      </c>
      <c r="R107" s="60" t="str">
        <f t="shared" si="142"/>
        <v/>
      </c>
      <c r="S107" s="55" t="str">
        <f t="shared" si="143"/>
        <v/>
      </c>
      <c r="T107" s="61" t="str">
        <f t="shared" si="144"/>
        <v/>
      </c>
      <c r="U107" s="62" t="str">
        <f t="shared" si="145"/>
        <v/>
      </c>
      <c r="V107" s="63" t="str">
        <f t="shared" si="146"/>
        <v/>
      </c>
      <c r="W107" s="64" t="str">
        <f t="shared" si="147"/>
        <v/>
      </c>
      <c r="X107" s="63" t="str">
        <f t="shared" si="148"/>
        <v/>
      </c>
      <c r="Y107" s="63" t="str">
        <f t="shared" si="149"/>
        <v/>
      </c>
      <c r="Z107" s="55" t="str">
        <f t="shared" si="150"/>
        <v/>
      </c>
      <c r="AA107" s="65" t="str">
        <f t="shared" si="151"/>
        <v/>
      </c>
      <c r="AB107" s="56" t="str">
        <f t="shared" si="152"/>
        <v/>
      </c>
      <c r="AC107" s="66" t="str">
        <f t="shared" si="153"/>
        <v/>
      </c>
      <c r="AD107" s="58" t="str">
        <f t="shared" si="154"/>
        <v/>
      </c>
      <c r="AE107" s="67" t="str">
        <f t="shared" si="155"/>
        <v/>
      </c>
      <c r="AF107" s="60" t="str">
        <f t="shared" si="156"/>
        <v/>
      </c>
      <c r="AG107" s="60" t="str">
        <f t="shared" si="157"/>
        <v/>
      </c>
      <c r="AH107" s="68" t="str">
        <f t="shared" si="158"/>
        <v/>
      </c>
      <c r="AI107" s="69" t="str">
        <f t="shared" si="159"/>
        <v/>
      </c>
      <c r="AJ107" s="63" t="str">
        <f t="shared" si="160"/>
        <v/>
      </c>
      <c r="AK107" s="63" t="str">
        <f t="shared" si="161"/>
        <v/>
      </c>
      <c r="AL107" s="63" t="str">
        <f t="shared" si="162"/>
        <v/>
      </c>
      <c r="AM107" s="63" t="str">
        <f t="shared" si="163"/>
        <v/>
      </c>
      <c r="AN107" s="63" t="str">
        <f t="shared" si="164"/>
        <v/>
      </c>
    </row>
    <row r="108" spans="3:40" ht="24.5" outlineLevel="1" thickTop="1" thickBot="1" x14ac:dyDescent="0.55000000000000004">
      <c r="C108" s="124" t="s">
        <v>2660</v>
      </c>
      <c r="D108" s="125" t="s">
        <v>988</v>
      </c>
      <c r="E108" s="51">
        <v>7</v>
      </c>
      <c r="F108" s="52"/>
      <c r="G108" s="52"/>
      <c r="H108" s="51"/>
      <c r="I108" s="51"/>
      <c r="J108" s="53"/>
      <c r="K108" s="53"/>
      <c r="L108" s="54" t="str">
        <f>IF(C108="","",_xlfn.CONCAT("            { line: ","""",C108,", ",M108:AN108,""", sC: ","""",B108,"""},"))</f>
        <v xml:space="preserve">            { line: "TEN PIEDAD DE MÍ..., (Si,7,20)", sC: ""},</v>
      </c>
      <c r="M108" s="55" t="str">
        <f>IF(N108="","","(")</f>
        <v>(</v>
      </c>
      <c r="N108" s="56" t="str">
        <f>IF(D108="","",D108)</f>
        <v>Si</v>
      </c>
      <c r="O108" s="57" t="str">
        <f>IF(N108="","",",")</f>
        <v>,</v>
      </c>
      <c r="P108" s="58">
        <f>IF(E108="","",E108)</f>
        <v>7</v>
      </c>
      <c r="Q108" s="59" t="str">
        <f>IF(N108="","",",")</f>
        <v>,</v>
      </c>
      <c r="R108" s="60">
        <f>IF(N108="Do",10,IF(N108="Re",22,IF(N108="Mi",20,IF(N108="Fa",20,IF(N108="Sol",14,IF(N108="La",20,IF(N108="Si",20,IF(N108="Do#",14,IF(N108="Fa#",15,IF(N108="Sol#",20,IF(N108="Si♭",17,"")))))))))))</f>
        <v>20</v>
      </c>
      <c r="S108" s="55" t="str">
        <f>IF(N108="","",")")</f>
        <v>)</v>
      </c>
      <c r="T108" s="61" t="str">
        <f>IF(U108="","","(")</f>
        <v/>
      </c>
      <c r="U108" s="62" t="str">
        <f>IF(F108="","",F108)</f>
        <v/>
      </c>
      <c r="V108" s="63" t="str">
        <f>IF(U108="","",",")</f>
        <v/>
      </c>
      <c r="W108" s="64" t="str">
        <f>IF(G108="","",G108)</f>
        <v/>
      </c>
      <c r="X108" s="63" t="str">
        <f>IF(U108="","",",")</f>
        <v/>
      </c>
      <c r="Y108" s="63" t="str">
        <f>IF(U108="","",250)</f>
        <v/>
      </c>
      <c r="Z108" s="55" t="str">
        <f>IF(U108="","",")")</f>
        <v/>
      </c>
      <c r="AA108" s="65" t="str">
        <f>IF(AB108="","","(")</f>
        <v/>
      </c>
      <c r="AB108" s="56" t="str">
        <f>IF(H108="","",H108)</f>
        <v/>
      </c>
      <c r="AC108" s="66" t="str">
        <f>IF(AB108="","",",")</f>
        <v/>
      </c>
      <c r="AD108" s="58" t="str">
        <f>IF(I108="","",I108)</f>
        <v/>
      </c>
      <c r="AE108" s="67" t="str">
        <f>IF(AB108="","",",")</f>
        <v/>
      </c>
      <c r="AF108" s="60" t="str">
        <f>IF(AB108="","",350)</f>
        <v/>
      </c>
      <c r="AG108" s="60" t="str">
        <f>IF(AB108="","",")")</f>
        <v/>
      </c>
      <c r="AH108" s="68" t="str">
        <f>IF(AI108="","","(")</f>
        <v/>
      </c>
      <c r="AI108" s="69" t="str">
        <f>IF(J108="","",J108)</f>
        <v/>
      </c>
      <c r="AJ108" s="63" t="str">
        <f>IF(AI108="","",",")</f>
        <v/>
      </c>
      <c r="AK108" s="63" t="str">
        <f>IF(K108="","",K108)</f>
        <v/>
      </c>
      <c r="AL108" s="63" t="str">
        <f>IF(AI108="","",",")</f>
        <v/>
      </c>
      <c r="AM108" s="63" t="str">
        <f>IF(AI108="","",450)</f>
        <v/>
      </c>
      <c r="AN108" s="63" t="str">
        <f>IF(AI108="","",")")</f>
        <v/>
      </c>
    </row>
    <row r="109" spans="3:40" ht="24.5" outlineLevel="1" thickTop="1" thickBot="1" x14ac:dyDescent="0.55000000000000004">
      <c r="C109" s="124" t="s">
        <v>2661</v>
      </c>
      <c r="D109" s="125" t="s">
        <v>1017</v>
      </c>
      <c r="E109" s="51" t="s">
        <v>1016</v>
      </c>
      <c r="F109" s="52" t="s">
        <v>988</v>
      </c>
      <c r="G109" s="52">
        <v>7</v>
      </c>
      <c r="H109" s="51"/>
      <c r="I109" s="51"/>
      <c r="J109" s="53"/>
      <c r="K109" s="53"/>
      <c r="L109" s="54" t="str">
        <f>IF(C109="","",_xlfn.CONCAT("            { line: ","""",C109,", ",M109:AN109,""", sC: ","""",B109,"""},"))</f>
        <v xml:space="preserve">            { line: "QUE SOY UN PECADOR., (La,m,20)(Si,7,250)", sC: ""},</v>
      </c>
      <c r="M109" s="55" t="str">
        <f>IF(N109="","","(")</f>
        <v>(</v>
      </c>
      <c r="N109" s="56" t="str">
        <f>IF(D109="","",D109)</f>
        <v>La</v>
      </c>
      <c r="O109" s="57" t="str">
        <f>IF(N109="","",",")</f>
        <v>,</v>
      </c>
      <c r="P109" s="58" t="str">
        <f>IF(E109="","",E109)</f>
        <v>m</v>
      </c>
      <c r="Q109" s="59" t="str">
        <f>IF(N109="","",",")</f>
        <v>,</v>
      </c>
      <c r="R109" s="60">
        <f>IF(N109="Do",10,IF(N109="Re",22,IF(N109="Mi",20,IF(N109="Fa",20,IF(N109="Sol",14,IF(N109="La",20,IF(N109="Si",20,IF(N109="Do#",14,IF(N109="Fa#",15,IF(N109="Sol#",20,IF(N109="Si♭",17,"")))))))))))</f>
        <v>20</v>
      </c>
      <c r="S109" s="55" t="str">
        <f>IF(N109="","",")")</f>
        <v>)</v>
      </c>
      <c r="T109" s="61" t="str">
        <f>IF(U109="","","(")</f>
        <v>(</v>
      </c>
      <c r="U109" s="62" t="str">
        <f>IF(F109="","",F109)</f>
        <v>Si</v>
      </c>
      <c r="V109" s="63" t="str">
        <f>IF(U109="","",",")</f>
        <v>,</v>
      </c>
      <c r="W109" s="64">
        <f>IF(G109="","",G109)</f>
        <v>7</v>
      </c>
      <c r="X109" s="63" t="str">
        <f>IF(U109="","",",")</f>
        <v>,</v>
      </c>
      <c r="Y109" s="63">
        <f>IF(U109="","",250)</f>
        <v>250</v>
      </c>
      <c r="Z109" s="55" t="str">
        <f>IF(U109="","",")")</f>
        <v>)</v>
      </c>
      <c r="AA109" s="65" t="str">
        <f>IF(AB109="","","(")</f>
        <v/>
      </c>
      <c r="AB109" s="56" t="str">
        <f>IF(H109="","",H109)</f>
        <v/>
      </c>
      <c r="AC109" s="66" t="str">
        <f>IF(AB109="","",",")</f>
        <v/>
      </c>
      <c r="AD109" s="58" t="str">
        <f>IF(I109="","",I109)</f>
        <v/>
      </c>
      <c r="AE109" s="67" t="str">
        <f>IF(AB109="","",",")</f>
        <v/>
      </c>
      <c r="AF109" s="60" t="str">
        <f>IF(AB109="","",350)</f>
        <v/>
      </c>
      <c r="AG109" s="60" t="str">
        <f>IF(AB109="","",")")</f>
        <v/>
      </c>
      <c r="AH109" s="68" t="str">
        <f>IF(AI109="","","(")</f>
        <v/>
      </c>
      <c r="AI109" s="69" t="str">
        <f>IF(J109="","",J109)</f>
        <v/>
      </c>
      <c r="AJ109" s="63" t="str">
        <f>IF(AI109="","",",")</f>
        <v/>
      </c>
      <c r="AK109" s="63" t="str">
        <f>IF(K109="","",K109)</f>
        <v/>
      </c>
      <c r="AL109" s="63" t="str">
        <f>IF(AI109="","",",")</f>
        <v/>
      </c>
      <c r="AM109" s="63" t="str">
        <f>IF(AI109="","",450)</f>
        <v/>
      </c>
      <c r="AN109" s="63" t="str">
        <f>IF(AI109="","",")")</f>
        <v/>
      </c>
    </row>
    <row r="110" spans="3:40" ht="24.5" outlineLevel="1" thickTop="1" thickBot="1" x14ac:dyDescent="0.55000000000000004">
      <c r="C110" s="124" t="s">
        <v>2685</v>
      </c>
      <c r="D110" s="125"/>
      <c r="E110" s="51"/>
      <c r="F110" s="52"/>
      <c r="G110" s="52"/>
      <c r="H110" s="51"/>
      <c r="I110" s="51"/>
      <c r="J110" s="53"/>
      <c r="K110" s="53"/>
      <c r="L110" s="54" t="str">
        <f>IF(C110="","",_xlfn.CONCAT("            { line: ","""",C110,", ",M110:AN110,""", sC: ","""",B110,"""},"))</f>
        <v xml:space="preserve">            { line: "... resistiéndonos a la voluntad de Dios, ", sC: ""},</v>
      </c>
      <c r="M110" s="55" t="str">
        <f>IF(N110="","","(")</f>
        <v/>
      </c>
      <c r="N110" s="56" t="str">
        <f>IF(D110="","",D110)</f>
        <v/>
      </c>
      <c r="O110" s="57" t="str">
        <f>IF(N110="","",",")</f>
        <v/>
      </c>
      <c r="P110" s="58" t="str">
        <f>IF(E110="","",E110)</f>
        <v/>
      </c>
      <c r="Q110" s="59" t="str">
        <f>IF(N110="","",",")</f>
        <v/>
      </c>
      <c r="R110" s="60" t="str">
        <f>IF(N110="Do",10,IF(N110="Re",22,IF(N110="Mi",20,IF(N110="Fa",20,IF(N110="Sol",14,IF(N110="La",20,IF(N110="Si",20,IF(N110="Do#",14,IF(N110="Fa#",15,IF(N110="Sol#",20,IF(N110="Si♭",17,"")))))))))))</f>
        <v/>
      </c>
      <c r="S110" s="55" t="str">
        <f>IF(N110="","",")")</f>
        <v/>
      </c>
      <c r="T110" s="61" t="str">
        <f>IF(U110="","","(")</f>
        <v/>
      </c>
      <c r="U110" s="62" t="str">
        <f>IF(F110="","",F110)</f>
        <v/>
      </c>
      <c r="V110" s="63" t="str">
        <f>IF(U110="","",",")</f>
        <v/>
      </c>
      <c r="W110" s="64" t="str">
        <f>IF(G110="","",G110)</f>
        <v/>
      </c>
      <c r="X110" s="63" t="str">
        <f>IF(U110="","",",")</f>
        <v/>
      </c>
      <c r="Y110" s="63" t="str">
        <f>IF(U110="","",250)</f>
        <v/>
      </c>
      <c r="Z110" s="55" t="str">
        <f>IF(U110="","",")")</f>
        <v/>
      </c>
      <c r="AA110" s="65" t="str">
        <f>IF(AB110="","","(")</f>
        <v/>
      </c>
      <c r="AB110" s="56" t="str">
        <f>IF(H110="","",H110)</f>
        <v/>
      </c>
      <c r="AC110" s="66" t="str">
        <f>IF(AB110="","",",")</f>
        <v/>
      </c>
      <c r="AD110" s="58" t="str">
        <f>IF(I110="","",I110)</f>
        <v/>
      </c>
      <c r="AE110" s="67" t="str">
        <f>IF(AB110="","",",")</f>
        <v/>
      </c>
      <c r="AF110" s="60" t="str">
        <f>IF(AB110="","",350)</f>
        <v/>
      </c>
      <c r="AG110" s="60" t="str">
        <f>IF(AB110="","",")")</f>
        <v/>
      </c>
      <c r="AH110" s="68" t="str">
        <f>IF(AI110="","","(")</f>
        <v/>
      </c>
      <c r="AI110" s="69" t="str">
        <f>IF(J110="","",J110)</f>
        <v/>
      </c>
      <c r="AJ110" s="63" t="str">
        <f>IF(AI110="","",",")</f>
        <v/>
      </c>
      <c r="AK110" s="63" t="str">
        <f>IF(K110="","",K110)</f>
        <v/>
      </c>
      <c r="AL110" s="63" t="str">
        <f>IF(AI110="","",",")</f>
        <v/>
      </c>
      <c r="AM110" s="63" t="str">
        <f>IF(AI110="","",450)</f>
        <v/>
      </c>
      <c r="AN110" s="63" t="str">
        <f>IF(AI110="","",")")</f>
        <v/>
      </c>
    </row>
    <row r="111" spans="3:40" ht="24.5" outlineLevel="1" thickTop="1" thickBot="1" x14ac:dyDescent="0.55000000000000004">
      <c r="C111" s="124" t="s">
        <v>2660</v>
      </c>
      <c r="D111" s="125" t="s">
        <v>988</v>
      </c>
      <c r="E111" s="51">
        <v>7</v>
      </c>
      <c r="F111" s="52"/>
      <c r="G111" s="52"/>
      <c r="H111" s="51"/>
      <c r="I111" s="51"/>
      <c r="J111" s="53"/>
      <c r="K111" s="53"/>
      <c r="L111" s="54" t="str">
        <f>IF(C111="","",_xlfn.CONCAT("            { line: ","""",C111,", ",M111:AN111,""", sC: ","""",B111,"""},"))</f>
        <v xml:space="preserve">            { line: "TEN PIEDAD DE MÍ..., (Si,7,20)", sC: ""},</v>
      </c>
      <c r="M111" s="55" t="str">
        <f>IF(N111="","","(")</f>
        <v>(</v>
      </c>
      <c r="N111" s="56" t="str">
        <f>IF(D111="","",D111)</f>
        <v>Si</v>
      </c>
      <c r="O111" s="57" t="str">
        <f>IF(N111="","",",")</f>
        <v>,</v>
      </c>
      <c r="P111" s="58">
        <f>IF(E111="","",E111)</f>
        <v>7</v>
      </c>
      <c r="Q111" s="59" t="str">
        <f>IF(N111="","",",")</f>
        <v>,</v>
      </c>
      <c r="R111" s="60">
        <f>IF(N111="Do",10,IF(N111="Re",22,IF(N111="Mi",20,IF(N111="Fa",20,IF(N111="Sol",14,IF(N111="La",20,IF(N111="Si",20,IF(N111="Do#",14,IF(N111="Fa#",15,IF(N111="Sol#",20,IF(N111="Si♭",17,"")))))))))))</f>
        <v>20</v>
      </c>
      <c r="S111" s="55" t="str">
        <f>IF(N111="","",")")</f>
        <v>)</v>
      </c>
      <c r="T111" s="61" t="str">
        <f>IF(U111="","","(")</f>
        <v/>
      </c>
      <c r="U111" s="62" t="str">
        <f>IF(F111="","",F111)</f>
        <v/>
      </c>
      <c r="V111" s="63" t="str">
        <f>IF(U111="","",",")</f>
        <v/>
      </c>
      <c r="W111" s="64" t="str">
        <f>IF(G111="","",G111)</f>
        <v/>
      </c>
      <c r="X111" s="63" t="str">
        <f>IF(U111="","",",")</f>
        <v/>
      </c>
      <c r="Y111" s="63" t="str">
        <f>IF(U111="","",250)</f>
        <v/>
      </c>
      <c r="Z111" s="55" t="str">
        <f>IF(U111="","",")")</f>
        <v/>
      </c>
      <c r="AA111" s="65" t="str">
        <f>IF(AB111="","","(")</f>
        <v/>
      </c>
      <c r="AB111" s="56" t="str">
        <f>IF(H111="","",H111)</f>
        <v/>
      </c>
      <c r="AC111" s="66" t="str">
        <f>IF(AB111="","",",")</f>
        <v/>
      </c>
      <c r="AD111" s="58" t="str">
        <f>IF(I111="","",I111)</f>
        <v/>
      </c>
      <c r="AE111" s="67" t="str">
        <f>IF(AB111="","",",")</f>
        <v/>
      </c>
      <c r="AF111" s="60" t="str">
        <f>IF(AB111="","",350)</f>
        <v/>
      </c>
      <c r="AG111" s="60" t="str">
        <f>IF(AB111="","",")")</f>
        <v/>
      </c>
      <c r="AH111" s="68" t="str">
        <f>IF(AI111="","","(")</f>
        <v/>
      </c>
      <c r="AI111" s="69" t="str">
        <f>IF(J111="","",J111)</f>
        <v/>
      </c>
      <c r="AJ111" s="63" t="str">
        <f>IF(AI111="","",",")</f>
        <v/>
      </c>
      <c r="AK111" s="63" t="str">
        <f>IF(K111="","",K111)</f>
        <v/>
      </c>
      <c r="AL111" s="63" t="str">
        <f>IF(AI111="","",",")</f>
        <v/>
      </c>
      <c r="AM111" s="63" t="str">
        <f>IF(AI111="","",450)</f>
        <v/>
      </c>
      <c r="AN111" s="63" t="str">
        <f>IF(AI111="","",")")</f>
        <v/>
      </c>
    </row>
    <row r="112" spans="3:40" ht="24.5" outlineLevel="1" thickTop="1" thickBot="1" x14ac:dyDescent="0.55000000000000004">
      <c r="C112" s="124" t="s">
        <v>2661</v>
      </c>
      <c r="D112" s="125" t="s">
        <v>1017</v>
      </c>
      <c r="E112" s="51" t="s">
        <v>1016</v>
      </c>
      <c r="F112" s="52" t="s">
        <v>988</v>
      </c>
      <c r="G112" s="52">
        <v>7</v>
      </c>
      <c r="H112" s="51"/>
      <c r="I112" s="51"/>
      <c r="J112" s="53"/>
      <c r="K112" s="53"/>
      <c r="L112" s="54" t="str">
        <f t="shared" ref="L112:L115" si="165">IF(C112="","",_xlfn.CONCAT("            { line: ","""",C112,", ",M112:AN112,""", sC: ","""",B112,"""},"))</f>
        <v xml:space="preserve">            { line: "QUE SOY UN PECADOR., (La,m,20)(Si,7,250)", sC: ""},</v>
      </c>
      <c r="M112" s="55" t="str">
        <f t="shared" ref="M112:M115" si="166">IF(N112="","","(")</f>
        <v>(</v>
      </c>
      <c r="N112" s="56" t="str">
        <f t="shared" ref="N112:N115" si="167">IF(D112="","",D112)</f>
        <v>La</v>
      </c>
      <c r="O112" s="57" t="str">
        <f t="shared" ref="O112:O115" si="168">IF(N112="","",",")</f>
        <v>,</v>
      </c>
      <c r="P112" s="58" t="str">
        <f t="shared" ref="P112:P115" si="169">IF(E112="","",E112)</f>
        <v>m</v>
      </c>
      <c r="Q112" s="59" t="str">
        <f t="shared" ref="Q112:Q115" si="170">IF(N112="","",",")</f>
        <v>,</v>
      </c>
      <c r="R112" s="60">
        <f t="shared" ref="R112:R115" si="171">IF(N112="Do",10,IF(N112="Re",22,IF(N112="Mi",20,IF(N112="Fa",20,IF(N112="Sol",14,IF(N112="La",20,IF(N112="Si",20,IF(N112="Do#",14,IF(N112="Fa#",15,IF(N112="Sol#",20,IF(N112="Si♭",17,"")))))))))))</f>
        <v>20</v>
      </c>
      <c r="S112" s="55" t="str">
        <f t="shared" ref="S112:S115" si="172">IF(N112="","",")")</f>
        <v>)</v>
      </c>
      <c r="T112" s="61" t="str">
        <f t="shared" ref="T112:T115" si="173">IF(U112="","","(")</f>
        <v>(</v>
      </c>
      <c r="U112" s="62" t="str">
        <f t="shared" ref="U112:U115" si="174">IF(F112="","",F112)</f>
        <v>Si</v>
      </c>
      <c r="V112" s="63" t="str">
        <f t="shared" ref="V112:V115" si="175">IF(U112="","",",")</f>
        <v>,</v>
      </c>
      <c r="W112" s="64">
        <f t="shared" ref="W112:W115" si="176">IF(G112="","",G112)</f>
        <v>7</v>
      </c>
      <c r="X112" s="63" t="str">
        <f t="shared" ref="X112:X115" si="177">IF(U112="","",",")</f>
        <v>,</v>
      </c>
      <c r="Y112" s="63">
        <f t="shared" ref="Y112:Y115" si="178">IF(U112="","",250)</f>
        <v>250</v>
      </c>
      <c r="Z112" s="55" t="str">
        <f t="shared" ref="Z112:Z115" si="179">IF(U112="","",")")</f>
        <v>)</v>
      </c>
      <c r="AA112" s="65" t="str">
        <f t="shared" ref="AA112:AA115" si="180">IF(AB112="","","(")</f>
        <v/>
      </c>
      <c r="AB112" s="56" t="str">
        <f t="shared" ref="AB112:AB115" si="181">IF(H112="","",H112)</f>
        <v/>
      </c>
      <c r="AC112" s="66" t="str">
        <f t="shared" ref="AC112:AC115" si="182">IF(AB112="","",",")</f>
        <v/>
      </c>
      <c r="AD112" s="58" t="str">
        <f t="shared" ref="AD112:AD115" si="183">IF(I112="","",I112)</f>
        <v/>
      </c>
      <c r="AE112" s="67" t="str">
        <f t="shared" ref="AE112:AE115" si="184">IF(AB112="","",",")</f>
        <v/>
      </c>
      <c r="AF112" s="60" t="str">
        <f t="shared" ref="AF112:AF115" si="185">IF(AB112="","",350)</f>
        <v/>
      </c>
      <c r="AG112" s="60" t="str">
        <f t="shared" ref="AG112:AG115" si="186">IF(AB112="","",")")</f>
        <v/>
      </c>
      <c r="AH112" s="68" t="str">
        <f t="shared" ref="AH112:AH115" si="187">IF(AI112="","","(")</f>
        <v/>
      </c>
      <c r="AI112" s="69" t="str">
        <f t="shared" ref="AI112:AI115" si="188">IF(J112="","",J112)</f>
        <v/>
      </c>
      <c r="AJ112" s="63" t="str">
        <f t="shared" ref="AJ112:AJ115" si="189">IF(AI112="","",",")</f>
        <v/>
      </c>
      <c r="AK112" s="63" t="str">
        <f t="shared" ref="AK112:AK115" si="190">IF(K112="","",K112)</f>
        <v/>
      </c>
      <c r="AL112" s="63" t="str">
        <f t="shared" ref="AL112:AL115" si="191">IF(AI112="","",",")</f>
        <v/>
      </c>
      <c r="AM112" s="63" t="str">
        <f t="shared" ref="AM112:AM115" si="192">IF(AI112="","",450)</f>
        <v/>
      </c>
      <c r="AN112" s="63" t="str">
        <f t="shared" ref="AN112:AN115" si="193">IF(AI112="","",")")</f>
        <v/>
      </c>
    </row>
    <row r="113" spans="1:40" ht="24.5" outlineLevel="1" thickTop="1" thickBot="1" x14ac:dyDescent="0.55000000000000004">
      <c r="C113" s="124" t="s">
        <v>2578</v>
      </c>
      <c r="D113" s="125" t="s">
        <v>1106</v>
      </c>
      <c r="E113" s="51"/>
      <c r="F113" s="52" t="s">
        <v>988</v>
      </c>
      <c r="G113" s="52">
        <v>7</v>
      </c>
      <c r="H113" s="51"/>
      <c r="I113" s="51"/>
      <c r="J113" s="53"/>
      <c r="K113" s="53"/>
      <c r="L113" s="54" t="str">
        <f t="shared" si="165"/>
        <v xml:space="preserve">            { line: "Señor, ten piedad., (Do,,10)(Si,7,250)", sC: ""},</v>
      </c>
      <c r="M113" s="55" t="str">
        <f t="shared" si="166"/>
        <v>(</v>
      </c>
      <c r="N113" s="56" t="str">
        <f t="shared" si="167"/>
        <v>Do</v>
      </c>
      <c r="O113" s="57" t="str">
        <f t="shared" si="168"/>
        <v>,</v>
      </c>
      <c r="P113" s="58" t="str">
        <f t="shared" si="169"/>
        <v/>
      </c>
      <c r="Q113" s="59" t="str">
        <f t="shared" si="170"/>
        <v>,</v>
      </c>
      <c r="R113" s="60">
        <f t="shared" si="171"/>
        <v>10</v>
      </c>
      <c r="S113" s="55" t="str">
        <f t="shared" si="172"/>
        <v>)</v>
      </c>
      <c r="T113" s="61" t="str">
        <f t="shared" si="173"/>
        <v>(</v>
      </c>
      <c r="U113" s="62" t="str">
        <f t="shared" si="174"/>
        <v>Si</v>
      </c>
      <c r="V113" s="63" t="str">
        <f t="shared" si="175"/>
        <v>,</v>
      </c>
      <c r="W113" s="64">
        <f t="shared" si="176"/>
        <v>7</v>
      </c>
      <c r="X113" s="63" t="str">
        <f t="shared" si="177"/>
        <v>,</v>
      </c>
      <c r="Y113" s="63">
        <f t="shared" si="178"/>
        <v>250</v>
      </c>
      <c r="Z113" s="55" t="str">
        <f t="shared" si="179"/>
        <v>)</v>
      </c>
      <c r="AA113" s="65" t="str">
        <f t="shared" si="180"/>
        <v/>
      </c>
      <c r="AB113" s="56" t="str">
        <f t="shared" si="181"/>
        <v/>
      </c>
      <c r="AC113" s="66" t="str">
        <f t="shared" si="182"/>
        <v/>
      </c>
      <c r="AD113" s="58" t="str">
        <f t="shared" si="183"/>
        <v/>
      </c>
      <c r="AE113" s="67" t="str">
        <f t="shared" si="184"/>
        <v/>
      </c>
      <c r="AF113" s="60" t="str">
        <f t="shared" si="185"/>
        <v/>
      </c>
      <c r="AG113" s="60" t="str">
        <f t="shared" si="186"/>
        <v/>
      </c>
      <c r="AH113" s="68" t="str">
        <f t="shared" si="187"/>
        <v/>
      </c>
      <c r="AI113" s="69" t="str">
        <f t="shared" si="188"/>
        <v/>
      </c>
      <c r="AJ113" s="63" t="str">
        <f t="shared" si="189"/>
        <v/>
      </c>
      <c r="AK113" s="63" t="str">
        <f t="shared" si="190"/>
        <v/>
      </c>
      <c r="AL113" s="63" t="str">
        <f t="shared" si="191"/>
        <v/>
      </c>
      <c r="AM113" s="63" t="str">
        <f t="shared" si="192"/>
        <v/>
      </c>
      <c r="AN113" s="63" t="str">
        <f t="shared" si="193"/>
        <v/>
      </c>
    </row>
    <row r="114" spans="1:40" ht="24.5" outlineLevel="1" thickTop="1" thickBot="1" x14ac:dyDescent="0.55000000000000004">
      <c r="C114" s="124" t="s">
        <v>2646</v>
      </c>
      <c r="D114" s="125" t="s">
        <v>1106</v>
      </c>
      <c r="E114" s="51"/>
      <c r="F114" s="52" t="s">
        <v>988</v>
      </c>
      <c r="G114" s="52">
        <v>7</v>
      </c>
      <c r="H114" s="51"/>
      <c r="I114" s="51"/>
      <c r="J114" s="53"/>
      <c r="K114" s="53"/>
      <c r="L114" s="54" t="str">
        <f t="shared" si="165"/>
        <v xml:space="preserve">            { line: "SEÑOR, TEN PIEDAD., (Do,,10)(Si,7,250)", sC: ""},</v>
      </c>
      <c r="M114" s="55" t="str">
        <f t="shared" si="166"/>
        <v>(</v>
      </c>
      <c r="N114" s="56" t="str">
        <f t="shared" si="167"/>
        <v>Do</v>
      </c>
      <c r="O114" s="57" t="str">
        <f t="shared" si="168"/>
        <v>,</v>
      </c>
      <c r="P114" s="58" t="str">
        <f t="shared" si="169"/>
        <v/>
      </c>
      <c r="Q114" s="59" t="str">
        <f t="shared" si="170"/>
        <v>,</v>
      </c>
      <c r="R114" s="60">
        <f t="shared" si="171"/>
        <v>10</v>
      </c>
      <c r="S114" s="55" t="str">
        <f t="shared" si="172"/>
        <v>)</v>
      </c>
      <c r="T114" s="61" t="str">
        <f t="shared" si="173"/>
        <v>(</v>
      </c>
      <c r="U114" s="62" t="str">
        <f t="shared" si="174"/>
        <v>Si</v>
      </c>
      <c r="V114" s="63" t="str">
        <f t="shared" si="175"/>
        <v>,</v>
      </c>
      <c r="W114" s="64">
        <f t="shared" si="176"/>
        <v>7</v>
      </c>
      <c r="X114" s="63" t="str">
        <f t="shared" si="177"/>
        <v>,</v>
      </c>
      <c r="Y114" s="63">
        <f t="shared" si="178"/>
        <v>250</v>
      </c>
      <c r="Z114" s="55" t="str">
        <f t="shared" si="179"/>
        <v>)</v>
      </c>
      <c r="AA114" s="65" t="str">
        <f t="shared" si="180"/>
        <v/>
      </c>
      <c r="AB114" s="56" t="str">
        <f t="shared" si="181"/>
        <v/>
      </c>
      <c r="AC114" s="66" t="str">
        <f t="shared" si="182"/>
        <v/>
      </c>
      <c r="AD114" s="58" t="str">
        <f t="shared" si="183"/>
        <v/>
      </c>
      <c r="AE114" s="67" t="str">
        <f t="shared" si="184"/>
        <v/>
      </c>
      <c r="AF114" s="60" t="str">
        <f t="shared" si="185"/>
        <v/>
      </c>
      <c r="AG114" s="60" t="str">
        <f t="shared" si="186"/>
        <v/>
      </c>
      <c r="AH114" s="68" t="str">
        <f t="shared" si="187"/>
        <v/>
      </c>
      <c r="AI114" s="69" t="str">
        <f t="shared" si="188"/>
        <v/>
      </c>
      <c r="AJ114" s="63" t="str">
        <f t="shared" si="189"/>
        <v/>
      </c>
      <c r="AK114" s="63" t="str">
        <f t="shared" si="190"/>
        <v/>
      </c>
      <c r="AL114" s="63" t="str">
        <f t="shared" si="191"/>
        <v/>
      </c>
      <c r="AM114" s="63" t="str">
        <f t="shared" si="192"/>
        <v/>
      </c>
      <c r="AN114" s="63" t="str">
        <f t="shared" si="193"/>
        <v/>
      </c>
    </row>
    <row r="115" spans="1:40" ht="24.5" outlineLevel="1" thickTop="1" thickBot="1" x14ac:dyDescent="0.55000000000000004">
      <c r="C115" s="124"/>
      <c r="D115" s="125"/>
      <c r="E115" s="51"/>
      <c r="F115" s="52"/>
      <c r="G115" s="52"/>
      <c r="H115" s="51"/>
      <c r="I115" s="51"/>
      <c r="J115" s="53"/>
      <c r="K115" s="53"/>
      <c r="L115" s="54" t="str">
        <f t="shared" si="165"/>
        <v/>
      </c>
      <c r="M115" s="55" t="str">
        <f t="shared" si="166"/>
        <v/>
      </c>
      <c r="N115" s="56" t="str">
        <f t="shared" si="167"/>
        <v/>
      </c>
      <c r="O115" s="57" t="str">
        <f t="shared" si="168"/>
        <v/>
      </c>
      <c r="P115" s="58" t="str">
        <f t="shared" si="169"/>
        <v/>
      </c>
      <c r="Q115" s="59" t="str">
        <f t="shared" si="170"/>
        <v/>
      </c>
      <c r="R115" s="60" t="str">
        <f t="shared" si="171"/>
        <v/>
      </c>
      <c r="S115" s="55" t="str">
        <f t="shared" si="172"/>
        <v/>
      </c>
      <c r="T115" s="61" t="str">
        <f t="shared" si="173"/>
        <v/>
      </c>
      <c r="U115" s="62" t="str">
        <f t="shared" si="174"/>
        <v/>
      </c>
      <c r="V115" s="63" t="str">
        <f t="shared" si="175"/>
        <v/>
      </c>
      <c r="W115" s="64" t="str">
        <f t="shared" si="176"/>
        <v/>
      </c>
      <c r="X115" s="63" t="str">
        <f t="shared" si="177"/>
        <v/>
      </c>
      <c r="Y115" s="63" t="str">
        <f t="shared" si="178"/>
        <v/>
      </c>
      <c r="Z115" s="55" t="str">
        <f t="shared" si="179"/>
        <v/>
      </c>
      <c r="AA115" s="65" t="str">
        <f t="shared" si="180"/>
        <v/>
      </c>
      <c r="AB115" s="56" t="str">
        <f t="shared" si="181"/>
        <v/>
      </c>
      <c r="AC115" s="66" t="str">
        <f t="shared" si="182"/>
        <v/>
      </c>
      <c r="AD115" s="58" t="str">
        <f t="shared" si="183"/>
        <v/>
      </c>
      <c r="AE115" s="67" t="str">
        <f t="shared" si="184"/>
        <v/>
      </c>
      <c r="AF115" s="60" t="str">
        <f t="shared" si="185"/>
        <v/>
      </c>
      <c r="AG115" s="60" t="str">
        <f t="shared" si="186"/>
        <v/>
      </c>
      <c r="AH115" s="68" t="str">
        <f t="shared" si="187"/>
        <v/>
      </c>
      <c r="AI115" s="69" t="str">
        <f t="shared" si="188"/>
        <v/>
      </c>
      <c r="AJ115" s="63" t="str">
        <f t="shared" si="189"/>
        <v/>
      </c>
      <c r="AK115" s="63" t="str">
        <f t="shared" si="190"/>
        <v/>
      </c>
      <c r="AL115" s="63" t="str">
        <f t="shared" si="191"/>
        <v/>
      </c>
      <c r="AM115" s="63" t="str">
        <f t="shared" si="192"/>
        <v/>
      </c>
      <c r="AN115" s="63" t="str">
        <f t="shared" si="193"/>
        <v/>
      </c>
    </row>
    <row r="116" spans="1:40" ht="24.5" outlineLevel="1" thickTop="1" thickBot="1" x14ac:dyDescent="0.55000000000000004">
      <c r="C116" s="124"/>
      <c r="D116" s="125"/>
      <c r="E116" s="51"/>
      <c r="F116" s="52"/>
      <c r="G116" s="52"/>
      <c r="H116" s="51"/>
      <c r="I116" s="51"/>
      <c r="J116" s="53"/>
      <c r="K116" s="53"/>
      <c r="L116" s="54" t="str">
        <f t="shared" si="114"/>
        <v/>
      </c>
      <c r="M116" s="55" t="str">
        <f t="shared" si="115"/>
        <v/>
      </c>
      <c r="N116" s="56" t="str">
        <f t="shared" si="2"/>
        <v/>
      </c>
      <c r="O116" s="57" t="str">
        <f t="shared" si="116"/>
        <v/>
      </c>
      <c r="P116" s="58" t="str">
        <f t="shared" si="4"/>
        <v/>
      </c>
      <c r="Q116" s="59" t="str">
        <f t="shared" si="117"/>
        <v/>
      </c>
      <c r="R116" s="60" t="str">
        <f t="shared" si="6"/>
        <v/>
      </c>
      <c r="S116" s="55" t="str">
        <f t="shared" si="118"/>
        <v/>
      </c>
      <c r="T116" s="61" t="str">
        <f t="shared" si="119"/>
        <v/>
      </c>
      <c r="U116" s="62" t="str">
        <f t="shared" si="9"/>
        <v/>
      </c>
      <c r="V116" s="63" t="str">
        <f t="shared" si="120"/>
        <v/>
      </c>
      <c r="W116" s="64" t="str">
        <f t="shared" si="11"/>
        <v/>
      </c>
      <c r="X116" s="63" t="str">
        <f t="shared" si="121"/>
        <v/>
      </c>
      <c r="Y116" s="63" t="str">
        <f t="shared" si="122"/>
        <v/>
      </c>
      <c r="Z116" s="55" t="str">
        <f t="shared" si="123"/>
        <v/>
      </c>
      <c r="AA116" s="65" t="str">
        <f t="shared" si="124"/>
        <v/>
      </c>
      <c r="AB116" s="56" t="str">
        <f t="shared" si="16"/>
        <v/>
      </c>
      <c r="AC116" s="66" t="str">
        <f t="shared" si="125"/>
        <v/>
      </c>
      <c r="AD116" s="58" t="str">
        <f t="shared" si="126"/>
        <v/>
      </c>
      <c r="AE116" s="67" t="str">
        <f t="shared" si="127"/>
        <v/>
      </c>
      <c r="AF116" s="60" t="str">
        <f t="shared" si="128"/>
        <v/>
      </c>
      <c r="AG116" s="60" t="str">
        <f t="shared" si="129"/>
        <v/>
      </c>
      <c r="AH116" s="68" t="str">
        <f t="shared" si="130"/>
        <v/>
      </c>
      <c r="AI116" s="69" t="str">
        <f t="shared" si="23"/>
        <v/>
      </c>
      <c r="AJ116" s="63" t="str">
        <f t="shared" si="131"/>
        <v/>
      </c>
      <c r="AK116" s="63" t="str">
        <f t="shared" si="132"/>
        <v/>
      </c>
      <c r="AL116" s="63" t="str">
        <f t="shared" si="133"/>
        <v/>
      </c>
      <c r="AM116" s="63" t="str">
        <f t="shared" si="134"/>
        <v/>
      </c>
      <c r="AN116" s="63" t="str">
        <f t="shared" si="135"/>
        <v/>
      </c>
    </row>
    <row r="117" spans="1:40" ht="24.5" outlineLevel="1" thickTop="1" thickBot="1" x14ac:dyDescent="0.55000000000000004">
      <c r="C117" s="124"/>
      <c r="D117" s="125"/>
      <c r="E117" s="51"/>
      <c r="F117" s="52"/>
      <c r="G117" s="52"/>
      <c r="H117" s="51"/>
      <c r="I117" s="51"/>
      <c r="J117" s="53"/>
      <c r="K117" s="53"/>
      <c r="L117" s="54" t="str">
        <f t="shared" si="114"/>
        <v/>
      </c>
      <c r="M117" s="55" t="str">
        <f t="shared" si="115"/>
        <v/>
      </c>
      <c r="N117" s="56" t="str">
        <f t="shared" si="2"/>
        <v/>
      </c>
      <c r="O117" s="57" t="str">
        <f t="shared" si="116"/>
        <v/>
      </c>
      <c r="P117" s="58" t="str">
        <f t="shared" si="4"/>
        <v/>
      </c>
      <c r="Q117" s="59" t="str">
        <f t="shared" si="117"/>
        <v/>
      </c>
      <c r="R117" s="60" t="str">
        <f t="shared" si="6"/>
        <v/>
      </c>
      <c r="S117" s="55" t="str">
        <f t="shared" si="118"/>
        <v/>
      </c>
      <c r="T117" s="61" t="str">
        <f t="shared" si="119"/>
        <v/>
      </c>
      <c r="U117" s="62" t="str">
        <f t="shared" si="9"/>
        <v/>
      </c>
      <c r="V117" s="63" t="str">
        <f t="shared" si="120"/>
        <v/>
      </c>
      <c r="W117" s="64" t="str">
        <f t="shared" si="11"/>
        <v/>
      </c>
      <c r="X117" s="63" t="str">
        <f t="shared" si="121"/>
        <v/>
      </c>
      <c r="Y117" s="63" t="str">
        <f t="shared" si="122"/>
        <v/>
      </c>
      <c r="Z117" s="55" t="str">
        <f t="shared" si="123"/>
        <v/>
      </c>
      <c r="AA117" s="65" t="str">
        <f t="shared" si="124"/>
        <v/>
      </c>
      <c r="AB117" s="56" t="str">
        <f t="shared" si="16"/>
        <v/>
      </c>
      <c r="AC117" s="66" t="str">
        <f t="shared" si="125"/>
        <v/>
      </c>
      <c r="AD117" s="58" t="str">
        <f t="shared" si="126"/>
        <v/>
      </c>
      <c r="AE117" s="67" t="str">
        <f t="shared" si="127"/>
        <v/>
      </c>
      <c r="AF117" s="60" t="str">
        <f t="shared" si="128"/>
        <v/>
      </c>
      <c r="AG117" s="60" t="str">
        <f t="shared" si="129"/>
        <v/>
      </c>
      <c r="AH117" s="68" t="str">
        <f t="shared" si="130"/>
        <v/>
      </c>
      <c r="AI117" s="69" t="str">
        <f t="shared" si="23"/>
        <v/>
      </c>
      <c r="AJ117" s="63" t="str">
        <f t="shared" si="131"/>
        <v/>
      </c>
      <c r="AK117" s="63" t="str">
        <f t="shared" si="132"/>
        <v/>
      </c>
      <c r="AL117" s="63" t="str">
        <f t="shared" si="133"/>
        <v/>
      </c>
      <c r="AM117" s="63" t="str">
        <f t="shared" si="134"/>
        <v/>
      </c>
      <c r="AN117" s="63" t="str">
        <f t="shared" si="135"/>
        <v/>
      </c>
    </row>
    <row r="118" spans="1:40" ht="36.5" thickTop="1" thickBot="1" x14ac:dyDescent="0.55000000000000004">
      <c r="A118" s="75"/>
      <c r="B118" s="75"/>
      <c r="C118" s="75" t="s">
        <v>2401</v>
      </c>
      <c r="D118" s="76"/>
      <c r="E118" s="76"/>
      <c r="F118" s="76"/>
      <c r="G118" s="76"/>
      <c r="H118" s="76"/>
      <c r="I118" s="76"/>
      <c r="J118" s="76"/>
      <c r="K118" s="76"/>
      <c r="L118" s="123" t="s">
        <v>998</v>
      </c>
      <c r="M118" s="126"/>
      <c r="N118" s="56"/>
      <c r="O118" s="127"/>
      <c r="P118" s="58"/>
      <c r="Q118" s="128"/>
      <c r="R118" s="60" t="str">
        <f>IF(N118="Do",10,IF(N118="Re",22,IF(N118="Mi",20,IF(N118="Fa",20,IF(N118="Sol",14,IF(N118="La",20,IF(N118="Si",20,IF(N118="Do#",14,IF(N118="Fa#",15,IF(N118="Sol#",20,IF(N118="Si♭",17,"")))))))))))</f>
        <v/>
      </c>
      <c r="S118" s="126"/>
      <c r="T118" s="129"/>
      <c r="U118" s="130"/>
      <c r="V118" s="131"/>
      <c r="W118" s="132"/>
      <c r="X118" s="131"/>
      <c r="Y118" s="131"/>
      <c r="Z118" s="126"/>
      <c r="AA118" s="65"/>
      <c r="AB118" s="56"/>
      <c r="AC118" s="66"/>
      <c r="AD118" s="58"/>
      <c r="AE118" s="67"/>
      <c r="AF118" s="60"/>
      <c r="AG118" s="60"/>
      <c r="AH118" s="65"/>
      <c r="AI118" s="133"/>
      <c r="AJ118" s="131"/>
      <c r="AK118" s="131"/>
      <c r="AL118" s="131"/>
      <c r="AM118" s="131"/>
      <c r="AN118" s="131"/>
    </row>
    <row r="119" spans="1:40" ht="24.5" outlineLevel="1" thickTop="1" thickBot="1" x14ac:dyDescent="0.55000000000000004">
      <c r="C119" s="124"/>
      <c r="D119" s="125"/>
      <c r="E119" s="51"/>
      <c r="F119" s="52"/>
      <c r="G119" s="52"/>
      <c r="H119" s="51"/>
      <c r="I119" s="51"/>
      <c r="J119" s="53"/>
      <c r="K119" s="53"/>
      <c r="L119" s="54" t="str">
        <f t="shared" si="114"/>
        <v/>
      </c>
      <c r="M119" s="55" t="str">
        <f t="shared" si="115"/>
        <v/>
      </c>
      <c r="N119" s="56" t="str">
        <f t="shared" si="2"/>
        <v/>
      </c>
      <c r="O119" s="57" t="str">
        <f t="shared" si="116"/>
        <v/>
      </c>
      <c r="P119" s="58" t="str">
        <f t="shared" si="4"/>
        <v/>
      </c>
      <c r="Q119" s="59" t="str">
        <f t="shared" si="117"/>
        <v/>
      </c>
      <c r="R119" s="60" t="str">
        <f t="shared" si="6"/>
        <v/>
      </c>
      <c r="S119" s="55" t="str">
        <f t="shared" si="118"/>
        <v/>
      </c>
      <c r="T119" s="61" t="str">
        <f t="shared" si="119"/>
        <v/>
      </c>
      <c r="U119" s="62" t="str">
        <f t="shared" si="9"/>
        <v/>
      </c>
      <c r="V119" s="63" t="str">
        <f t="shared" si="120"/>
        <v/>
      </c>
      <c r="W119" s="64" t="str">
        <f t="shared" si="11"/>
        <v/>
      </c>
      <c r="X119" s="63" t="str">
        <f t="shared" si="121"/>
        <v/>
      </c>
      <c r="Y119" s="63" t="str">
        <f t="shared" si="122"/>
        <v/>
      </c>
      <c r="Z119" s="55" t="str">
        <f t="shared" si="123"/>
        <v/>
      </c>
      <c r="AA119" s="65" t="str">
        <f t="shared" si="124"/>
        <v/>
      </c>
      <c r="AB119" s="56" t="str">
        <f t="shared" si="16"/>
        <v/>
      </c>
      <c r="AC119" s="66" t="str">
        <f t="shared" si="125"/>
        <v/>
      </c>
      <c r="AD119" s="58" t="str">
        <f t="shared" si="126"/>
        <v/>
      </c>
      <c r="AE119" s="67" t="str">
        <f t="shared" si="127"/>
        <v/>
      </c>
      <c r="AF119" s="60" t="str">
        <f t="shared" si="128"/>
        <v/>
      </c>
      <c r="AG119" s="60" t="str">
        <f t="shared" si="129"/>
        <v/>
      </c>
      <c r="AH119" s="68" t="str">
        <f t="shared" si="130"/>
        <v/>
      </c>
      <c r="AI119" s="69" t="str">
        <f t="shared" si="23"/>
        <v/>
      </c>
      <c r="AJ119" s="63" t="str">
        <f t="shared" si="131"/>
        <v/>
      </c>
      <c r="AK119" s="63" t="str">
        <f t="shared" si="132"/>
        <v/>
      </c>
      <c r="AL119" s="63" t="str">
        <f t="shared" si="133"/>
        <v/>
      </c>
      <c r="AM119" s="63" t="str">
        <f t="shared" si="134"/>
        <v/>
      </c>
      <c r="AN119" s="63" t="str">
        <f t="shared" si="135"/>
        <v/>
      </c>
    </row>
    <row r="120" spans="1:40" ht="24" customHeight="1" thickTop="1" x14ac:dyDescent="0.6">
      <c r="A120" s="94"/>
      <c r="B120" s="94"/>
      <c r="C120" s="94"/>
      <c r="D120" s="94"/>
      <c r="E120" s="94"/>
      <c r="F120" s="94"/>
      <c r="G120" s="94"/>
      <c r="H120" s="94"/>
      <c r="I120" s="94"/>
      <c r="J120" s="94"/>
      <c r="K120" s="94"/>
      <c r="L120" s="98" t="str">
        <f ca="1">_xlfn.CONCAT("]}, // ULTIMA LINEA DEL CANTO: ",L1)</f>
        <v>]}, // ULTIMA LINEA DEL CANTO: LETANÍAS PENITENCIALES I</v>
      </c>
      <c r="M120" s="94"/>
    </row>
    <row r="121" spans="1:40" ht="20.5" x14ac:dyDescent="0.35">
      <c r="L121" s="99" t="s">
        <v>1012</v>
      </c>
      <c r="M121" s="100"/>
    </row>
    <row r="122" spans="1:40" ht="15" outlineLevel="1" thickBot="1" x14ac:dyDescent="0.4">
      <c r="M122" s="100"/>
    </row>
    <row r="123" spans="1:40" ht="26.5" outlineLevel="1" thickTop="1" thickBot="1" x14ac:dyDescent="0.55000000000000004">
      <c r="A123" s="72"/>
      <c r="B123" s="72"/>
      <c r="C123" s="72"/>
      <c r="D123" s="73"/>
      <c r="E123" s="73"/>
      <c r="F123" s="73"/>
      <c r="G123" s="73"/>
      <c r="H123" s="73"/>
      <c r="I123" s="73"/>
      <c r="J123" s="73"/>
      <c r="K123" s="73"/>
      <c r="L123" s="74" t="s">
        <v>997</v>
      </c>
      <c r="M123" s="55"/>
      <c r="N123" s="56"/>
      <c r="O123" s="57"/>
      <c r="P123" s="58"/>
      <c r="Q123" s="59"/>
      <c r="R123" s="60" t="str">
        <f t="shared" ref="R123:R132" si="194">IF(N123="Do",10,IF(N123="Re",22,IF(N123="Mi",20,IF(N123="Fa",20,IF(N123="Sol",14,IF(N123="La",20,IF(N123="Si",20,IF(N123="Do#",14,IF(N123="Fa#",15,IF(N123="Sol#",20,IF(N123="Si♭",17,"")))))))))))</f>
        <v/>
      </c>
      <c r="S123" s="55"/>
      <c r="T123" s="61"/>
      <c r="U123" s="62"/>
      <c r="V123" s="63"/>
      <c r="W123" s="64"/>
      <c r="X123" s="63"/>
      <c r="Y123" s="63"/>
      <c r="Z123" s="55"/>
      <c r="AA123" s="65"/>
      <c r="AB123" s="56"/>
      <c r="AC123" s="66"/>
      <c r="AD123" s="58"/>
      <c r="AE123" s="67"/>
      <c r="AF123" s="60"/>
      <c r="AG123" s="60"/>
      <c r="AH123" s="68"/>
      <c r="AI123" s="69"/>
      <c r="AJ123" s="63"/>
      <c r="AK123" s="63"/>
      <c r="AL123" s="63"/>
      <c r="AM123" s="63"/>
      <c r="AN123" s="63"/>
    </row>
    <row r="124" spans="1:40" ht="24.5" outlineLevel="1" thickTop="1" thickBot="1" x14ac:dyDescent="0.55000000000000004">
      <c r="C124" s="78" t="s">
        <v>999</v>
      </c>
      <c r="D124" s="79"/>
      <c r="E124" s="79"/>
      <c r="F124" s="79"/>
      <c r="G124" s="79"/>
      <c r="H124" s="79"/>
      <c r="I124" s="79"/>
      <c r="J124" s="79"/>
      <c r="K124" s="79"/>
      <c r="L124" s="134" t="s">
        <v>1000</v>
      </c>
      <c r="M124" s="55" t="str">
        <f t="shared" ref="M124:M131" si="195">IF(N124="","","(")</f>
        <v/>
      </c>
      <c r="N124" s="56" t="str">
        <f t="shared" ref="N124:N131" si="196">IF(D124="","",D124)</f>
        <v/>
      </c>
      <c r="O124" s="57" t="str">
        <f t="shared" ref="O124:O131" si="197">IF(N124="","",",")</f>
        <v/>
      </c>
      <c r="P124" s="58" t="str">
        <f t="shared" ref="P124:P131" si="198">IF(E124="","",E124)</f>
        <v/>
      </c>
      <c r="Q124" s="59" t="str">
        <f t="shared" ref="Q124:Q131" si="199">IF(N124="","",",")</f>
        <v/>
      </c>
      <c r="R124" s="60" t="str">
        <f t="shared" si="194"/>
        <v/>
      </c>
      <c r="S124" s="55" t="str">
        <f t="shared" ref="S124:S131" si="200">IF(N124="","",")")</f>
        <v/>
      </c>
      <c r="T124" s="61" t="str">
        <f t="shared" ref="T124:T131" si="201">IF(U124="","","(")</f>
        <v/>
      </c>
      <c r="U124" s="62" t="str">
        <f t="shared" ref="U124:U131" si="202">IF(F124="","",F124)</f>
        <v/>
      </c>
      <c r="V124" s="63" t="str">
        <f t="shared" ref="V124:V131" si="203">IF(U124="","",",")</f>
        <v/>
      </c>
      <c r="W124" s="64" t="str">
        <f t="shared" ref="W124:W131" si="204">IF(G124="","",G124)</f>
        <v/>
      </c>
      <c r="X124" s="63" t="str">
        <f t="shared" ref="X124:X131" si="205">IF(U124="","",",")</f>
        <v/>
      </c>
      <c r="Y124" s="63" t="str">
        <f t="shared" ref="Y124:Y131" si="206">IF(U124="","",250)</f>
        <v/>
      </c>
      <c r="Z124" s="55" t="str">
        <f t="shared" ref="Z124:Z131" si="207">IF(U124="","",")")</f>
        <v/>
      </c>
      <c r="AA124" s="65" t="str">
        <f t="shared" ref="AA124:AA131" si="208">IF(AB124="","","(")</f>
        <v/>
      </c>
      <c r="AB124" s="56" t="str">
        <f t="shared" ref="AB124:AB131" si="209">IF(H124="","",H124)</f>
        <v/>
      </c>
      <c r="AC124" s="66" t="str">
        <f t="shared" ref="AC124:AC131" si="210">IF(AB124="","",",")</f>
        <v/>
      </c>
      <c r="AD124" s="58" t="str">
        <f t="shared" ref="AD124:AD131" si="211">IF(I124="","",I124)</f>
        <v/>
      </c>
      <c r="AE124" s="67" t="str">
        <f t="shared" ref="AE124:AE131" si="212">IF(AB124="","",",")</f>
        <v/>
      </c>
      <c r="AF124" s="60" t="str">
        <f t="shared" ref="AF124:AF131" si="213">IF(AB124="","",350)</f>
        <v/>
      </c>
      <c r="AG124" s="60" t="str">
        <f t="shared" ref="AG124:AG131" si="214">IF(AB124="","",")")</f>
        <v/>
      </c>
      <c r="AH124" s="68" t="str">
        <f t="shared" ref="AH124:AH131" si="215">IF(AI124="","","(")</f>
        <v/>
      </c>
      <c r="AI124" s="69" t="str">
        <f t="shared" ref="AI124:AI131" si="216">IF(J124="","",J124)</f>
        <v/>
      </c>
      <c r="AJ124" s="63" t="str">
        <f t="shared" ref="AJ124:AJ131" si="217">IF(AI124="","",",")</f>
        <v/>
      </c>
      <c r="AK124" s="63" t="str">
        <f t="shared" ref="AK124:AK131" si="218">IF(K124="","",K124)</f>
        <v/>
      </c>
      <c r="AL124" s="63" t="str">
        <f t="shared" ref="AL124:AL131" si="219">IF(AI124="","",",")</f>
        <v/>
      </c>
      <c r="AM124" s="63" t="str">
        <f t="shared" ref="AM124:AM131" si="220">IF(AI124="","",450)</f>
        <v/>
      </c>
      <c r="AN124" s="63" t="str">
        <f t="shared" ref="AN124:AN131" si="221">IF(AI124="","",")")</f>
        <v/>
      </c>
    </row>
    <row r="125" spans="1:40" ht="24.5" outlineLevel="1" thickTop="1" thickBot="1" x14ac:dyDescent="0.55000000000000004">
      <c r="B125" t="s">
        <v>1001</v>
      </c>
      <c r="C125" s="81" t="s">
        <v>1002</v>
      </c>
      <c r="D125" s="82"/>
      <c r="E125" s="82"/>
      <c r="F125" s="82"/>
      <c r="G125" s="82"/>
      <c r="H125" s="82"/>
      <c r="I125" s="82"/>
      <c r="J125" s="82"/>
      <c r="K125" s="82"/>
      <c r="L125" s="135" t="str">
        <f>IF(C125="","",_xlfn.CONCAT("       triggerLine: ","""",C125,", ",M125:AN125,""", sC: ","""",B125,""", lines: ["))</f>
        <v xml:space="preserve">       triggerLine: "ASAMBLEA UNO, ", sC: "ta as", lines: [</v>
      </c>
      <c r="M125" s="55" t="str">
        <f t="shared" si="195"/>
        <v/>
      </c>
      <c r="N125" s="56" t="str">
        <f t="shared" si="196"/>
        <v/>
      </c>
      <c r="O125" s="57" t="str">
        <f t="shared" si="197"/>
        <v/>
      </c>
      <c r="P125" s="58" t="str">
        <f t="shared" si="198"/>
        <v/>
      </c>
      <c r="Q125" s="59" t="str">
        <f t="shared" si="199"/>
        <v/>
      </c>
      <c r="R125" s="60" t="str">
        <f t="shared" si="194"/>
        <v/>
      </c>
      <c r="S125" s="55" t="str">
        <f t="shared" si="200"/>
        <v/>
      </c>
      <c r="T125" s="61" t="str">
        <f t="shared" si="201"/>
        <v/>
      </c>
      <c r="U125" s="62" t="str">
        <f t="shared" si="202"/>
        <v/>
      </c>
      <c r="V125" s="63" t="str">
        <f t="shared" si="203"/>
        <v/>
      </c>
      <c r="W125" s="64" t="str">
        <f t="shared" si="204"/>
        <v/>
      </c>
      <c r="X125" s="63" t="str">
        <f t="shared" si="205"/>
        <v/>
      </c>
      <c r="Y125" s="63" t="str">
        <f t="shared" si="206"/>
        <v/>
      </c>
      <c r="Z125" s="55" t="str">
        <f t="shared" si="207"/>
        <v/>
      </c>
      <c r="AA125" s="65" t="str">
        <f t="shared" si="208"/>
        <v/>
      </c>
      <c r="AB125" s="56" t="str">
        <f t="shared" si="209"/>
        <v/>
      </c>
      <c r="AC125" s="66" t="str">
        <f t="shared" si="210"/>
        <v/>
      </c>
      <c r="AD125" s="58" t="str">
        <f t="shared" si="211"/>
        <v/>
      </c>
      <c r="AE125" s="67" t="str">
        <f t="shared" si="212"/>
        <v/>
      </c>
      <c r="AF125" s="60" t="str">
        <f t="shared" si="213"/>
        <v/>
      </c>
      <c r="AG125" s="60" t="str">
        <f t="shared" si="214"/>
        <v/>
      </c>
      <c r="AH125" s="68" t="str">
        <f t="shared" si="215"/>
        <v/>
      </c>
      <c r="AI125" s="69" t="str">
        <f t="shared" si="216"/>
        <v/>
      </c>
      <c r="AJ125" s="63" t="str">
        <f t="shared" si="217"/>
        <v/>
      </c>
      <c r="AK125" s="63" t="str">
        <f t="shared" si="218"/>
        <v/>
      </c>
      <c r="AL125" s="63" t="str">
        <f t="shared" si="219"/>
        <v/>
      </c>
      <c r="AM125" s="63" t="str">
        <f t="shared" si="220"/>
        <v/>
      </c>
      <c r="AN125" s="63" t="str">
        <f t="shared" si="221"/>
        <v/>
      </c>
    </row>
    <row r="126" spans="1:40" ht="24.5" outlineLevel="1" thickTop="1" thickBot="1" x14ac:dyDescent="0.55000000000000004">
      <c r="B126" t="s">
        <v>1003</v>
      </c>
      <c r="C126" s="84" t="s">
        <v>1004</v>
      </c>
      <c r="D126" s="85"/>
      <c r="E126" s="85"/>
      <c r="F126" s="85"/>
      <c r="G126" s="85"/>
      <c r="H126" s="86"/>
      <c r="I126" s="86"/>
      <c r="J126" s="86"/>
      <c r="K126" s="86"/>
      <c r="L126" s="136" t="str">
        <f>IF(C126="","",_xlfn.CONCAT("            { line: ","""",C126,", ",M126:AN126,""", sC: ","""",B126,"""},"))</f>
        <v xml:space="preserve">            { line: "ASAMBLEA DOS, ", sC: "as"},</v>
      </c>
      <c r="M126" s="55" t="str">
        <f t="shared" si="195"/>
        <v/>
      </c>
      <c r="N126" s="56" t="str">
        <f t="shared" si="196"/>
        <v/>
      </c>
      <c r="O126" s="57" t="str">
        <f t="shared" si="197"/>
        <v/>
      </c>
      <c r="P126" s="58" t="str">
        <f t="shared" si="198"/>
        <v/>
      </c>
      <c r="Q126" s="59" t="str">
        <f t="shared" si="199"/>
        <v/>
      </c>
      <c r="R126" s="60" t="str">
        <f t="shared" si="194"/>
        <v/>
      </c>
      <c r="S126" s="55" t="str">
        <f t="shared" si="200"/>
        <v/>
      </c>
      <c r="T126" s="61" t="str">
        <f t="shared" si="201"/>
        <v/>
      </c>
      <c r="U126" s="62" t="str">
        <f t="shared" si="202"/>
        <v/>
      </c>
      <c r="V126" s="63" t="str">
        <f t="shared" si="203"/>
        <v/>
      </c>
      <c r="W126" s="64" t="str">
        <f t="shared" si="204"/>
        <v/>
      </c>
      <c r="X126" s="63" t="str">
        <f t="shared" si="205"/>
        <v/>
      </c>
      <c r="Y126" s="63" t="str">
        <f t="shared" si="206"/>
        <v/>
      </c>
      <c r="Z126" s="55" t="str">
        <f t="shared" si="207"/>
        <v/>
      </c>
      <c r="AA126" s="65" t="str">
        <f t="shared" si="208"/>
        <v/>
      </c>
      <c r="AB126" s="56" t="str">
        <f t="shared" si="209"/>
        <v/>
      </c>
      <c r="AC126" s="66" t="str">
        <f t="shared" si="210"/>
        <v/>
      </c>
      <c r="AD126" s="58" t="str">
        <f t="shared" si="211"/>
        <v/>
      </c>
      <c r="AE126" s="67" t="str">
        <f t="shared" si="212"/>
        <v/>
      </c>
      <c r="AF126" s="60" t="str">
        <f t="shared" si="213"/>
        <v/>
      </c>
      <c r="AG126" s="60" t="str">
        <f t="shared" si="214"/>
        <v/>
      </c>
      <c r="AH126" s="68" t="str">
        <f t="shared" si="215"/>
        <v/>
      </c>
      <c r="AI126" s="69" t="str">
        <f t="shared" si="216"/>
        <v/>
      </c>
      <c r="AJ126" s="63" t="str">
        <f t="shared" si="217"/>
        <v/>
      </c>
      <c r="AK126" s="63" t="str">
        <f t="shared" si="218"/>
        <v/>
      </c>
      <c r="AL126" s="63" t="str">
        <f t="shared" si="219"/>
        <v/>
      </c>
      <c r="AM126" s="63" t="str">
        <f t="shared" si="220"/>
        <v/>
      </c>
      <c r="AN126" s="63" t="str">
        <f t="shared" si="221"/>
        <v/>
      </c>
    </row>
    <row r="127" spans="1:40" ht="24.5" outlineLevel="1" thickTop="1" thickBot="1" x14ac:dyDescent="0.55000000000000004">
      <c r="B127" t="s">
        <v>1003</v>
      </c>
      <c r="C127" s="84" t="s">
        <v>1005</v>
      </c>
      <c r="D127" s="88"/>
      <c r="E127" s="88"/>
      <c r="F127" s="88"/>
      <c r="G127" s="88"/>
      <c r="H127" s="89"/>
      <c r="I127" s="89"/>
      <c r="J127" s="89"/>
      <c r="K127" s="89"/>
      <c r="L127" s="136" t="str">
        <f>IF(C127="","",_xlfn.CONCAT("            { line: ","""",C127,", ",M127:AN127,""", sC: ","""",B127,"""},"))</f>
        <v xml:space="preserve">            { line: "ASAMBLEA TRES, ", sC: "as"},</v>
      </c>
      <c r="M127" s="55" t="str">
        <f t="shared" si="195"/>
        <v/>
      </c>
      <c r="N127" s="56" t="str">
        <f t="shared" si="196"/>
        <v/>
      </c>
      <c r="O127" s="57" t="str">
        <f t="shared" si="197"/>
        <v/>
      </c>
      <c r="P127" s="58" t="str">
        <f t="shared" si="198"/>
        <v/>
      </c>
      <c r="Q127" s="59" t="str">
        <f t="shared" si="199"/>
        <v/>
      </c>
      <c r="R127" s="60" t="str">
        <f t="shared" si="194"/>
        <v/>
      </c>
      <c r="S127" s="55" t="str">
        <f t="shared" si="200"/>
        <v/>
      </c>
      <c r="T127" s="61" t="str">
        <f t="shared" si="201"/>
        <v/>
      </c>
      <c r="U127" s="62" t="str">
        <f t="shared" si="202"/>
        <v/>
      </c>
      <c r="V127" s="63" t="str">
        <f t="shared" si="203"/>
        <v/>
      </c>
      <c r="W127" s="64" t="str">
        <f t="shared" si="204"/>
        <v/>
      </c>
      <c r="X127" s="63" t="str">
        <f t="shared" si="205"/>
        <v/>
      </c>
      <c r="Y127" s="63" t="str">
        <f t="shared" si="206"/>
        <v/>
      </c>
      <c r="Z127" s="55" t="str">
        <f t="shared" si="207"/>
        <v/>
      </c>
      <c r="AA127" s="65" t="str">
        <f t="shared" si="208"/>
        <v/>
      </c>
      <c r="AB127" s="56" t="str">
        <f t="shared" si="209"/>
        <v/>
      </c>
      <c r="AC127" s="66" t="str">
        <f t="shared" si="210"/>
        <v/>
      </c>
      <c r="AD127" s="58" t="str">
        <f t="shared" si="211"/>
        <v/>
      </c>
      <c r="AE127" s="67" t="str">
        <f t="shared" si="212"/>
        <v/>
      </c>
      <c r="AF127" s="60" t="str">
        <f t="shared" si="213"/>
        <v/>
      </c>
      <c r="AG127" s="60" t="str">
        <f t="shared" si="214"/>
        <v/>
      </c>
      <c r="AH127" s="68" t="str">
        <f t="shared" si="215"/>
        <v/>
      </c>
      <c r="AI127" s="69" t="str">
        <f t="shared" si="216"/>
        <v/>
      </c>
      <c r="AJ127" s="63" t="str">
        <f t="shared" si="217"/>
        <v/>
      </c>
      <c r="AK127" s="63" t="str">
        <f t="shared" si="218"/>
        <v/>
      </c>
      <c r="AL127" s="63" t="str">
        <f t="shared" si="219"/>
        <v/>
      </c>
      <c r="AM127" s="63" t="str">
        <f t="shared" si="220"/>
        <v/>
      </c>
      <c r="AN127" s="63" t="str">
        <f t="shared" si="221"/>
        <v/>
      </c>
    </row>
    <row r="128" spans="1:40" ht="24.5" outlineLevel="1" thickTop="1" thickBot="1" x14ac:dyDescent="0.55000000000000004">
      <c r="B128" t="s">
        <v>1003</v>
      </c>
      <c r="C128" s="84" t="s">
        <v>1006</v>
      </c>
      <c r="D128" s="85"/>
      <c r="E128" s="85"/>
      <c r="F128" s="85"/>
      <c r="G128" s="85"/>
      <c r="H128" s="86"/>
      <c r="I128" s="86"/>
      <c r="J128" s="86"/>
      <c r="K128" s="86"/>
      <c r="L128" s="136" t="str">
        <f>IF(C128="","",_xlfn.CONCAT("            { line: ","""",C128,", ",M128:AN128,""", sC: ","""",B128,"""},"))</f>
        <v xml:space="preserve">            { line: "ASAMBLEA CUATRO, ", sC: "as"},</v>
      </c>
      <c r="M128" s="55" t="str">
        <f t="shared" si="195"/>
        <v/>
      </c>
      <c r="N128" s="56" t="str">
        <f t="shared" si="196"/>
        <v/>
      </c>
      <c r="O128" s="57" t="str">
        <f t="shared" si="197"/>
        <v/>
      </c>
      <c r="P128" s="58" t="str">
        <f t="shared" si="198"/>
        <v/>
      </c>
      <c r="Q128" s="59" t="str">
        <f t="shared" si="199"/>
        <v/>
      </c>
      <c r="R128" s="60" t="str">
        <f t="shared" si="194"/>
        <v/>
      </c>
      <c r="S128" s="55" t="str">
        <f t="shared" si="200"/>
        <v/>
      </c>
      <c r="T128" s="61" t="str">
        <f t="shared" si="201"/>
        <v/>
      </c>
      <c r="U128" s="62" t="str">
        <f t="shared" si="202"/>
        <v/>
      </c>
      <c r="V128" s="63" t="str">
        <f t="shared" si="203"/>
        <v/>
      </c>
      <c r="W128" s="64" t="str">
        <f t="shared" si="204"/>
        <v/>
      </c>
      <c r="X128" s="63" t="str">
        <f t="shared" si="205"/>
        <v/>
      </c>
      <c r="Y128" s="63" t="str">
        <f t="shared" si="206"/>
        <v/>
      </c>
      <c r="Z128" s="55" t="str">
        <f t="shared" si="207"/>
        <v/>
      </c>
      <c r="AA128" s="65" t="str">
        <f t="shared" si="208"/>
        <v/>
      </c>
      <c r="AB128" s="56" t="str">
        <f t="shared" si="209"/>
        <v/>
      </c>
      <c r="AC128" s="66" t="str">
        <f t="shared" si="210"/>
        <v/>
      </c>
      <c r="AD128" s="58" t="str">
        <f t="shared" si="211"/>
        <v/>
      </c>
      <c r="AE128" s="67" t="str">
        <f t="shared" si="212"/>
        <v/>
      </c>
      <c r="AF128" s="60" t="str">
        <f t="shared" si="213"/>
        <v/>
      </c>
      <c r="AG128" s="60" t="str">
        <f t="shared" si="214"/>
        <v/>
      </c>
      <c r="AH128" s="68" t="str">
        <f t="shared" si="215"/>
        <v/>
      </c>
      <c r="AI128" s="69" t="str">
        <f t="shared" si="216"/>
        <v/>
      </c>
      <c r="AJ128" s="63" t="str">
        <f t="shared" si="217"/>
        <v/>
      </c>
      <c r="AK128" s="63" t="str">
        <f t="shared" si="218"/>
        <v/>
      </c>
      <c r="AL128" s="63" t="str">
        <f t="shared" si="219"/>
        <v/>
      </c>
      <c r="AM128" s="63" t="str">
        <f t="shared" si="220"/>
        <v/>
      </c>
      <c r="AN128" s="63" t="str">
        <f t="shared" si="221"/>
        <v/>
      </c>
    </row>
    <row r="129" spans="1:40" ht="24.5" outlineLevel="1" thickTop="1" thickBot="1" x14ac:dyDescent="0.55000000000000004">
      <c r="B129" t="s">
        <v>1003</v>
      </c>
      <c r="C129" s="84" t="s">
        <v>1007</v>
      </c>
      <c r="D129" s="88"/>
      <c r="E129" s="88"/>
      <c r="F129" s="88"/>
      <c r="G129" s="88"/>
      <c r="H129" s="89"/>
      <c r="I129" s="89"/>
      <c r="J129" s="89"/>
      <c r="K129" s="89"/>
      <c r="L129" s="136" t="str">
        <f>IF(C129="","",_xlfn.CONCAT("            { line: ","""",C129,", ",M129:AN129,""", sC: ","""",B129,"""},"))</f>
        <v xml:space="preserve">            { line: "ASAMBLEA CISCO, ", sC: "as"},</v>
      </c>
      <c r="M129" s="55" t="str">
        <f t="shared" si="195"/>
        <v/>
      </c>
      <c r="N129" s="56" t="str">
        <f t="shared" si="196"/>
        <v/>
      </c>
      <c r="O129" s="57" t="str">
        <f t="shared" si="197"/>
        <v/>
      </c>
      <c r="P129" s="58" t="str">
        <f t="shared" si="198"/>
        <v/>
      </c>
      <c r="Q129" s="59" t="str">
        <f t="shared" si="199"/>
        <v/>
      </c>
      <c r="R129" s="60" t="str">
        <f t="shared" si="194"/>
        <v/>
      </c>
      <c r="S129" s="55" t="str">
        <f t="shared" si="200"/>
        <v/>
      </c>
      <c r="T129" s="61" t="str">
        <f t="shared" si="201"/>
        <v/>
      </c>
      <c r="U129" s="62" t="str">
        <f t="shared" si="202"/>
        <v/>
      </c>
      <c r="V129" s="63" t="str">
        <f t="shared" si="203"/>
        <v/>
      </c>
      <c r="W129" s="64" t="str">
        <f t="shared" si="204"/>
        <v/>
      </c>
      <c r="X129" s="63" t="str">
        <f t="shared" si="205"/>
        <v/>
      </c>
      <c r="Y129" s="63" t="str">
        <f t="shared" si="206"/>
        <v/>
      </c>
      <c r="Z129" s="55" t="str">
        <f t="shared" si="207"/>
        <v/>
      </c>
      <c r="AA129" s="65" t="str">
        <f t="shared" si="208"/>
        <v/>
      </c>
      <c r="AB129" s="56" t="str">
        <f t="shared" si="209"/>
        <v/>
      </c>
      <c r="AC129" s="66" t="str">
        <f t="shared" si="210"/>
        <v/>
      </c>
      <c r="AD129" s="58" t="str">
        <f t="shared" si="211"/>
        <v/>
      </c>
      <c r="AE129" s="67" t="str">
        <f t="shared" si="212"/>
        <v/>
      </c>
      <c r="AF129" s="60" t="str">
        <f t="shared" si="213"/>
        <v/>
      </c>
      <c r="AG129" s="60" t="str">
        <f t="shared" si="214"/>
        <v/>
      </c>
      <c r="AH129" s="68" t="str">
        <f t="shared" si="215"/>
        <v/>
      </c>
      <c r="AI129" s="69" t="str">
        <f t="shared" si="216"/>
        <v/>
      </c>
      <c r="AJ129" s="63" t="str">
        <f t="shared" si="217"/>
        <v/>
      </c>
      <c r="AK129" s="63" t="str">
        <f t="shared" si="218"/>
        <v/>
      </c>
      <c r="AL129" s="63" t="str">
        <f t="shared" si="219"/>
        <v/>
      </c>
      <c r="AM129" s="63" t="str">
        <f t="shared" si="220"/>
        <v/>
      </c>
      <c r="AN129" s="63" t="str">
        <f t="shared" si="221"/>
        <v/>
      </c>
    </row>
    <row r="130" spans="1:40" ht="24.5" outlineLevel="1" thickTop="1" thickBot="1" x14ac:dyDescent="0.55000000000000004">
      <c r="B130" t="s">
        <v>1003</v>
      </c>
      <c r="C130" s="84" t="s">
        <v>1008</v>
      </c>
      <c r="D130" s="90"/>
      <c r="E130" s="90"/>
      <c r="F130" s="90"/>
      <c r="G130" s="90"/>
      <c r="H130" s="91"/>
      <c r="I130" s="91"/>
      <c r="J130" s="91"/>
      <c r="K130" s="91"/>
      <c r="L130" s="136" t="str">
        <f>IF(C130="","",_xlfn.CONCAT("            { line: ","""",C130,", ",M130:AN130,""", sC: ","""",B130,"""},"))</f>
        <v xml:space="preserve">            { line: "ASAMBLEA SEIS, ", sC: "as"},</v>
      </c>
      <c r="M130" s="55" t="str">
        <f t="shared" si="195"/>
        <v/>
      </c>
      <c r="N130" s="56" t="str">
        <f t="shared" si="196"/>
        <v/>
      </c>
      <c r="O130" s="57" t="str">
        <f t="shared" si="197"/>
        <v/>
      </c>
      <c r="P130" s="58" t="str">
        <f t="shared" si="198"/>
        <v/>
      </c>
      <c r="Q130" s="59" t="str">
        <f t="shared" si="199"/>
        <v/>
      </c>
      <c r="R130" s="60" t="str">
        <f t="shared" si="194"/>
        <v/>
      </c>
      <c r="S130" s="55" t="str">
        <f t="shared" si="200"/>
        <v/>
      </c>
      <c r="T130" s="61" t="str">
        <f t="shared" si="201"/>
        <v/>
      </c>
      <c r="U130" s="62" t="str">
        <f t="shared" si="202"/>
        <v/>
      </c>
      <c r="V130" s="63" t="str">
        <f t="shared" si="203"/>
        <v/>
      </c>
      <c r="W130" s="64" t="str">
        <f t="shared" si="204"/>
        <v/>
      </c>
      <c r="X130" s="63" t="str">
        <f t="shared" si="205"/>
        <v/>
      </c>
      <c r="Y130" s="63" t="str">
        <f t="shared" si="206"/>
        <v/>
      </c>
      <c r="Z130" s="55" t="str">
        <f t="shared" si="207"/>
        <v/>
      </c>
      <c r="AA130" s="65" t="str">
        <f t="shared" si="208"/>
        <v/>
      </c>
      <c r="AB130" s="56" t="str">
        <f t="shared" si="209"/>
        <v/>
      </c>
      <c r="AC130" s="66" t="str">
        <f t="shared" si="210"/>
        <v/>
      </c>
      <c r="AD130" s="58" t="str">
        <f t="shared" si="211"/>
        <v/>
      </c>
      <c r="AE130" s="67" t="str">
        <f t="shared" si="212"/>
        <v/>
      </c>
      <c r="AF130" s="60" t="str">
        <f t="shared" si="213"/>
        <v/>
      </c>
      <c r="AG130" s="60" t="str">
        <f t="shared" si="214"/>
        <v/>
      </c>
      <c r="AH130" s="68" t="str">
        <f t="shared" si="215"/>
        <v/>
      </c>
      <c r="AI130" s="69" t="str">
        <f t="shared" si="216"/>
        <v/>
      </c>
      <c r="AJ130" s="63" t="str">
        <f t="shared" si="217"/>
        <v/>
      </c>
      <c r="AK130" s="63" t="str">
        <f t="shared" si="218"/>
        <v/>
      </c>
      <c r="AL130" s="63" t="str">
        <f t="shared" si="219"/>
        <v/>
      </c>
      <c r="AM130" s="63" t="str">
        <f t="shared" si="220"/>
        <v/>
      </c>
      <c r="AN130" s="63" t="str">
        <f t="shared" si="221"/>
        <v/>
      </c>
    </row>
    <row r="131" spans="1:40" ht="24.5" outlineLevel="1" thickTop="1" thickBot="1" x14ac:dyDescent="0.55000000000000004">
      <c r="B131" t="s">
        <v>1003</v>
      </c>
      <c r="C131" s="92" t="s">
        <v>1009</v>
      </c>
      <c r="D131" s="82"/>
      <c r="E131" s="82"/>
      <c r="F131" s="82"/>
      <c r="G131" s="82"/>
      <c r="H131" s="82"/>
      <c r="I131" s="82"/>
      <c r="J131" s="82"/>
      <c r="K131" s="82"/>
      <c r="L131" s="137" t="str">
        <f>IF(C131="","",_xlfn.CONCAT("            { line: ","""",C131,", ",M131:AN131,""", sC: ","""",B131,"""},  ]},"))</f>
        <v xml:space="preserve">            { line: "ASAMBLEA CIERRE, ", sC: "as"},  ]},</v>
      </c>
      <c r="M131" s="55" t="str">
        <f t="shared" si="195"/>
        <v/>
      </c>
      <c r="N131" s="56" t="str">
        <f t="shared" si="196"/>
        <v/>
      </c>
      <c r="O131" s="57" t="str">
        <f t="shared" si="197"/>
        <v/>
      </c>
      <c r="P131" s="58" t="str">
        <f t="shared" si="198"/>
        <v/>
      </c>
      <c r="Q131" s="59" t="str">
        <f t="shared" si="199"/>
        <v/>
      </c>
      <c r="R131" s="60" t="str">
        <f t="shared" si="194"/>
        <v/>
      </c>
      <c r="S131" s="55" t="str">
        <f t="shared" si="200"/>
        <v/>
      </c>
      <c r="T131" s="61" t="str">
        <f t="shared" si="201"/>
        <v/>
      </c>
      <c r="U131" s="62" t="str">
        <f t="shared" si="202"/>
        <v/>
      </c>
      <c r="V131" s="63" t="str">
        <f t="shared" si="203"/>
        <v/>
      </c>
      <c r="W131" s="64" t="str">
        <f t="shared" si="204"/>
        <v/>
      </c>
      <c r="X131" s="63" t="str">
        <f t="shared" si="205"/>
        <v/>
      </c>
      <c r="Y131" s="63" t="str">
        <f t="shared" si="206"/>
        <v/>
      </c>
      <c r="Z131" s="55" t="str">
        <f t="shared" si="207"/>
        <v/>
      </c>
      <c r="AA131" s="65" t="str">
        <f t="shared" si="208"/>
        <v/>
      </c>
      <c r="AB131" s="56" t="str">
        <f t="shared" si="209"/>
        <v/>
      </c>
      <c r="AC131" s="66" t="str">
        <f t="shared" si="210"/>
        <v/>
      </c>
      <c r="AD131" s="58" t="str">
        <f t="shared" si="211"/>
        <v/>
      </c>
      <c r="AE131" s="67" t="str">
        <f t="shared" si="212"/>
        <v/>
      </c>
      <c r="AF131" s="60" t="str">
        <f t="shared" si="213"/>
        <v/>
      </c>
      <c r="AG131" s="60" t="str">
        <f t="shared" si="214"/>
        <v/>
      </c>
      <c r="AH131" s="68" t="str">
        <f t="shared" si="215"/>
        <v/>
      </c>
      <c r="AI131" s="69" t="str">
        <f t="shared" si="216"/>
        <v/>
      </c>
      <c r="AJ131" s="63" t="str">
        <f t="shared" si="217"/>
        <v/>
      </c>
      <c r="AK131" s="63" t="str">
        <f t="shared" si="218"/>
        <v/>
      </c>
      <c r="AL131" s="63" t="str">
        <f t="shared" si="219"/>
        <v/>
      </c>
      <c r="AM131" s="63" t="str">
        <f t="shared" si="220"/>
        <v/>
      </c>
      <c r="AN131" s="63" t="str">
        <f t="shared" si="221"/>
        <v/>
      </c>
    </row>
    <row r="132" spans="1:40" ht="26.5" outlineLevel="1" thickTop="1" thickBot="1" x14ac:dyDescent="0.55000000000000004">
      <c r="A132" s="72"/>
      <c r="B132" s="72"/>
      <c r="C132" s="72"/>
      <c r="D132" s="73"/>
      <c r="E132" s="73"/>
      <c r="F132" s="73"/>
      <c r="G132" s="73"/>
      <c r="H132" s="73"/>
      <c r="I132" s="73"/>
      <c r="J132" s="73"/>
      <c r="K132" s="73"/>
      <c r="L132" s="74" t="s">
        <v>997</v>
      </c>
      <c r="M132" s="55"/>
      <c r="N132" s="56"/>
      <c r="O132" s="57"/>
      <c r="P132" s="58"/>
      <c r="Q132" s="59"/>
      <c r="R132" s="60" t="str">
        <f t="shared" si="194"/>
        <v/>
      </c>
      <c r="S132" s="55"/>
      <c r="T132" s="61"/>
      <c r="U132" s="62"/>
      <c r="V132" s="63"/>
      <c r="W132" s="64"/>
      <c r="X132" s="63"/>
      <c r="Y132" s="63"/>
      <c r="Z132" s="55"/>
      <c r="AA132" s="65"/>
      <c r="AB132" s="56"/>
      <c r="AC132" s="66"/>
      <c r="AD132" s="58"/>
      <c r="AE132" s="67"/>
      <c r="AF132" s="60"/>
      <c r="AG132" s="60"/>
      <c r="AH132" s="68"/>
      <c r="AI132" s="69"/>
      <c r="AJ132" s="63"/>
      <c r="AK132" s="63"/>
      <c r="AL132" s="63"/>
      <c r="AM132" s="63"/>
      <c r="AN132" s="63"/>
    </row>
    <row r="133"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6DA5E-6BAA-4F16-BCBB-5D960D86D3F2}">
  <sheetPr codeName="Sheet103">
    <tabColor rgb="FF00B0F0"/>
  </sheetPr>
  <dimension ref="A1:AN100"/>
  <sheetViews>
    <sheetView zoomScale="85" zoomScaleNormal="85" workbookViewId="0">
      <pane xSplit="2" ySplit="1" topLeftCell="C19" activePane="bottomRight" state="frozen"/>
      <selection pane="topRight" activeCell="C1" sqref="C1"/>
      <selection pane="bottomLeft" activeCell="A2" sqref="A2"/>
      <selection pane="bottomRight" activeCell="B37" sqref="B3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192</v>
      </c>
      <c r="E1" s="39"/>
      <c r="F1" s="39"/>
      <c r="G1" s="39"/>
      <c r="H1" s="39"/>
      <c r="I1" s="39"/>
      <c r="J1" s="39"/>
      <c r="K1" s="39"/>
      <c r="L1" s="120" t="str">
        <f ca="1">UPPER(VLOOKUP(C1,Table223[#Data],3,FALSE))</f>
        <v>LETANÍAS PENITENCIALES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LETANÍAS PENITENCIALES II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122" t="str">
        <f ca="1">_xlfn.CONCAT("        id: ","""",C7,"""",",")</f>
        <v xml:space="preserve">        id: "letaniaspenitencialesii",</v>
      </c>
    </row>
    <row r="8" spans="2:32" ht="23" x14ac:dyDescent="0.35">
      <c r="C8" t="str">
        <f ca="1">PROPER(L1)</f>
        <v>Letanías Penitenciales Ii</v>
      </c>
      <c r="L8" s="122" t="str">
        <f ca="1">_xlfn.CONCAT("        tt: ","""",C8,"""",",")</f>
        <v xml:space="preserve">        tt: "Letanías Penitenciales Ii",</v>
      </c>
    </row>
    <row r="9" spans="2:32" ht="23" x14ac:dyDescent="0.35">
      <c r="C9" t="str">
        <f ca="1">PROPER(L1)</f>
        <v>Letanías Penitenciales Ii</v>
      </c>
      <c r="L9" s="122" t="str">
        <f ca="1">_xlfn.CONCAT("        title: ","""",C9,"""",",")</f>
        <v xml:space="preserve">        title: "Letanías Penitenciales Ii",</v>
      </c>
    </row>
    <row r="10" spans="2:32" ht="23" x14ac:dyDescent="0.35">
      <c r="C10" t="str">
        <f ca="1">VLOOKUP(C1,Table223[#Data],4,FALSE)</f>
        <v>Letanía para la Celebración Penitencial</v>
      </c>
      <c r="L10" s="122" t="str">
        <f ca="1">_xlfn.CONCAT("        ","subtitle: ","""",C10,"""",",")</f>
        <v xml:space="preserve">        subtitle: "Letanía para la Celebración Penitencial",</v>
      </c>
    </row>
    <row r="11" spans="2:32" ht="23" x14ac:dyDescent="0.35">
      <c r="C11" t="str">
        <f ca="1">_xlfn.CONCAT("category: [",VLOOKUP(C1,Table223[#Data],16,FALSE),"],")</f>
        <v>category: ["Liturgia","Penitencial"],</v>
      </c>
      <c r="L11" s="122" t="str">
        <f ca="1">_xlfn.CONCAT("        ",C11)</f>
        <v xml:space="preserve">        category: ["Liturgia","Penitencial"],</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192</v>
      </c>
      <c r="L16" s="122" t="str">
        <f ca="1">_xlfn.CONCAT("        dbno: ","""",C16,"""",",")</f>
        <v xml:space="preserve">        dbno: "192",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letaniaspenitencialesii</v>
      </c>
      <c r="L19" s="122" t="str">
        <f ca="1">_xlfn.CONCAT("        audioSrc: ","""https://audio.resucito.do/",C19,".mp3""",",")</f>
        <v xml:space="preserve">        audioSrc: "https://audio.resucito.do/letaniaspenitencialesii.mp3",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191</v>
      </c>
      <c r="C26" t="str">
        <f ca="1">VLOOKUP(B26,Table4[#Data],13,FALSE)</f>
        <v>"/src/index.html?canto=letaniaspenitencialesi"</v>
      </c>
      <c r="L26" s="122" t="str">
        <f ca="1">_xlfn.CONCAT("        ant: ",C26,",")</f>
        <v xml:space="preserve">        ant: "/src/index.html?canto=letaniaspenitencialesi",</v>
      </c>
    </row>
    <row r="27" spans="1:40" ht="23" x14ac:dyDescent="0.35">
      <c r="B27">
        <f ca="1">+C1+1</f>
        <v>193</v>
      </c>
      <c r="C27" t="str">
        <f ca="1">VLOOKUP(B27,Table4[#Data],13,FALSE)</f>
        <v>"/src/index.html?canto=padrenuestro"</v>
      </c>
      <c r="L27" s="122" t="str">
        <f ca="1">_xlfn.CONCAT("        sig: ",C27,",")</f>
        <v xml:space="preserve">        sig: "/src/index.html?canto=padrenuestro",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1001</v>
      </c>
      <c r="C30" s="124" t="s">
        <v>2686</v>
      </c>
      <c r="D30" s="125" t="s">
        <v>1110</v>
      </c>
      <c r="E30" s="51" t="s">
        <v>1016</v>
      </c>
      <c r="F30" s="52"/>
      <c r="G30" s="52"/>
      <c r="H30" s="51"/>
      <c r="I30" s="51"/>
      <c r="J30" s="53"/>
      <c r="K30" s="53"/>
      <c r="L30" s="77" t="str">
        <f t="shared" ref="L30:L32" si="0">IF(C30="","",_xlfn.CONCAT("            { line: ","""",C30,", ",M30:AN30,""", sC: ","""",B30,"""},"))</f>
        <v xml:space="preserve">            { line: "¡ABBÁ, ABBÁ PADRE!, (Re,m,22)", sC: "ta as"},</v>
      </c>
      <c r="M30" s="55" t="str">
        <f t="shared" ref="M30:M35" si="1">IF(N30="","","(")</f>
        <v>(</v>
      </c>
      <c r="N30" s="56" t="str">
        <f t="shared" ref="N30:N86" si="2">IF(D30="","",D30)</f>
        <v>Re</v>
      </c>
      <c r="O30" s="57" t="str">
        <f t="shared" ref="O30:O35" si="3">IF(N30="","",",")</f>
        <v>,</v>
      </c>
      <c r="P30" s="58" t="str">
        <f t="shared" ref="P30:P86" si="4">IF(E30="","",E30)</f>
        <v>m</v>
      </c>
      <c r="Q30" s="59" t="str">
        <f t="shared" ref="Q30:Q35" si="5">IF(N30="","",",")</f>
        <v>,</v>
      </c>
      <c r="R30" s="60">
        <f t="shared" ref="R30:R86" si="6">IF(N30="Do",10,IF(N30="Re",22,IF(N30="Mi",20,IF(N30="Fa",20,IF(N30="Sol",14,IF(N30="La",20,IF(N30="Si",20,IF(N30="Do#",14,IF(N30="Fa#",15,IF(N30="Sol#",20,IF(N30="Si♭",17,"")))))))))))</f>
        <v>22</v>
      </c>
      <c r="S30" s="55" t="str">
        <f t="shared" ref="S30:S35" si="7">IF(N30="","",")")</f>
        <v>)</v>
      </c>
      <c r="T30" s="61" t="str">
        <f t="shared" ref="T30:T35" si="8">IF(U30="","","(")</f>
        <v/>
      </c>
      <c r="U30" s="62" t="str">
        <f t="shared" ref="U30:U86" si="9">IF(F30="","",F30)</f>
        <v/>
      </c>
      <c r="V30" s="63" t="str">
        <f t="shared" ref="V30:V35" si="10">IF(U30="","",",")</f>
        <v/>
      </c>
      <c r="W30" s="64" t="str">
        <f t="shared" ref="W30:W86" si="11">IF(G30="","",G30)</f>
        <v/>
      </c>
      <c r="X30" s="63" t="str">
        <f t="shared" ref="X30:X35" si="12">IF(U30="","",",")</f>
        <v/>
      </c>
      <c r="Y30" s="63" t="str">
        <f t="shared" ref="Y30:Y35" si="13">IF(U30="","",250)</f>
        <v/>
      </c>
      <c r="Z30" s="55" t="str">
        <f t="shared" ref="Z30:Z35" si="14">IF(U30="","",")")</f>
        <v/>
      </c>
      <c r="AA30" s="65" t="str">
        <f t="shared" ref="AA30:AA35" si="15">IF(AB30="","","(")</f>
        <v/>
      </c>
      <c r="AB30" s="56" t="str">
        <f t="shared" ref="AB30:AB86"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6.5" thickTop="1" thickBot="1" x14ac:dyDescent="0.550000000000000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4.5" thickTop="1" thickBot="1" x14ac:dyDescent="0.55000000000000004">
      <c r="B32" t="s">
        <v>1003</v>
      </c>
      <c r="C32" s="124" t="s">
        <v>2687</v>
      </c>
      <c r="D32" s="125"/>
      <c r="E32" s="51"/>
      <c r="F32" s="52"/>
      <c r="G32" s="52"/>
      <c r="H32" s="51"/>
      <c r="I32" s="51"/>
      <c r="J32" s="53"/>
      <c r="K32" s="53"/>
      <c r="L32" s="77" t="str">
        <f t="shared" si="0"/>
        <v xml:space="preserve">            { line: "PADRE NUESTRO QUE ESTÁS EN EL CIELO,, ", sC: "as"},</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1003</v>
      </c>
      <c r="C33" s="124" t="s">
        <v>2688</v>
      </c>
      <c r="D33" s="125" t="s">
        <v>1048</v>
      </c>
      <c r="E33" s="51"/>
      <c r="F33" s="52" t="s">
        <v>1017</v>
      </c>
      <c r="G33" s="52" t="s">
        <v>1016</v>
      </c>
      <c r="H33" s="51"/>
      <c r="I33" s="51"/>
      <c r="J33" s="53"/>
      <c r="K33" s="53"/>
      <c r="L33" s="77" t="str">
        <f>IF(C33="","",_xlfn.CONCAT("            { line: ","""",C33,", ",M33:AN33,""", sC: ","""",B33,"""},"))</f>
        <v xml:space="preserve">            { line: "SANTIFICADO SEA TU NOMBRE;, (Fa,,20)(La,m,250)", sC: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1003</v>
      </c>
      <c r="C34" s="124" t="s">
        <v>2689</v>
      </c>
      <c r="D34" s="125" t="s">
        <v>1053</v>
      </c>
      <c r="E34" s="51" t="s">
        <v>1016</v>
      </c>
      <c r="F34" s="52" t="s">
        <v>1017</v>
      </c>
      <c r="G34" s="52"/>
      <c r="H34" s="51"/>
      <c r="I34" s="51"/>
      <c r="J34" s="53"/>
      <c r="K34" s="53"/>
      <c r="L34" s="77" t="str">
        <f>IF(C34="","",_xlfn.CONCAT("            { line: ","""",C34,", ",M34:AN34,""", sC: ","""",B34,"""},"))</f>
        <v xml:space="preserve">            { line: "VENGA A NOSOTROS TU REINO;, (Sol,m,14)(La,,250)", sC: "as"},</v>
      </c>
      <c r="M34" s="55" t="str">
        <f t="shared" si="1"/>
        <v>(</v>
      </c>
      <c r="N34" s="56" t="str">
        <f t="shared" si="2"/>
        <v>Sol</v>
      </c>
      <c r="O34" s="57" t="str">
        <f t="shared" si="3"/>
        <v>,</v>
      </c>
      <c r="P34" s="58" t="str">
        <f t="shared" si="4"/>
        <v>m</v>
      </c>
      <c r="Q34" s="59" t="str">
        <f t="shared" si="5"/>
        <v>,</v>
      </c>
      <c r="R34" s="60">
        <f t="shared" si="6"/>
        <v>14</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1003</v>
      </c>
      <c r="C35" s="124" t="s">
        <v>2690</v>
      </c>
      <c r="D35" s="125" t="s">
        <v>2571</v>
      </c>
      <c r="E35" s="51"/>
      <c r="F35" s="52"/>
      <c r="G35" s="52"/>
      <c r="H35" s="51"/>
      <c r="I35" s="51"/>
      <c r="J35" s="53"/>
      <c r="K35" s="53"/>
      <c r="L35" s="77" t="str">
        <f t="shared" ref="L35:L40" si="29">IF(C35="","",_xlfn.CONCAT("            { line: ","""",C35,", ",M35:AN35,""", sC: ","""",B35,"""},"))</f>
        <v xml:space="preserve">            { line: "HÁGASE TU VOLUNTAD, (Si♭,,17)", sC: "as"},</v>
      </c>
      <c r="M35" s="55" t="str">
        <f t="shared" si="1"/>
        <v>(</v>
      </c>
      <c r="N35" s="56" t="str">
        <f t="shared" si="2"/>
        <v>Si♭</v>
      </c>
      <c r="O35" s="57" t="str">
        <f t="shared" si="3"/>
        <v>,</v>
      </c>
      <c r="P35" s="58" t="str">
        <f t="shared" si="4"/>
        <v/>
      </c>
      <c r="Q35" s="59" t="str">
        <f t="shared" si="5"/>
        <v>,</v>
      </c>
      <c r="R35" s="60">
        <f t="shared" si="6"/>
        <v>17</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B36" t="s">
        <v>1003</v>
      </c>
      <c r="C36" s="124" t="s">
        <v>2691</v>
      </c>
      <c r="D36" s="125" t="s">
        <v>1017</v>
      </c>
      <c r="E36" s="51"/>
      <c r="F36" s="52"/>
      <c r="G36" s="52"/>
      <c r="H36" s="51"/>
      <c r="I36" s="51"/>
      <c r="J36" s="53"/>
      <c r="K36" s="53"/>
      <c r="L36" s="54" t="str">
        <f t="shared" si="29"/>
        <v xml:space="preserve">            { line: "EN LA TIERRA COMO EN 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1003</v>
      </c>
      <c r="C38" s="124" t="s">
        <v>2692</v>
      </c>
      <c r="D38" s="125" t="s">
        <v>1110</v>
      </c>
      <c r="E38" s="51" t="s">
        <v>1016</v>
      </c>
      <c r="F38" s="52"/>
      <c r="G38" s="52"/>
      <c r="H38" s="51"/>
      <c r="I38" s="51"/>
      <c r="J38" s="53"/>
      <c r="K38" s="53"/>
      <c r="L38" s="54" t="str">
        <f t="shared" si="29"/>
        <v xml:space="preserve">            { line: "DANOS HOY NUESTRO PAN DE CADA DÍA;,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B39" t="s">
        <v>1003</v>
      </c>
      <c r="C39" s="124" t="s">
        <v>2693</v>
      </c>
      <c r="D39" s="125" t="s">
        <v>1048</v>
      </c>
      <c r="E39" s="51"/>
      <c r="F39" s="52" t="s">
        <v>1017</v>
      </c>
      <c r="G39" s="52" t="s">
        <v>1016</v>
      </c>
      <c r="H39" s="51"/>
      <c r="I39" s="51"/>
      <c r="J39" s="53"/>
      <c r="K39" s="53"/>
      <c r="L39" s="54" t="str">
        <f t="shared" si="29"/>
        <v xml:space="preserve">            { line: "PERDONA NUESTRAS OFENSAS,, (Fa,,20)(La,m,250)", sC: "as"},</v>
      </c>
      <c r="M39" s="55" t="str">
        <f>IF(N39="","","(")</f>
        <v>(</v>
      </c>
      <c r="N39" s="56" t="str">
        <f>IF(D39="","",D39)</f>
        <v>Fa</v>
      </c>
      <c r="O39" s="57" t="str">
        <f>IF(N39="","",",")</f>
        <v>,</v>
      </c>
      <c r="P39" s="58" t="str">
        <f>IF(E39="","",E39)</f>
        <v/>
      </c>
      <c r="Q39" s="59" t="str">
        <f>IF(N39="","",",")</f>
        <v>,</v>
      </c>
      <c r="R39" s="60">
        <f t="shared" si="6"/>
        <v>20</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1003</v>
      </c>
      <c r="C40" s="124" t="s">
        <v>2694</v>
      </c>
      <c r="D40" s="125" t="s">
        <v>1053</v>
      </c>
      <c r="E40" s="51" t="s">
        <v>1016</v>
      </c>
      <c r="F40" s="52" t="s">
        <v>1017</v>
      </c>
      <c r="G40" s="52"/>
      <c r="H40" s="51"/>
      <c r="I40" s="51"/>
      <c r="J40" s="53"/>
      <c r="K40" s="53"/>
      <c r="L40" s="77" t="str">
        <f t="shared" si="29"/>
        <v xml:space="preserve">            { line: "COMO TAMBIÉN NOSOTROS PERDONAMOS A LOS QUE NOS OFENDEN;, (Sol,m,14)(La,,250)", sC: "as"},</v>
      </c>
      <c r="M40" s="55" t="str">
        <f t="shared" ref="M40:M42" si="30">IF(N40="","","(")</f>
        <v>(</v>
      </c>
      <c r="N40" s="56" t="str">
        <f t="shared" ref="N40:N42" si="31">IF(D40="","",D40)</f>
        <v>Sol</v>
      </c>
      <c r="O40" s="57" t="str">
        <f t="shared" ref="O40:O42" si="32">IF(N40="","",",")</f>
        <v>,</v>
      </c>
      <c r="P40" s="58" t="str">
        <f t="shared" ref="P40:P42" si="33">IF(E40="","",E40)</f>
        <v>m</v>
      </c>
      <c r="Q40" s="59" t="str">
        <f t="shared" ref="Q40:Q42" si="34">IF(N40="","",",")</f>
        <v>,</v>
      </c>
      <c r="R40" s="60">
        <f t="shared" si="6"/>
        <v>14</v>
      </c>
      <c r="S40" s="55" t="str">
        <f t="shared" ref="S40:S42" si="35">IF(N40="","",")")</f>
        <v>)</v>
      </c>
      <c r="T40" s="61" t="str">
        <f t="shared" ref="T40:T42" si="36">IF(U40="","","(")</f>
        <v>(</v>
      </c>
      <c r="U40" s="62" t="str">
        <f t="shared" ref="U40:U42" si="37">IF(F40="","",F40)</f>
        <v>La</v>
      </c>
      <c r="V40" s="63" t="str">
        <f t="shared" ref="V40:V42" si="38">IF(U40="","",",")</f>
        <v>,</v>
      </c>
      <c r="W40" s="64" t="str">
        <f t="shared" ref="W40:W42" si="39">IF(G40="","",G40)</f>
        <v/>
      </c>
      <c r="X40" s="63" t="str">
        <f t="shared" ref="X40:X42" si="40">IF(U40="","",",")</f>
        <v>,</v>
      </c>
      <c r="Y40" s="63">
        <f t="shared" ref="Y40:Y42" si="41">IF(U40="","",250)</f>
        <v>250</v>
      </c>
      <c r="Z40" s="55" t="str">
        <f t="shared" ref="Z40:Z42" si="42">IF(U40="","",")")</f>
        <v>)</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4.5" thickTop="1" thickBot="1" x14ac:dyDescent="0.55000000000000004">
      <c r="B41" t="s">
        <v>1003</v>
      </c>
      <c r="C41" s="124" t="s">
        <v>2695</v>
      </c>
      <c r="D41" s="125" t="s">
        <v>2571</v>
      </c>
      <c r="E41" s="51"/>
      <c r="F41" s="52" t="s">
        <v>1017</v>
      </c>
      <c r="G41" s="52"/>
      <c r="H41" s="51"/>
      <c r="I41" s="51"/>
      <c r="J41" s="53"/>
      <c r="K41" s="53"/>
      <c r="L41" s="77" t="str">
        <f>IF(C41="","",_xlfn.CONCAT("            { line: ","""",C41,", ",M41:AN41,""", sC: ","""",B41,"""},"))</f>
        <v xml:space="preserve">            { line: "NO NOS DEJES CAER EN LA TENTACIÓN,, (Si♭,,17)(La,,250)", sC: "as"},</v>
      </c>
      <c r="M41" s="55" t="str">
        <f t="shared" si="30"/>
        <v>(</v>
      </c>
      <c r="N41" s="56" t="str">
        <f t="shared" si="31"/>
        <v>Si♭</v>
      </c>
      <c r="O41" s="57" t="str">
        <f t="shared" si="32"/>
        <v>,</v>
      </c>
      <c r="P41" s="58" t="str">
        <f t="shared" si="33"/>
        <v/>
      </c>
      <c r="Q41" s="59" t="str">
        <f t="shared" si="34"/>
        <v>,</v>
      </c>
      <c r="R41" s="60">
        <f t="shared" si="6"/>
        <v>17</v>
      </c>
      <c r="S41" s="55" t="str">
        <f t="shared" si="35"/>
        <v>)</v>
      </c>
      <c r="T41" s="61" t="str">
        <f t="shared" si="36"/>
        <v>(</v>
      </c>
      <c r="U41" s="62" t="str">
        <f t="shared" si="37"/>
        <v>La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B42" t="s">
        <v>1003</v>
      </c>
      <c r="C42" s="124" t="s">
        <v>2696</v>
      </c>
      <c r="D42" s="125" t="s">
        <v>1110</v>
      </c>
      <c r="E42" s="51" t="s">
        <v>1016</v>
      </c>
      <c r="F42" s="52"/>
      <c r="G42" s="52"/>
      <c r="H42" s="51"/>
      <c r="I42" s="51"/>
      <c r="J42" s="53"/>
      <c r="K42" s="53"/>
      <c r="L42" s="77" t="str">
        <f>IF(C42="","",_xlfn.CONCAT("            { line: ","""",C42,", ",M42:AN42,""", sC: ","""",B42,"""},"))</f>
        <v xml:space="preserve">            { line: "Y LÍBRANOS DEL MAL., (Re,m,22)", sC: "as"},</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36.5" thickTop="1" thickBot="1" x14ac:dyDescent="0.55000000000000004">
      <c r="A43" s="75"/>
      <c r="B43" s="75"/>
      <c r="C43" s="75" t="s">
        <v>2401</v>
      </c>
      <c r="D43" s="76"/>
      <c r="E43" s="76"/>
      <c r="F43" s="76"/>
      <c r="G43" s="76"/>
      <c r="H43" s="76"/>
      <c r="I43" s="76"/>
      <c r="J43" s="76"/>
      <c r="K43" s="76"/>
      <c r="L43" s="123" t="s">
        <v>998</v>
      </c>
      <c r="M43" s="126"/>
      <c r="N43" s="56"/>
      <c r="O43" s="127"/>
      <c r="P43" s="58"/>
      <c r="Q43" s="128"/>
      <c r="R43" s="60" t="str">
        <f t="shared" si="6"/>
        <v/>
      </c>
      <c r="S43" s="126"/>
      <c r="T43" s="129"/>
      <c r="U43" s="130"/>
      <c r="V43" s="131"/>
      <c r="W43" s="132"/>
      <c r="X43" s="131"/>
      <c r="Y43" s="131"/>
      <c r="Z43" s="126"/>
      <c r="AA43" s="65"/>
      <c r="AB43" s="56"/>
      <c r="AC43" s="66"/>
      <c r="AD43" s="58"/>
      <c r="AE43" s="67"/>
      <c r="AF43" s="60"/>
      <c r="AG43" s="60"/>
      <c r="AH43" s="65"/>
      <c r="AI43" s="133"/>
      <c r="AJ43" s="131"/>
      <c r="AK43" s="131"/>
      <c r="AL43" s="131"/>
      <c r="AM43" s="131"/>
      <c r="AN43" s="131"/>
    </row>
    <row r="44" spans="1:40" ht="24.5" hidden="1" outlineLevel="1" thickTop="1" thickBot="1" x14ac:dyDescent="0.55000000000000004">
      <c r="C44" s="124"/>
      <c r="D44" s="125"/>
      <c r="E44" s="51"/>
      <c r="F44" s="52"/>
      <c r="G44" s="52"/>
      <c r="H44" s="51"/>
      <c r="I44" s="51"/>
      <c r="J44" s="53"/>
      <c r="K44" s="53"/>
      <c r="L44" s="54" t="str">
        <f t="shared" ref="L44:L86" si="57">IF(C44="","",_xlfn.CONCAT("            { line: ","""",C44,", ",M44:AN44,""", sC: ","""",B44,"""},"))</f>
        <v/>
      </c>
      <c r="M44" s="55" t="str">
        <f t="shared" ref="M44:M86" si="58">IF(N44="","","(")</f>
        <v/>
      </c>
      <c r="N44" s="56" t="str">
        <f t="shared" si="2"/>
        <v/>
      </c>
      <c r="O44" s="57" t="str">
        <f t="shared" ref="O44:O86" si="59">IF(N44="","",",")</f>
        <v/>
      </c>
      <c r="P44" s="58" t="str">
        <f t="shared" si="4"/>
        <v/>
      </c>
      <c r="Q44" s="59" t="str">
        <f t="shared" ref="Q44:Q86" si="60">IF(N44="","",",")</f>
        <v/>
      </c>
      <c r="R44" s="60" t="str">
        <f t="shared" si="6"/>
        <v/>
      </c>
      <c r="S44" s="55" t="str">
        <f t="shared" ref="S44:S86" si="61">IF(N44="","",")")</f>
        <v/>
      </c>
      <c r="T44" s="61" t="str">
        <f t="shared" ref="T44:T86" si="62">IF(U44="","","(")</f>
        <v/>
      </c>
      <c r="U44" s="62" t="str">
        <f t="shared" si="9"/>
        <v/>
      </c>
      <c r="V44" s="63" t="str">
        <f t="shared" ref="V44:V86" si="63">IF(U44="","",",")</f>
        <v/>
      </c>
      <c r="W44" s="64" t="str">
        <f t="shared" si="11"/>
        <v/>
      </c>
      <c r="X44" s="63" t="str">
        <f t="shared" ref="X44:X86" si="64">IF(U44="","",",")</f>
        <v/>
      </c>
      <c r="Y44" s="63" t="str">
        <f t="shared" ref="Y44:Y86" si="65">IF(U44="","",250)</f>
        <v/>
      </c>
      <c r="Z44" s="55" t="str">
        <f t="shared" ref="Z44:Z86" si="66">IF(U44="","",")")</f>
        <v/>
      </c>
      <c r="AA44" s="65" t="str">
        <f t="shared" ref="AA44:AA86" si="67">IF(AB44="","","(")</f>
        <v/>
      </c>
      <c r="AB44" s="56" t="str">
        <f t="shared" si="16"/>
        <v/>
      </c>
      <c r="AC44" s="66" t="str">
        <f t="shared" ref="AC44:AC86" si="68">IF(AB44="","",",")</f>
        <v/>
      </c>
      <c r="AD44" s="58" t="str">
        <f t="shared" ref="AD44:AD86" si="69">IF(I44="","",I44)</f>
        <v/>
      </c>
      <c r="AE44" s="67" t="str">
        <f t="shared" ref="AE44:AE86" si="70">IF(AB44="","",",")</f>
        <v/>
      </c>
      <c r="AF44" s="60" t="str">
        <f t="shared" ref="AF44:AF86" si="71">IF(AB44="","",350)</f>
        <v/>
      </c>
      <c r="AG44" s="60" t="str">
        <f t="shared" ref="AG44:AG86" si="72">IF(AB44="","",")")</f>
        <v/>
      </c>
      <c r="AH44" s="68" t="str">
        <f t="shared" ref="AH44:AH86" si="73">IF(AI44="","","(")</f>
        <v/>
      </c>
      <c r="AI44" s="69" t="str">
        <f t="shared" si="23"/>
        <v/>
      </c>
      <c r="AJ44" s="63" t="str">
        <f t="shared" ref="AJ44:AJ86" si="74">IF(AI44="","",",")</f>
        <v/>
      </c>
      <c r="AK44" s="63" t="str">
        <f t="shared" ref="AK44:AK86" si="75">IF(K44="","",K44)</f>
        <v/>
      </c>
      <c r="AL44" s="63" t="str">
        <f t="shared" ref="AL44:AL86" si="76">IF(AI44="","",",")</f>
        <v/>
      </c>
      <c r="AM44" s="63" t="str">
        <f t="shared" ref="AM44:AM86" si="77">IF(AI44="","",450)</f>
        <v/>
      </c>
      <c r="AN44" s="63" t="str">
        <f t="shared" ref="AN44:AN86" si="78">IF(AI44="","",")")</f>
        <v/>
      </c>
    </row>
    <row r="45" spans="1:40" ht="24.5" hidden="1" outlineLevel="1" thickTop="1" thickBot="1" x14ac:dyDescent="0.55000000000000004">
      <c r="C45" s="124"/>
      <c r="D45" s="125"/>
      <c r="E45" s="51"/>
      <c r="F45" s="52"/>
      <c r="G45" s="52"/>
      <c r="H45" s="51"/>
      <c r="I45" s="51"/>
      <c r="J45" s="53"/>
      <c r="K45" s="53"/>
      <c r="L45" s="54" t="str">
        <f t="shared" si="57"/>
        <v/>
      </c>
      <c r="M45" s="55" t="str">
        <f t="shared" si="58"/>
        <v/>
      </c>
      <c r="N45" s="56" t="str">
        <f t="shared" si="2"/>
        <v/>
      </c>
      <c r="O45" s="57" t="str">
        <f t="shared" si="59"/>
        <v/>
      </c>
      <c r="P45" s="58" t="str">
        <f t="shared" si="4"/>
        <v/>
      </c>
      <c r="Q45" s="59" t="str">
        <f t="shared" si="60"/>
        <v/>
      </c>
      <c r="R45" s="60" t="str">
        <f t="shared" si="6"/>
        <v/>
      </c>
      <c r="S45" s="55" t="str">
        <f t="shared" si="61"/>
        <v/>
      </c>
      <c r="T45" s="61" t="str">
        <f t="shared" si="62"/>
        <v/>
      </c>
      <c r="U45" s="62" t="str">
        <f t="shared" si="9"/>
        <v/>
      </c>
      <c r="V45" s="63" t="str">
        <f t="shared" si="63"/>
        <v/>
      </c>
      <c r="W45" s="64" t="str">
        <f t="shared" si="11"/>
        <v/>
      </c>
      <c r="X45" s="63" t="str">
        <f t="shared" si="64"/>
        <v/>
      </c>
      <c r="Y45" s="63" t="str">
        <f t="shared" si="65"/>
        <v/>
      </c>
      <c r="Z45" s="55" t="str">
        <f t="shared" si="66"/>
        <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4.5" hidden="1" outlineLevel="1" thickTop="1" thickBot="1" x14ac:dyDescent="0.55000000000000004">
      <c r="C46" s="124"/>
      <c r="D46" s="125"/>
      <c r="E46" s="51"/>
      <c r="F46" s="52"/>
      <c r="G46" s="52"/>
      <c r="H46" s="51"/>
      <c r="I46" s="51"/>
      <c r="J46" s="53"/>
      <c r="K46" s="53"/>
      <c r="L46" s="54" t="str">
        <f t="shared" si="57"/>
        <v/>
      </c>
      <c r="M46" s="55" t="str">
        <f t="shared" si="58"/>
        <v/>
      </c>
      <c r="N46" s="56" t="str">
        <f t="shared" si="2"/>
        <v/>
      </c>
      <c r="O46" s="57" t="str">
        <f t="shared" si="59"/>
        <v/>
      </c>
      <c r="P46" s="58" t="str">
        <f t="shared" si="4"/>
        <v/>
      </c>
      <c r="Q46" s="59" t="str">
        <f t="shared" si="60"/>
        <v/>
      </c>
      <c r="R46" s="60" t="str">
        <f t="shared" si="6"/>
        <v/>
      </c>
      <c r="S46" s="55" t="str">
        <f t="shared" si="61"/>
        <v/>
      </c>
      <c r="T46" s="61" t="str">
        <f t="shared" si="62"/>
        <v/>
      </c>
      <c r="U46" s="62" t="str">
        <f t="shared" si="9"/>
        <v/>
      </c>
      <c r="V46" s="63" t="str">
        <f t="shared" si="63"/>
        <v/>
      </c>
      <c r="W46" s="64" t="str">
        <f t="shared" si="11"/>
        <v/>
      </c>
      <c r="X46" s="63" t="str">
        <f t="shared" si="64"/>
        <v/>
      </c>
      <c r="Y46" s="63" t="str">
        <f t="shared" si="65"/>
        <v/>
      </c>
      <c r="Z46" s="55" t="str">
        <f t="shared" si="66"/>
        <v/>
      </c>
      <c r="AA46" s="65" t="str">
        <f t="shared" si="67"/>
        <v/>
      </c>
      <c r="AB46" s="56" t="str">
        <f t="shared" si="16"/>
        <v/>
      </c>
      <c r="AC46" s="66" t="str">
        <f t="shared" si="68"/>
        <v/>
      </c>
      <c r="AD46" s="58" t="str">
        <f t="shared" si="69"/>
        <v/>
      </c>
      <c r="AE46" s="67" t="str">
        <f t="shared" si="70"/>
        <v/>
      </c>
      <c r="AF46" s="60" t="str">
        <f t="shared" si="71"/>
        <v/>
      </c>
      <c r="AG46" s="60" t="str">
        <f t="shared" si="72"/>
        <v/>
      </c>
      <c r="AH46" s="68" t="str">
        <f t="shared" si="73"/>
        <v/>
      </c>
      <c r="AI46" s="69" t="str">
        <f t="shared" si="23"/>
        <v/>
      </c>
      <c r="AJ46" s="63" t="str">
        <f t="shared" si="74"/>
        <v/>
      </c>
      <c r="AK46" s="63" t="str">
        <f t="shared" si="75"/>
        <v/>
      </c>
      <c r="AL46" s="63" t="str">
        <f t="shared" si="76"/>
        <v/>
      </c>
      <c r="AM46" s="63" t="str">
        <f t="shared" si="77"/>
        <v/>
      </c>
      <c r="AN46" s="63" t="str">
        <f t="shared" si="78"/>
        <v/>
      </c>
    </row>
    <row r="47" spans="1:40" ht="24.5" hidden="1" outlineLevel="1" thickTop="1" thickBot="1" x14ac:dyDescent="0.55000000000000004">
      <c r="C47" s="124"/>
      <c r="D47" s="125"/>
      <c r="E47" s="51"/>
      <c r="F47" s="52"/>
      <c r="G47" s="52"/>
      <c r="H47" s="51"/>
      <c r="I47" s="51"/>
      <c r="J47" s="53"/>
      <c r="K47" s="53"/>
      <c r="L47" s="54" t="str">
        <f t="shared" si="57"/>
        <v/>
      </c>
      <c r="M47" s="55" t="str">
        <f t="shared" si="58"/>
        <v/>
      </c>
      <c r="N47" s="56" t="str">
        <f t="shared" si="2"/>
        <v/>
      </c>
      <c r="O47" s="57" t="str">
        <f t="shared" si="59"/>
        <v/>
      </c>
      <c r="P47" s="58" t="str">
        <f t="shared" si="4"/>
        <v/>
      </c>
      <c r="Q47" s="59" t="str">
        <f t="shared" si="60"/>
        <v/>
      </c>
      <c r="R47" s="60" t="str">
        <f t="shared" si="6"/>
        <v/>
      </c>
      <c r="S47" s="55" t="str">
        <f t="shared" si="61"/>
        <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4.5" hidden="1" outlineLevel="1" thickTop="1" thickBot="1" x14ac:dyDescent="0.55000000000000004">
      <c r="C48" s="124"/>
      <c r="D48" s="125"/>
      <c r="E48" s="51"/>
      <c r="F48" s="52"/>
      <c r="G48" s="52"/>
      <c r="H48" s="51"/>
      <c r="I48" s="51"/>
      <c r="J48" s="53"/>
      <c r="K48" s="53"/>
      <c r="L48" s="54" t="str">
        <f t="shared" si="57"/>
        <v/>
      </c>
      <c r="M48" s="55" t="str">
        <f t="shared" si="58"/>
        <v/>
      </c>
      <c r="N48" s="56" t="str">
        <f t="shared" si="2"/>
        <v/>
      </c>
      <c r="O48" s="57" t="str">
        <f t="shared" si="59"/>
        <v/>
      </c>
      <c r="P48" s="58" t="str">
        <f t="shared" si="4"/>
        <v/>
      </c>
      <c r="Q48" s="59" t="str">
        <f t="shared" si="60"/>
        <v/>
      </c>
      <c r="R48" s="60" t="str">
        <f t="shared" si="6"/>
        <v/>
      </c>
      <c r="S48" s="55" t="str">
        <f t="shared" si="61"/>
        <v/>
      </c>
      <c r="T48" s="61" t="str">
        <f t="shared" si="62"/>
        <v/>
      </c>
      <c r="U48" s="62" t="str">
        <f t="shared" si="9"/>
        <v/>
      </c>
      <c r="V48" s="63" t="str">
        <f t="shared" si="63"/>
        <v/>
      </c>
      <c r="W48" s="64" t="str">
        <f t="shared" si="11"/>
        <v/>
      </c>
      <c r="X48" s="63" t="str">
        <f t="shared" si="64"/>
        <v/>
      </c>
      <c r="Y48" s="63" t="str">
        <f t="shared" si="65"/>
        <v/>
      </c>
      <c r="Z48" s="55" t="str">
        <f t="shared" si="66"/>
        <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3:40" ht="24.5" hidden="1" outlineLevel="1" thickTop="1" thickBot="1" x14ac:dyDescent="0.55000000000000004">
      <c r="C49" s="124"/>
      <c r="D49" s="125"/>
      <c r="E49" s="51"/>
      <c r="F49" s="52"/>
      <c r="G49" s="52"/>
      <c r="H49" s="51"/>
      <c r="I49" s="51"/>
      <c r="J49" s="53"/>
      <c r="K49" s="53"/>
      <c r="L49" s="54" t="str">
        <f t="shared" si="57"/>
        <v/>
      </c>
      <c r="M49" s="55" t="str">
        <f t="shared" si="58"/>
        <v/>
      </c>
      <c r="N49" s="56" t="str">
        <f t="shared" si="2"/>
        <v/>
      </c>
      <c r="O49" s="57" t="str">
        <f t="shared" si="59"/>
        <v/>
      </c>
      <c r="P49" s="58" t="str">
        <f t="shared" si="4"/>
        <v/>
      </c>
      <c r="Q49" s="59" t="str">
        <f t="shared" si="60"/>
        <v/>
      </c>
      <c r="R49" s="60" t="str">
        <f t="shared" si="6"/>
        <v/>
      </c>
      <c r="S49" s="55" t="str">
        <f t="shared" si="61"/>
        <v/>
      </c>
      <c r="T49" s="61" t="str">
        <f t="shared" si="62"/>
        <v/>
      </c>
      <c r="U49" s="62" t="str">
        <f t="shared" si="9"/>
        <v/>
      </c>
      <c r="V49" s="63" t="str">
        <f t="shared" si="63"/>
        <v/>
      </c>
      <c r="W49" s="64" t="str">
        <f t="shared" si="11"/>
        <v/>
      </c>
      <c r="X49" s="63" t="str">
        <f t="shared" si="64"/>
        <v/>
      </c>
      <c r="Y49" s="63" t="str">
        <f t="shared" si="65"/>
        <v/>
      </c>
      <c r="Z49" s="55" t="str">
        <f t="shared" si="66"/>
        <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3:40" ht="24.5" hidden="1" outlineLevel="1" thickTop="1" thickBot="1" x14ac:dyDescent="0.55000000000000004">
      <c r="C50" s="124"/>
      <c r="D50" s="125"/>
      <c r="E50" s="51"/>
      <c r="F50" s="52"/>
      <c r="G50" s="52"/>
      <c r="H50" s="51"/>
      <c r="I50" s="51"/>
      <c r="J50" s="53"/>
      <c r="K50" s="53"/>
      <c r="L50" s="54" t="str">
        <f t="shared" si="57"/>
        <v/>
      </c>
      <c r="M50" s="55" t="str">
        <f t="shared" si="58"/>
        <v/>
      </c>
      <c r="N50" s="56" t="str">
        <f t="shared" si="2"/>
        <v/>
      </c>
      <c r="O50" s="57" t="str">
        <f t="shared" si="59"/>
        <v/>
      </c>
      <c r="P50" s="58" t="str">
        <f t="shared" si="4"/>
        <v/>
      </c>
      <c r="Q50" s="59" t="str">
        <f t="shared" si="60"/>
        <v/>
      </c>
      <c r="R50" s="60" t="str">
        <f t="shared" si="6"/>
        <v/>
      </c>
      <c r="S50" s="55" t="str">
        <f t="shared" si="61"/>
        <v/>
      </c>
      <c r="T50" s="61" t="str">
        <f t="shared" si="62"/>
        <v/>
      </c>
      <c r="U50" s="62" t="str">
        <f t="shared" si="9"/>
        <v/>
      </c>
      <c r="V50" s="63" t="str">
        <f t="shared" si="63"/>
        <v/>
      </c>
      <c r="W50" s="64" t="str">
        <f t="shared" si="11"/>
        <v/>
      </c>
      <c r="X50" s="63" t="str">
        <f t="shared" si="64"/>
        <v/>
      </c>
      <c r="Y50" s="63" t="str">
        <f t="shared" si="65"/>
        <v/>
      </c>
      <c r="Z50" s="55" t="str">
        <f t="shared" si="66"/>
        <v/>
      </c>
      <c r="AA50" s="65" t="str">
        <f t="shared" si="67"/>
        <v/>
      </c>
      <c r="AB50" s="56" t="str">
        <f t="shared" si="16"/>
        <v/>
      </c>
      <c r="AC50" s="66" t="str">
        <f t="shared" si="68"/>
        <v/>
      </c>
      <c r="AD50" s="58" t="str">
        <f t="shared" si="69"/>
        <v/>
      </c>
      <c r="AE50" s="67" t="str">
        <f t="shared" si="70"/>
        <v/>
      </c>
      <c r="AF50" s="60" t="str">
        <f t="shared" si="71"/>
        <v/>
      </c>
      <c r="AG50" s="60" t="str">
        <f t="shared" si="72"/>
        <v/>
      </c>
      <c r="AH50" s="68" t="str">
        <f t="shared" si="73"/>
        <v/>
      </c>
      <c r="AI50" s="69" t="str">
        <f t="shared" si="23"/>
        <v/>
      </c>
      <c r="AJ50" s="63" t="str">
        <f t="shared" si="74"/>
        <v/>
      </c>
      <c r="AK50" s="63" t="str">
        <f t="shared" si="75"/>
        <v/>
      </c>
      <c r="AL50" s="63" t="str">
        <f t="shared" si="76"/>
        <v/>
      </c>
      <c r="AM50" s="63" t="str">
        <f t="shared" si="77"/>
        <v/>
      </c>
      <c r="AN50" s="63" t="str">
        <f t="shared" si="78"/>
        <v/>
      </c>
    </row>
    <row r="51" spans="3:40" ht="24.5" hidden="1" outlineLevel="1" thickTop="1" thickBot="1" x14ac:dyDescent="0.55000000000000004">
      <c r="C51" s="124"/>
      <c r="D51" s="125"/>
      <c r="E51" s="51"/>
      <c r="F51" s="52"/>
      <c r="G51" s="52"/>
      <c r="H51" s="51"/>
      <c r="I51" s="51"/>
      <c r="J51" s="53"/>
      <c r="K51" s="53"/>
      <c r="L51" s="54" t="str">
        <f t="shared" si="57"/>
        <v/>
      </c>
      <c r="M51" s="55" t="str">
        <f t="shared" si="58"/>
        <v/>
      </c>
      <c r="N51" s="56" t="str">
        <f t="shared" si="2"/>
        <v/>
      </c>
      <c r="O51" s="57" t="str">
        <f t="shared" si="59"/>
        <v/>
      </c>
      <c r="P51" s="58" t="str">
        <f t="shared" si="4"/>
        <v/>
      </c>
      <c r="Q51" s="59" t="str">
        <f t="shared" si="60"/>
        <v/>
      </c>
      <c r="R51" s="60" t="str">
        <f t="shared" si="6"/>
        <v/>
      </c>
      <c r="S51" s="55" t="str">
        <f t="shared" si="61"/>
        <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3:40" ht="24.5" hidden="1" outlineLevel="1" thickTop="1" thickBot="1" x14ac:dyDescent="0.55000000000000004">
      <c r="C52" s="124"/>
      <c r="D52" s="125"/>
      <c r="E52" s="51"/>
      <c r="F52" s="52"/>
      <c r="G52" s="52"/>
      <c r="H52" s="51"/>
      <c r="I52" s="51"/>
      <c r="J52" s="53"/>
      <c r="K52" s="53"/>
      <c r="L52" s="54" t="str">
        <f t="shared" si="57"/>
        <v/>
      </c>
      <c r="M52" s="55" t="str">
        <f t="shared" si="58"/>
        <v/>
      </c>
      <c r="N52" s="56" t="str">
        <f t="shared" si="2"/>
        <v/>
      </c>
      <c r="O52" s="57" t="str">
        <f t="shared" si="59"/>
        <v/>
      </c>
      <c r="P52" s="58" t="str">
        <f t="shared" si="4"/>
        <v/>
      </c>
      <c r="Q52" s="59" t="str">
        <f t="shared" si="60"/>
        <v/>
      </c>
      <c r="R52" s="60" t="str">
        <f t="shared" si="6"/>
        <v/>
      </c>
      <c r="S52" s="55" t="str">
        <f t="shared" si="61"/>
        <v/>
      </c>
      <c r="T52" s="61" t="str">
        <f t="shared" si="62"/>
        <v/>
      </c>
      <c r="U52" s="62" t="str">
        <f t="shared" si="9"/>
        <v/>
      </c>
      <c r="V52" s="63" t="str">
        <f t="shared" si="63"/>
        <v/>
      </c>
      <c r="W52" s="64" t="str">
        <f t="shared" si="11"/>
        <v/>
      </c>
      <c r="X52" s="63" t="str">
        <f t="shared" si="64"/>
        <v/>
      </c>
      <c r="Y52" s="63" t="str">
        <f t="shared" si="65"/>
        <v/>
      </c>
      <c r="Z52" s="55" t="str">
        <f t="shared" si="66"/>
        <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3:40" ht="24.5" hidden="1" outlineLevel="1" thickTop="1" thickBot="1" x14ac:dyDescent="0.55000000000000004">
      <c r="C53" s="124"/>
      <c r="D53" s="125"/>
      <c r="E53" s="51"/>
      <c r="F53" s="52"/>
      <c r="G53" s="52"/>
      <c r="H53" s="51"/>
      <c r="I53" s="51"/>
      <c r="J53" s="53"/>
      <c r="K53" s="53"/>
      <c r="L53" s="54" t="str">
        <f t="shared" si="57"/>
        <v/>
      </c>
      <c r="M53" s="55" t="str">
        <f t="shared" si="58"/>
        <v/>
      </c>
      <c r="N53" s="56" t="str">
        <f t="shared" si="2"/>
        <v/>
      </c>
      <c r="O53" s="57" t="str">
        <f t="shared" si="59"/>
        <v/>
      </c>
      <c r="P53" s="58" t="str">
        <f t="shared" si="4"/>
        <v/>
      </c>
      <c r="Q53" s="59" t="str">
        <f t="shared" si="60"/>
        <v/>
      </c>
      <c r="R53" s="60" t="str">
        <f t="shared" si="6"/>
        <v/>
      </c>
      <c r="S53" s="55" t="str">
        <f t="shared" si="61"/>
        <v/>
      </c>
      <c r="T53" s="61" t="str">
        <f t="shared" si="62"/>
        <v/>
      </c>
      <c r="U53" s="62" t="str">
        <f t="shared" si="9"/>
        <v/>
      </c>
      <c r="V53" s="63" t="str">
        <f t="shared" si="63"/>
        <v/>
      </c>
      <c r="W53" s="64" t="str">
        <f t="shared" si="11"/>
        <v/>
      </c>
      <c r="X53" s="63" t="str">
        <f t="shared" si="64"/>
        <v/>
      </c>
      <c r="Y53" s="63" t="str">
        <f t="shared" si="65"/>
        <v/>
      </c>
      <c r="Z53" s="55" t="str">
        <f t="shared" si="66"/>
        <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3:40" ht="24.5" hidden="1" outlineLevel="1" thickTop="1" thickBot="1" x14ac:dyDescent="0.55000000000000004">
      <c r="C54" s="124"/>
      <c r="D54" s="125"/>
      <c r="E54" s="51"/>
      <c r="F54" s="52"/>
      <c r="G54" s="52"/>
      <c r="H54" s="51"/>
      <c r="I54" s="51"/>
      <c r="J54" s="53"/>
      <c r="K54" s="53"/>
      <c r="L54" s="54" t="str">
        <f t="shared" si="57"/>
        <v/>
      </c>
      <c r="M54" s="55" t="str">
        <f t="shared" si="58"/>
        <v/>
      </c>
      <c r="N54" s="56" t="str">
        <f t="shared" si="2"/>
        <v/>
      </c>
      <c r="O54" s="57" t="str">
        <f t="shared" si="59"/>
        <v/>
      </c>
      <c r="P54" s="58" t="str">
        <f t="shared" si="4"/>
        <v/>
      </c>
      <c r="Q54" s="59" t="str">
        <f t="shared" si="60"/>
        <v/>
      </c>
      <c r="R54" s="60" t="str">
        <f t="shared" si="6"/>
        <v/>
      </c>
      <c r="S54" s="55" t="str">
        <f t="shared" si="61"/>
        <v/>
      </c>
      <c r="T54" s="61" t="str">
        <f t="shared" si="62"/>
        <v/>
      </c>
      <c r="U54" s="62" t="str">
        <f t="shared" si="9"/>
        <v/>
      </c>
      <c r="V54" s="63" t="str">
        <f t="shared" si="63"/>
        <v/>
      </c>
      <c r="W54" s="64" t="str">
        <f t="shared" si="11"/>
        <v/>
      </c>
      <c r="X54" s="63" t="str">
        <f t="shared" si="64"/>
        <v/>
      </c>
      <c r="Y54" s="63" t="str">
        <f t="shared" si="65"/>
        <v/>
      </c>
      <c r="Z54" s="55" t="str">
        <f t="shared" si="66"/>
        <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3:40" ht="24.5" hidden="1" outlineLevel="1" thickTop="1" thickBot="1" x14ac:dyDescent="0.55000000000000004">
      <c r="C55" s="124"/>
      <c r="D55" s="125"/>
      <c r="E55" s="51"/>
      <c r="F55" s="52"/>
      <c r="G55" s="52"/>
      <c r="H55" s="51"/>
      <c r="I55" s="51"/>
      <c r="J55" s="53"/>
      <c r="K55" s="53"/>
      <c r="L55" s="54" t="str">
        <f t="shared" si="57"/>
        <v/>
      </c>
      <c r="M55" s="55" t="str">
        <f t="shared" si="58"/>
        <v/>
      </c>
      <c r="N55" s="56" t="str">
        <f t="shared" si="2"/>
        <v/>
      </c>
      <c r="O55" s="57" t="str">
        <f t="shared" si="59"/>
        <v/>
      </c>
      <c r="P55" s="58" t="str">
        <f t="shared" si="4"/>
        <v/>
      </c>
      <c r="Q55" s="59" t="str">
        <f t="shared" si="60"/>
        <v/>
      </c>
      <c r="R55" s="60" t="str">
        <f t="shared" si="6"/>
        <v/>
      </c>
      <c r="S55" s="55" t="str">
        <f t="shared" si="61"/>
        <v/>
      </c>
      <c r="T55" s="61" t="str">
        <f t="shared" si="62"/>
        <v/>
      </c>
      <c r="U55" s="62" t="str">
        <f t="shared" si="9"/>
        <v/>
      </c>
      <c r="V55" s="63" t="str">
        <f t="shared" si="63"/>
        <v/>
      </c>
      <c r="W55" s="64" t="str">
        <f t="shared" si="11"/>
        <v/>
      </c>
      <c r="X55" s="63" t="str">
        <f t="shared" si="64"/>
        <v/>
      </c>
      <c r="Y55" s="63" t="str">
        <f t="shared" si="65"/>
        <v/>
      </c>
      <c r="Z55" s="55" t="str">
        <f t="shared" si="66"/>
        <v/>
      </c>
      <c r="AA55" s="65" t="str">
        <f t="shared" si="67"/>
        <v/>
      </c>
      <c r="AB55" s="56" t="str">
        <f t="shared" si="16"/>
        <v/>
      </c>
      <c r="AC55" s="66" t="str">
        <f t="shared" si="68"/>
        <v/>
      </c>
      <c r="AD55" s="58" t="str">
        <f t="shared" si="69"/>
        <v/>
      </c>
      <c r="AE55" s="67" t="str">
        <f t="shared" si="70"/>
        <v/>
      </c>
      <c r="AF55" s="60" t="str">
        <f t="shared" si="71"/>
        <v/>
      </c>
      <c r="AG55" s="60" t="str">
        <f t="shared" si="72"/>
        <v/>
      </c>
      <c r="AH55" s="68" t="str">
        <f t="shared" si="73"/>
        <v/>
      </c>
      <c r="AI55" s="69" t="str">
        <f t="shared" si="23"/>
        <v/>
      </c>
      <c r="AJ55" s="63" t="str">
        <f t="shared" si="74"/>
        <v/>
      </c>
      <c r="AK55" s="63" t="str">
        <f t="shared" si="75"/>
        <v/>
      </c>
      <c r="AL55" s="63" t="str">
        <f t="shared" si="76"/>
        <v/>
      </c>
      <c r="AM55" s="63" t="str">
        <f t="shared" si="77"/>
        <v/>
      </c>
      <c r="AN55" s="63" t="str">
        <f t="shared" si="78"/>
        <v/>
      </c>
    </row>
    <row r="56" spans="3:40" ht="24.5" hidden="1" outlineLevel="1" thickTop="1" thickBot="1" x14ac:dyDescent="0.55000000000000004">
      <c r="C56" s="124"/>
      <c r="D56" s="125"/>
      <c r="E56" s="51"/>
      <c r="F56" s="52"/>
      <c r="G56" s="52"/>
      <c r="H56" s="51"/>
      <c r="I56" s="51"/>
      <c r="J56" s="53"/>
      <c r="K56" s="53"/>
      <c r="L56" s="54" t="str">
        <f t="shared" si="57"/>
        <v/>
      </c>
      <c r="M56" s="55" t="str">
        <f t="shared" si="58"/>
        <v/>
      </c>
      <c r="N56" s="56" t="str">
        <f t="shared" si="2"/>
        <v/>
      </c>
      <c r="O56" s="57" t="str">
        <f t="shared" si="59"/>
        <v/>
      </c>
      <c r="P56" s="58" t="str">
        <f t="shared" si="4"/>
        <v/>
      </c>
      <c r="Q56" s="59" t="str">
        <f t="shared" si="60"/>
        <v/>
      </c>
      <c r="R56" s="60" t="str">
        <f t="shared" si="6"/>
        <v/>
      </c>
      <c r="S56" s="55" t="str">
        <f t="shared" si="61"/>
        <v/>
      </c>
      <c r="T56" s="61" t="str">
        <f t="shared" si="62"/>
        <v/>
      </c>
      <c r="U56" s="62" t="str">
        <f t="shared" si="9"/>
        <v/>
      </c>
      <c r="V56" s="63" t="str">
        <f t="shared" si="63"/>
        <v/>
      </c>
      <c r="W56" s="64" t="str">
        <f t="shared" si="11"/>
        <v/>
      </c>
      <c r="X56" s="63" t="str">
        <f t="shared" si="64"/>
        <v/>
      </c>
      <c r="Y56" s="63" t="str">
        <f t="shared" si="65"/>
        <v/>
      </c>
      <c r="Z56" s="55" t="str">
        <f t="shared" si="66"/>
        <v/>
      </c>
      <c r="AA56" s="65" t="str">
        <f t="shared" si="67"/>
        <v/>
      </c>
      <c r="AB56" s="56" t="str">
        <f t="shared" si="16"/>
        <v/>
      </c>
      <c r="AC56" s="66" t="str">
        <f t="shared" si="68"/>
        <v/>
      </c>
      <c r="AD56" s="58" t="str">
        <f t="shared" si="69"/>
        <v/>
      </c>
      <c r="AE56" s="67" t="str">
        <f t="shared" si="70"/>
        <v/>
      </c>
      <c r="AF56" s="60" t="str">
        <f t="shared" si="71"/>
        <v/>
      </c>
      <c r="AG56" s="60" t="str">
        <f t="shared" si="72"/>
        <v/>
      </c>
      <c r="AH56" s="68" t="str">
        <f t="shared" si="73"/>
        <v/>
      </c>
      <c r="AI56" s="69" t="str">
        <f t="shared" si="23"/>
        <v/>
      </c>
      <c r="AJ56" s="63" t="str">
        <f t="shared" si="74"/>
        <v/>
      </c>
      <c r="AK56" s="63" t="str">
        <f t="shared" si="75"/>
        <v/>
      </c>
      <c r="AL56" s="63" t="str">
        <f t="shared" si="76"/>
        <v/>
      </c>
      <c r="AM56" s="63" t="str">
        <f t="shared" si="77"/>
        <v/>
      </c>
      <c r="AN56" s="63" t="str">
        <f t="shared" si="78"/>
        <v/>
      </c>
    </row>
    <row r="57" spans="3:40" ht="24.5" hidden="1" outlineLevel="1" thickTop="1" thickBot="1" x14ac:dyDescent="0.55000000000000004">
      <c r="C57" s="124"/>
      <c r="D57" s="125"/>
      <c r="E57" s="51"/>
      <c r="F57" s="52"/>
      <c r="G57" s="52"/>
      <c r="H57" s="51"/>
      <c r="I57" s="51"/>
      <c r="J57" s="53"/>
      <c r="K57" s="53"/>
      <c r="L57" s="54" t="str">
        <f t="shared" si="57"/>
        <v/>
      </c>
      <c r="M57" s="55" t="str">
        <f t="shared" si="58"/>
        <v/>
      </c>
      <c r="N57" s="56" t="str">
        <f t="shared" si="2"/>
        <v/>
      </c>
      <c r="O57" s="57" t="str">
        <f t="shared" si="59"/>
        <v/>
      </c>
      <c r="P57" s="58" t="str">
        <f t="shared" si="4"/>
        <v/>
      </c>
      <c r="Q57" s="59" t="str">
        <f t="shared" si="60"/>
        <v/>
      </c>
      <c r="R57" s="60" t="str">
        <f t="shared" si="6"/>
        <v/>
      </c>
      <c r="S57" s="55" t="str">
        <f t="shared" si="61"/>
        <v/>
      </c>
      <c r="T57" s="61" t="str">
        <f t="shared" si="62"/>
        <v/>
      </c>
      <c r="U57" s="62" t="str">
        <f t="shared" si="9"/>
        <v/>
      </c>
      <c r="V57" s="63" t="str">
        <f t="shared" si="63"/>
        <v/>
      </c>
      <c r="W57" s="64" t="str">
        <f t="shared" si="11"/>
        <v/>
      </c>
      <c r="X57" s="63" t="str">
        <f t="shared" si="64"/>
        <v/>
      </c>
      <c r="Y57" s="63" t="str">
        <f t="shared" si="65"/>
        <v/>
      </c>
      <c r="Z57" s="55" t="str">
        <f t="shared" si="66"/>
        <v/>
      </c>
      <c r="AA57" s="65" t="str">
        <f t="shared" si="67"/>
        <v/>
      </c>
      <c r="AB57" s="56" t="str">
        <f t="shared" si="16"/>
        <v/>
      </c>
      <c r="AC57" s="66" t="str">
        <f t="shared" si="68"/>
        <v/>
      </c>
      <c r="AD57" s="58" t="str">
        <f t="shared" si="69"/>
        <v/>
      </c>
      <c r="AE57" s="67" t="str">
        <f t="shared" si="70"/>
        <v/>
      </c>
      <c r="AF57" s="60" t="str">
        <f t="shared" si="71"/>
        <v/>
      </c>
      <c r="AG57" s="60" t="str">
        <f t="shared" si="72"/>
        <v/>
      </c>
      <c r="AH57" s="68" t="str">
        <f t="shared" si="73"/>
        <v/>
      </c>
      <c r="AI57" s="69" t="str">
        <f t="shared" si="23"/>
        <v/>
      </c>
      <c r="AJ57" s="63" t="str">
        <f t="shared" si="74"/>
        <v/>
      </c>
      <c r="AK57" s="63" t="str">
        <f t="shared" si="75"/>
        <v/>
      </c>
      <c r="AL57" s="63" t="str">
        <f t="shared" si="76"/>
        <v/>
      </c>
      <c r="AM57" s="63" t="str">
        <f t="shared" si="77"/>
        <v/>
      </c>
      <c r="AN57" s="63" t="str">
        <f t="shared" si="78"/>
        <v/>
      </c>
    </row>
    <row r="58" spans="3:40" ht="24.5" hidden="1" outlineLevel="1" thickTop="1" thickBot="1" x14ac:dyDescent="0.55000000000000004">
      <c r="C58" s="124"/>
      <c r="D58" s="125"/>
      <c r="E58" s="51"/>
      <c r="F58" s="52"/>
      <c r="G58" s="52"/>
      <c r="H58" s="51"/>
      <c r="I58" s="51"/>
      <c r="J58" s="53"/>
      <c r="K58" s="53"/>
      <c r="L58" s="54" t="str">
        <f t="shared" si="57"/>
        <v/>
      </c>
      <c r="M58" s="55" t="str">
        <f t="shared" si="58"/>
        <v/>
      </c>
      <c r="N58" s="56" t="str">
        <f t="shared" si="2"/>
        <v/>
      </c>
      <c r="O58" s="57" t="str">
        <f t="shared" si="59"/>
        <v/>
      </c>
      <c r="P58" s="58" t="str">
        <f t="shared" si="4"/>
        <v/>
      </c>
      <c r="Q58" s="59" t="str">
        <f t="shared" si="60"/>
        <v/>
      </c>
      <c r="R58" s="60" t="str">
        <f t="shared" si="6"/>
        <v/>
      </c>
      <c r="S58" s="55" t="str">
        <f t="shared" si="61"/>
        <v/>
      </c>
      <c r="T58" s="61" t="str">
        <f t="shared" si="62"/>
        <v/>
      </c>
      <c r="U58" s="62" t="str">
        <f t="shared" si="9"/>
        <v/>
      </c>
      <c r="V58" s="63" t="str">
        <f t="shared" si="63"/>
        <v/>
      </c>
      <c r="W58" s="64" t="str">
        <f t="shared" si="11"/>
        <v/>
      </c>
      <c r="X58" s="63" t="str">
        <f t="shared" si="64"/>
        <v/>
      </c>
      <c r="Y58" s="63" t="str">
        <f t="shared" si="65"/>
        <v/>
      </c>
      <c r="Z58" s="55" t="str">
        <f t="shared" si="66"/>
        <v/>
      </c>
      <c r="AA58" s="65" t="str">
        <f t="shared" si="67"/>
        <v/>
      </c>
      <c r="AB58" s="56" t="str">
        <f t="shared" si="16"/>
        <v/>
      </c>
      <c r="AC58" s="66" t="str">
        <f t="shared" si="68"/>
        <v/>
      </c>
      <c r="AD58" s="58" t="str">
        <f t="shared" si="69"/>
        <v/>
      </c>
      <c r="AE58" s="67" t="str">
        <f t="shared" si="70"/>
        <v/>
      </c>
      <c r="AF58" s="60" t="str">
        <f t="shared" si="71"/>
        <v/>
      </c>
      <c r="AG58" s="60" t="str">
        <f t="shared" si="72"/>
        <v/>
      </c>
      <c r="AH58" s="68" t="str">
        <f t="shared" si="73"/>
        <v/>
      </c>
      <c r="AI58" s="69" t="str">
        <f t="shared" si="23"/>
        <v/>
      </c>
      <c r="AJ58" s="63" t="str">
        <f t="shared" si="74"/>
        <v/>
      </c>
      <c r="AK58" s="63" t="str">
        <f t="shared" si="75"/>
        <v/>
      </c>
      <c r="AL58" s="63" t="str">
        <f t="shared" si="76"/>
        <v/>
      </c>
      <c r="AM58" s="63" t="str">
        <f t="shared" si="77"/>
        <v/>
      </c>
      <c r="AN58" s="63" t="str">
        <f t="shared" si="78"/>
        <v/>
      </c>
    </row>
    <row r="59" spans="3:40" ht="24.5" hidden="1" outlineLevel="1" thickTop="1" thickBot="1" x14ac:dyDescent="0.55000000000000004">
      <c r="C59" s="124"/>
      <c r="D59" s="125"/>
      <c r="E59" s="51"/>
      <c r="F59" s="52"/>
      <c r="G59" s="52"/>
      <c r="H59" s="51"/>
      <c r="I59" s="51"/>
      <c r="J59" s="53"/>
      <c r="K59" s="53"/>
      <c r="L59" s="54" t="str">
        <f t="shared" si="57"/>
        <v/>
      </c>
      <c r="M59" s="55" t="str">
        <f t="shared" si="58"/>
        <v/>
      </c>
      <c r="N59" s="56" t="str">
        <f t="shared" si="2"/>
        <v/>
      </c>
      <c r="O59" s="57" t="str">
        <f t="shared" si="59"/>
        <v/>
      </c>
      <c r="P59" s="58" t="str">
        <f t="shared" si="4"/>
        <v/>
      </c>
      <c r="Q59" s="59" t="str">
        <f t="shared" si="60"/>
        <v/>
      </c>
      <c r="R59" s="60" t="str">
        <f t="shared" si="6"/>
        <v/>
      </c>
      <c r="S59" s="55" t="str">
        <f t="shared" si="61"/>
        <v/>
      </c>
      <c r="T59" s="61" t="str">
        <f t="shared" si="62"/>
        <v/>
      </c>
      <c r="U59" s="62" t="str">
        <f t="shared" si="9"/>
        <v/>
      </c>
      <c r="V59" s="63" t="str">
        <f t="shared" si="63"/>
        <v/>
      </c>
      <c r="W59" s="64" t="str">
        <f t="shared" si="11"/>
        <v/>
      </c>
      <c r="X59" s="63" t="str">
        <f t="shared" si="64"/>
        <v/>
      </c>
      <c r="Y59" s="63" t="str">
        <f t="shared" si="65"/>
        <v/>
      </c>
      <c r="Z59" s="55" t="str">
        <f t="shared" si="66"/>
        <v/>
      </c>
      <c r="AA59" s="65" t="str">
        <f t="shared" si="67"/>
        <v/>
      </c>
      <c r="AB59" s="56" t="str">
        <f t="shared" si="16"/>
        <v/>
      </c>
      <c r="AC59" s="66" t="str">
        <f t="shared" si="68"/>
        <v/>
      </c>
      <c r="AD59" s="58" t="str">
        <f t="shared" si="69"/>
        <v/>
      </c>
      <c r="AE59" s="67" t="str">
        <f t="shared" si="70"/>
        <v/>
      </c>
      <c r="AF59" s="60" t="str">
        <f t="shared" si="71"/>
        <v/>
      </c>
      <c r="AG59" s="60" t="str">
        <f t="shared" si="72"/>
        <v/>
      </c>
      <c r="AH59" s="68" t="str">
        <f t="shared" si="73"/>
        <v/>
      </c>
      <c r="AI59" s="69" t="str">
        <f t="shared" si="23"/>
        <v/>
      </c>
      <c r="AJ59" s="63" t="str">
        <f t="shared" si="74"/>
        <v/>
      </c>
      <c r="AK59" s="63" t="str">
        <f t="shared" si="75"/>
        <v/>
      </c>
      <c r="AL59" s="63" t="str">
        <f t="shared" si="76"/>
        <v/>
      </c>
      <c r="AM59" s="63" t="str">
        <f t="shared" si="77"/>
        <v/>
      </c>
      <c r="AN59" s="63" t="str">
        <f t="shared" si="78"/>
        <v/>
      </c>
    </row>
    <row r="60" spans="3:40" ht="24.5" hidden="1" outlineLevel="1" thickTop="1" thickBot="1" x14ac:dyDescent="0.55000000000000004">
      <c r="C60" s="124"/>
      <c r="D60" s="125"/>
      <c r="E60" s="51"/>
      <c r="F60" s="52"/>
      <c r="G60" s="52"/>
      <c r="H60" s="51"/>
      <c r="I60" s="51"/>
      <c r="J60" s="53"/>
      <c r="K60" s="53"/>
      <c r="L60" s="54" t="str">
        <f t="shared" si="57"/>
        <v/>
      </c>
      <c r="M60" s="55" t="str">
        <f t="shared" si="58"/>
        <v/>
      </c>
      <c r="N60" s="56" t="str">
        <f t="shared" si="2"/>
        <v/>
      </c>
      <c r="O60" s="57" t="str">
        <f t="shared" si="59"/>
        <v/>
      </c>
      <c r="P60" s="58" t="str">
        <f t="shared" si="4"/>
        <v/>
      </c>
      <c r="Q60" s="59" t="str">
        <f t="shared" si="60"/>
        <v/>
      </c>
      <c r="R60" s="60" t="str">
        <f t="shared" si="6"/>
        <v/>
      </c>
      <c r="S60" s="55" t="str">
        <f t="shared" si="61"/>
        <v/>
      </c>
      <c r="T60" s="61" t="str">
        <f t="shared" si="62"/>
        <v/>
      </c>
      <c r="U60" s="62" t="str">
        <f t="shared" si="9"/>
        <v/>
      </c>
      <c r="V60" s="63" t="str">
        <f t="shared" si="63"/>
        <v/>
      </c>
      <c r="W60" s="64" t="str">
        <f t="shared" si="11"/>
        <v/>
      </c>
      <c r="X60" s="63" t="str">
        <f t="shared" si="64"/>
        <v/>
      </c>
      <c r="Y60" s="63" t="str">
        <f t="shared" si="65"/>
        <v/>
      </c>
      <c r="Z60" s="55" t="str">
        <f t="shared" si="66"/>
        <v/>
      </c>
      <c r="AA60" s="65" t="str">
        <f t="shared" si="67"/>
        <v/>
      </c>
      <c r="AB60" s="56" t="str">
        <f t="shared" si="16"/>
        <v/>
      </c>
      <c r="AC60" s="66" t="str">
        <f t="shared" si="68"/>
        <v/>
      </c>
      <c r="AD60" s="58" t="str">
        <f t="shared" si="69"/>
        <v/>
      </c>
      <c r="AE60" s="67" t="str">
        <f t="shared" si="70"/>
        <v/>
      </c>
      <c r="AF60" s="60" t="str">
        <f t="shared" si="71"/>
        <v/>
      </c>
      <c r="AG60" s="60" t="str">
        <f t="shared" si="72"/>
        <v/>
      </c>
      <c r="AH60" s="68" t="str">
        <f t="shared" si="73"/>
        <v/>
      </c>
      <c r="AI60" s="69" t="str">
        <f t="shared" si="23"/>
        <v/>
      </c>
      <c r="AJ60" s="63" t="str">
        <f t="shared" si="74"/>
        <v/>
      </c>
      <c r="AK60" s="63" t="str">
        <f t="shared" si="75"/>
        <v/>
      </c>
      <c r="AL60" s="63" t="str">
        <f t="shared" si="76"/>
        <v/>
      </c>
      <c r="AM60" s="63" t="str">
        <f t="shared" si="77"/>
        <v/>
      </c>
      <c r="AN60" s="63" t="str">
        <f t="shared" si="78"/>
        <v/>
      </c>
    </row>
    <row r="61" spans="3:40" ht="24.5" hidden="1" outlineLevel="1" thickTop="1" thickBot="1" x14ac:dyDescent="0.55000000000000004">
      <c r="C61" s="124"/>
      <c r="D61" s="125"/>
      <c r="E61" s="51"/>
      <c r="F61" s="52"/>
      <c r="G61" s="52"/>
      <c r="H61" s="51"/>
      <c r="I61" s="51"/>
      <c r="J61" s="53"/>
      <c r="K61" s="53"/>
      <c r="L61" s="54" t="str">
        <f t="shared" si="57"/>
        <v/>
      </c>
      <c r="M61" s="55" t="str">
        <f t="shared" si="58"/>
        <v/>
      </c>
      <c r="N61" s="56" t="str">
        <f t="shared" si="2"/>
        <v/>
      </c>
      <c r="O61" s="57" t="str">
        <f t="shared" si="59"/>
        <v/>
      </c>
      <c r="P61" s="58" t="str">
        <f t="shared" si="4"/>
        <v/>
      </c>
      <c r="Q61" s="59" t="str">
        <f t="shared" si="60"/>
        <v/>
      </c>
      <c r="R61" s="60" t="str">
        <f t="shared" si="6"/>
        <v/>
      </c>
      <c r="S61" s="55" t="str">
        <f t="shared" si="61"/>
        <v/>
      </c>
      <c r="T61" s="61" t="str">
        <f t="shared" si="62"/>
        <v/>
      </c>
      <c r="U61" s="62" t="str">
        <f t="shared" si="9"/>
        <v/>
      </c>
      <c r="V61" s="63" t="str">
        <f t="shared" si="63"/>
        <v/>
      </c>
      <c r="W61" s="64" t="str">
        <f t="shared" si="11"/>
        <v/>
      </c>
      <c r="X61" s="63" t="str">
        <f t="shared" si="64"/>
        <v/>
      </c>
      <c r="Y61" s="63" t="str">
        <f t="shared" si="65"/>
        <v/>
      </c>
      <c r="Z61" s="55" t="str">
        <f t="shared" si="66"/>
        <v/>
      </c>
      <c r="AA61" s="65" t="str">
        <f t="shared" si="67"/>
        <v/>
      </c>
      <c r="AB61" s="56" t="str">
        <f t="shared" si="16"/>
        <v/>
      </c>
      <c r="AC61" s="66" t="str">
        <f t="shared" si="68"/>
        <v/>
      </c>
      <c r="AD61" s="58" t="str">
        <f t="shared" si="69"/>
        <v/>
      </c>
      <c r="AE61" s="67" t="str">
        <f t="shared" si="70"/>
        <v/>
      </c>
      <c r="AF61" s="60" t="str">
        <f t="shared" si="71"/>
        <v/>
      </c>
      <c r="AG61" s="60" t="str">
        <f t="shared" si="72"/>
        <v/>
      </c>
      <c r="AH61" s="68" t="str">
        <f t="shared" si="73"/>
        <v/>
      </c>
      <c r="AI61" s="69" t="str">
        <f t="shared" si="23"/>
        <v/>
      </c>
      <c r="AJ61" s="63" t="str">
        <f t="shared" si="74"/>
        <v/>
      </c>
      <c r="AK61" s="63" t="str">
        <f t="shared" si="75"/>
        <v/>
      </c>
      <c r="AL61" s="63" t="str">
        <f t="shared" si="76"/>
        <v/>
      </c>
      <c r="AM61" s="63" t="str">
        <f t="shared" si="77"/>
        <v/>
      </c>
      <c r="AN61" s="63" t="str">
        <f t="shared" si="78"/>
        <v/>
      </c>
    </row>
    <row r="62" spans="3:40" ht="24.5" hidden="1" outlineLevel="1" thickTop="1" thickBot="1" x14ac:dyDescent="0.55000000000000004">
      <c r="C62" s="124"/>
      <c r="D62" s="125"/>
      <c r="E62" s="51"/>
      <c r="F62" s="52"/>
      <c r="G62" s="52"/>
      <c r="H62" s="51"/>
      <c r="I62" s="51"/>
      <c r="J62" s="53"/>
      <c r="K62" s="53"/>
      <c r="L62" s="54" t="str">
        <f t="shared" si="57"/>
        <v/>
      </c>
      <c r="M62" s="55" t="str">
        <f t="shared" si="58"/>
        <v/>
      </c>
      <c r="N62" s="56" t="str">
        <f t="shared" si="2"/>
        <v/>
      </c>
      <c r="O62" s="57" t="str">
        <f t="shared" si="59"/>
        <v/>
      </c>
      <c r="P62" s="58" t="str">
        <f t="shared" si="4"/>
        <v/>
      </c>
      <c r="Q62" s="59" t="str">
        <f t="shared" si="60"/>
        <v/>
      </c>
      <c r="R62" s="60" t="str">
        <f t="shared" si="6"/>
        <v/>
      </c>
      <c r="S62" s="55" t="str">
        <f t="shared" si="61"/>
        <v/>
      </c>
      <c r="T62" s="61" t="str">
        <f t="shared" si="62"/>
        <v/>
      </c>
      <c r="U62" s="62" t="str">
        <f t="shared" si="9"/>
        <v/>
      </c>
      <c r="V62" s="63" t="str">
        <f t="shared" si="63"/>
        <v/>
      </c>
      <c r="W62" s="64" t="str">
        <f t="shared" si="11"/>
        <v/>
      </c>
      <c r="X62" s="63" t="str">
        <f t="shared" si="64"/>
        <v/>
      </c>
      <c r="Y62" s="63" t="str">
        <f t="shared" si="65"/>
        <v/>
      </c>
      <c r="Z62" s="55" t="str">
        <f t="shared" si="66"/>
        <v/>
      </c>
      <c r="AA62" s="65" t="str">
        <f t="shared" si="67"/>
        <v/>
      </c>
      <c r="AB62" s="56" t="str">
        <f t="shared" si="16"/>
        <v/>
      </c>
      <c r="AC62" s="66" t="str">
        <f t="shared" si="68"/>
        <v/>
      </c>
      <c r="AD62" s="58" t="str">
        <f t="shared" si="69"/>
        <v/>
      </c>
      <c r="AE62" s="67" t="str">
        <f t="shared" si="70"/>
        <v/>
      </c>
      <c r="AF62" s="60" t="str">
        <f t="shared" si="71"/>
        <v/>
      </c>
      <c r="AG62" s="60" t="str">
        <f t="shared" si="72"/>
        <v/>
      </c>
      <c r="AH62" s="68" t="str">
        <f t="shared" si="73"/>
        <v/>
      </c>
      <c r="AI62" s="69" t="str">
        <f t="shared" si="23"/>
        <v/>
      </c>
      <c r="AJ62" s="63" t="str">
        <f t="shared" si="74"/>
        <v/>
      </c>
      <c r="AK62" s="63" t="str">
        <f t="shared" si="75"/>
        <v/>
      </c>
      <c r="AL62" s="63" t="str">
        <f t="shared" si="76"/>
        <v/>
      </c>
      <c r="AM62" s="63" t="str">
        <f t="shared" si="77"/>
        <v/>
      </c>
      <c r="AN62" s="63" t="str">
        <f t="shared" si="78"/>
        <v/>
      </c>
    </row>
    <row r="63" spans="3:40" ht="24.5" hidden="1" outlineLevel="1" thickTop="1" thickBot="1" x14ac:dyDescent="0.55000000000000004">
      <c r="C63" s="124"/>
      <c r="D63" s="125"/>
      <c r="E63" s="51"/>
      <c r="F63" s="52"/>
      <c r="G63" s="52"/>
      <c r="H63" s="51"/>
      <c r="I63" s="51"/>
      <c r="J63" s="53"/>
      <c r="K63" s="53"/>
      <c r="L63" s="54" t="str">
        <f t="shared" si="57"/>
        <v/>
      </c>
      <c r="M63" s="55" t="str">
        <f t="shared" si="58"/>
        <v/>
      </c>
      <c r="N63" s="56" t="str">
        <f t="shared" si="2"/>
        <v/>
      </c>
      <c r="O63" s="57" t="str">
        <f t="shared" si="59"/>
        <v/>
      </c>
      <c r="P63" s="58" t="str">
        <f t="shared" si="4"/>
        <v/>
      </c>
      <c r="Q63" s="59" t="str">
        <f t="shared" si="60"/>
        <v/>
      </c>
      <c r="R63" s="60" t="str">
        <f t="shared" si="6"/>
        <v/>
      </c>
      <c r="S63" s="55" t="str">
        <f t="shared" si="61"/>
        <v/>
      </c>
      <c r="T63" s="61" t="str">
        <f t="shared" si="62"/>
        <v/>
      </c>
      <c r="U63" s="62" t="str">
        <f t="shared" si="9"/>
        <v/>
      </c>
      <c r="V63" s="63" t="str">
        <f t="shared" si="63"/>
        <v/>
      </c>
      <c r="W63" s="64" t="str">
        <f t="shared" si="11"/>
        <v/>
      </c>
      <c r="X63" s="63" t="str">
        <f t="shared" si="64"/>
        <v/>
      </c>
      <c r="Y63" s="63" t="str">
        <f t="shared" si="65"/>
        <v/>
      </c>
      <c r="Z63" s="55" t="str">
        <f t="shared" si="66"/>
        <v/>
      </c>
      <c r="AA63" s="65" t="str">
        <f t="shared" si="67"/>
        <v/>
      </c>
      <c r="AB63" s="56" t="str">
        <f t="shared" si="16"/>
        <v/>
      </c>
      <c r="AC63" s="66" t="str">
        <f t="shared" si="68"/>
        <v/>
      </c>
      <c r="AD63" s="58" t="str">
        <f t="shared" si="69"/>
        <v/>
      </c>
      <c r="AE63" s="67" t="str">
        <f t="shared" si="70"/>
        <v/>
      </c>
      <c r="AF63" s="60" t="str">
        <f t="shared" si="71"/>
        <v/>
      </c>
      <c r="AG63" s="60" t="str">
        <f t="shared" si="72"/>
        <v/>
      </c>
      <c r="AH63" s="68" t="str">
        <f t="shared" si="73"/>
        <v/>
      </c>
      <c r="AI63" s="69" t="str">
        <f t="shared" si="23"/>
        <v/>
      </c>
      <c r="AJ63" s="63" t="str">
        <f t="shared" si="74"/>
        <v/>
      </c>
      <c r="AK63" s="63" t="str">
        <f t="shared" si="75"/>
        <v/>
      </c>
      <c r="AL63" s="63" t="str">
        <f t="shared" si="76"/>
        <v/>
      </c>
      <c r="AM63" s="63" t="str">
        <f t="shared" si="77"/>
        <v/>
      </c>
      <c r="AN63" s="63" t="str">
        <f t="shared" si="78"/>
        <v/>
      </c>
    </row>
    <row r="64" spans="3:40" ht="24.5" hidden="1" outlineLevel="1" thickTop="1" thickBot="1" x14ac:dyDescent="0.55000000000000004">
      <c r="C64" s="124"/>
      <c r="D64" s="125"/>
      <c r="E64" s="51"/>
      <c r="F64" s="52"/>
      <c r="G64" s="52"/>
      <c r="H64" s="51"/>
      <c r="I64" s="51"/>
      <c r="J64" s="53"/>
      <c r="K64" s="53"/>
      <c r="L64" s="54" t="str">
        <f t="shared" si="57"/>
        <v/>
      </c>
      <c r="M64" s="55" t="str">
        <f t="shared" si="58"/>
        <v/>
      </c>
      <c r="N64" s="56" t="str">
        <f t="shared" si="2"/>
        <v/>
      </c>
      <c r="O64" s="57" t="str">
        <f t="shared" si="59"/>
        <v/>
      </c>
      <c r="P64" s="58" t="str">
        <f t="shared" si="4"/>
        <v/>
      </c>
      <c r="Q64" s="59" t="str">
        <f t="shared" si="60"/>
        <v/>
      </c>
      <c r="R64" s="60" t="str">
        <f t="shared" si="6"/>
        <v/>
      </c>
      <c r="S64" s="55" t="str">
        <f t="shared" si="61"/>
        <v/>
      </c>
      <c r="T64" s="61" t="str">
        <f t="shared" si="62"/>
        <v/>
      </c>
      <c r="U64" s="62" t="str">
        <f t="shared" si="9"/>
        <v/>
      </c>
      <c r="V64" s="63" t="str">
        <f t="shared" si="63"/>
        <v/>
      </c>
      <c r="W64" s="64" t="str">
        <f t="shared" si="11"/>
        <v/>
      </c>
      <c r="X64" s="63" t="str">
        <f t="shared" si="64"/>
        <v/>
      </c>
      <c r="Y64" s="63" t="str">
        <f t="shared" si="65"/>
        <v/>
      </c>
      <c r="Z64" s="55" t="str">
        <f t="shared" si="66"/>
        <v/>
      </c>
      <c r="AA64" s="65" t="str">
        <f t="shared" si="67"/>
        <v/>
      </c>
      <c r="AB64" s="56" t="str">
        <f t="shared" si="16"/>
        <v/>
      </c>
      <c r="AC64" s="66" t="str">
        <f t="shared" si="68"/>
        <v/>
      </c>
      <c r="AD64" s="58" t="str">
        <f t="shared" si="69"/>
        <v/>
      </c>
      <c r="AE64" s="67" t="str">
        <f t="shared" si="70"/>
        <v/>
      </c>
      <c r="AF64" s="60" t="str">
        <f t="shared" si="71"/>
        <v/>
      </c>
      <c r="AG64" s="60" t="str">
        <f t="shared" si="72"/>
        <v/>
      </c>
      <c r="AH64" s="68" t="str">
        <f t="shared" si="73"/>
        <v/>
      </c>
      <c r="AI64" s="69" t="str">
        <f t="shared" si="23"/>
        <v/>
      </c>
      <c r="AJ64" s="63" t="str">
        <f t="shared" si="74"/>
        <v/>
      </c>
      <c r="AK64" s="63" t="str">
        <f t="shared" si="75"/>
        <v/>
      </c>
      <c r="AL64" s="63" t="str">
        <f t="shared" si="76"/>
        <v/>
      </c>
      <c r="AM64" s="63" t="str">
        <f t="shared" si="77"/>
        <v/>
      </c>
      <c r="AN64" s="63" t="str">
        <f t="shared" si="78"/>
        <v/>
      </c>
    </row>
    <row r="65" spans="3:40" ht="24.5" hidden="1" outlineLevel="1" thickTop="1" thickBot="1" x14ac:dyDescent="0.55000000000000004">
      <c r="C65" s="124"/>
      <c r="D65" s="125"/>
      <c r="E65" s="51"/>
      <c r="F65" s="52"/>
      <c r="G65" s="52"/>
      <c r="H65" s="51"/>
      <c r="I65" s="51"/>
      <c r="J65" s="53"/>
      <c r="K65" s="53"/>
      <c r="L65" s="54" t="str">
        <f t="shared" si="57"/>
        <v/>
      </c>
      <c r="M65" s="55" t="str">
        <f t="shared" si="58"/>
        <v/>
      </c>
      <c r="N65" s="56" t="str">
        <f t="shared" si="2"/>
        <v/>
      </c>
      <c r="O65" s="57" t="str">
        <f t="shared" si="59"/>
        <v/>
      </c>
      <c r="P65" s="58" t="str">
        <f t="shared" si="4"/>
        <v/>
      </c>
      <c r="Q65" s="59" t="str">
        <f t="shared" si="60"/>
        <v/>
      </c>
      <c r="R65" s="60" t="str">
        <f t="shared" si="6"/>
        <v/>
      </c>
      <c r="S65" s="55" t="str">
        <f t="shared" si="61"/>
        <v/>
      </c>
      <c r="T65" s="61" t="str">
        <f t="shared" si="62"/>
        <v/>
      </c>
      <c r="U65" s="62" t="str">
        <f t="shared" si="9"/>
        <v/>
      </c>
      <c r="V65" s="63" t="str">
        <f t="shared" si="63"/>
        <v/>
      </c>
      <c r="W65" s="64" t="str">
        <f t="shared" si="11"/>
        <v/>
      </c>
      <c r="X65" s="63" t="str">
        <f t="shared" si="64"/>
        <v/>
      </c>
      <c r="Y65" s="63" t="str">
        <f t="shared" si="65"/>
        <v/>
      </c>
      <c r="Z65" s="55" t="str">
        <f t="shared" si="66"/>
        <v/>
      </c>
      <c r="AA65" s="65" t="str">
        <f t="shared" si="67"/>
        <v/>
      </c>
      <c r="AB65" s="56" t="str">
        <f t="shared" si="16"/>
        <v/>
      </c>
      <c r="AC65" s="66" t="str">
        <f t="shared" si="68"/>
        <v/>
      </c>
      <c r="AD65" s="58" t="str">
        <f t="shared" si="69"/>
        <v/>
      </c>
      <c r="AE65" s="67" t="str">
        <f t="shared" si="70"/>
        <v/>
      </c>
      <c r="AF65" s="60" t="str">
        <f t="shared" si="71"/>
        <v/>
      </c>
      <c r="AG65" s="60" t="str">
        <f t="shared" si="72"/>
        <v/>
      </c>
      <c r="AH65" s="68" t="str">
        <f t="shared" si="73"/>
        <v/>
      </c>
      <c r="AI65" s="69" t="str">
        <f t="shared" si="23"/>
        <v/>
      </c>
      <c r="AJ65" s="63" t="str">
        <f t="shared" si="74"/>
        <v/>
      </c>
      <c r="AK65" s="63" t="str">
        <f t="shared" si="75"/>
        <v/>
      </c>
      <c r="AL65" s="63" t="str">
        <f t="shared" si="76"/>
        <v/>
      </c>
      <c r="AM65" s="63" t="str">
        <f t="shared" si="77"/>
        <v/>
      </c>
      <c r="AN65" s="63" t="str">
        <f t="shared" si="78"/>
        <v/>
      </c>
    </row>
    <row r="66" spans="3:40" ht="24.5" hidden="1" outlineLevel="1" thickTop="1" thickBot="1" x14ac:dyDescent="0.55000000000000004">
      <c r="C66" s="124"/>
      <c r="D66" s="125"/>
      <c r="E66" s="51"/>
      <c r="F66" s="52"/>
      <c r="G66" s="52"/>
      <c r="H66" s="51"/>
      <c r="I66" s="51"/>
      <c r="J66" s="53"/>
      <c r="K66" s="53"/>
      <c r="L66" s="54" t="str">
        <f t="shared" si="57"/>
        <v/>
      </c>
      <c r="M66" s="55" t="str">
        <f t="shared" si="58"/>
        <v/>
      </c>
      <c r="N66" s="56" t="str">
        <f t="shared" si="2"/>
        <v/>
      </c>
      <c r="O66" s="57" t="str">
        <f t="shared" si="59"/>
        <v/>
      </c>
      <c r="P66" s="58" t="str">
        <f t="shared" si="4"/>
        <v/>
      </c>
      <c r="Q66" s="59" t="str">
        <f t="shared" si="60"/>
        <v/>
      </c>
      <c r="R66" s="60" t="str">
        <f t="shared" si="6"/>
        <v/>
      </c>
      <c r="S66" s="55" t="str">
        <f t="shared" si="61"/>
        <v/>
      </c>
      <c r="T66" s="61" t="str">
        <f t="shared" si="62"/>
        <v/>
      </c>
      <c r="U66" s="62" t="str">
        <f t="shared" si="9"/>
        <v/>
      </c>
      <c r="V66" s="63" t="str">
        <f t="shared" si="63"/>
        <v/>
      </c>
      <c r="W66" s="64" t="str">
        <f t="shared" si="11"/>
        <v/>
      </c>
      <c r="X66" s="63" t="str">
        <f t="shared" si="64"/>
        <v/>
      </c>
      <c r="Y66" s="63" t="str">
        <f t="shared" si="65"/>
        <v/>
      </c>
      <c r="Z66" s="55" t="str">
        <f t="shared" si="66"/>
        <v/>
      </c>
      <c r="AA66" s="65" t="str">
        <f t="shared" si="67"/>
        <v/>
      </c>
      <c r="AB66" s="56" t="str">
        <f t="shared" si="16"/>
        <v/>
      </c>
      <c r="AC66" s="66" t="str">
        <f t="shared" si="68"/>
        <v/>
      </c>
      <c r="AD66" s="58" t="str">
        <f t="shared" si="69"/>
        <v/>
      </c>
      <c r="AE66" s="67" t="str">
        <f t="shared" si="70"/>
        <v/>
      </c>
      <c r="AF66" s="60" t="str">
        <f t="shared" si="71"/>
        <v/>
      </c>
      <c r="AG66" s="60" t="str">
        <f t="shared" si="72"/>
        <v/>
      </c>
      <c r="AH66" s="68" t="str">
        <f t="shared" si="73"/>
        <v/>
      </c>
      <c r="AI66" s="69" t="str">
        <f t="shared" si="23"/>
        <v/>
      </c>
      <c r="AJ66" s="63" t="str">
        <f t="shared" si="74"/>
        <v/>
      </c>
      <c r="AK66" s="63" t="str">
        <f t="shared" si="75"/>
        <v/>
      </c>
      <c r="AL66" s="63" t="str">
        <f t="shared" si="76"/>
        <v/>
      </c>
      <c r="AM66" s="63" t="str">
        <f t="shared" si="77"/>
        <v/>
      </c>
      <c r="AN66" s="63" t="str">
        <f t="shared" si="78"/>
        <v/>
      </c>
    </row>
    <row r="67" spans="3:40" ht="24.5" hidden="1" outlineLevel="1" thickTop="1" thickBot="1" x14ac:dyDescent="0.55000000000000004">
      <c r="C67" s="124"/>
      <c r="D67" s="125"/>
      <c r="E67" s="51"/>
      <c r="F67" s="52"/>
      <c r="G67" s="52"/>
      <c r="H67" s="51"/>
      <c r="I67" s="51"/>
      <c r="J67" s="53"/>
      <c r="K67" s="53"/>
      <c r="L67" s="54" t="str">
        <f t="shared" si="57"/>
        <v/>
      </c>
      <c r="M67" s="55" t="str">
        <f t="shared" si="58"/>
        <v/>
      </c>
      <c r="N67" s="56" t="str">
        <f t="shared" si="2"/>
        <v/>
      </c>
      <c r="O67" s="57" t="str">
        <f t="shared" si="59"/>
        <v/>
      </c>
      <c r="P67" s="58" t="str">
        <f t="shared" si="4"/>
        <v/>
      </c>
      <c r="Q67" s="59" t="str">
        <f t="shared" si="60"/>
        <v/>
      </c>
      <c r="R67" s="60" t="str">
        <f t="shared" si="6"/>
        <v/>
      </c>
      <c r="S67" s="55" t="str">
        <f t="shared" si="61"/>
        <v/>
      </c>
      <c r="T67" s="61" t="str">
        <f t="shared" si="62"/>
        <v/>
      </c>
      <c r="U67" s="62" t="str">
        <f t="shared" si="9"/>
        <v/>
      </c>
      <c r="V67" s="63" t="str">
        <f t="shared" si="63"/>
        <v/>
      </c>
      <c r="W67" s="64" t="str">
        <f t="shared" si="11"/>
        <v/>
      </c>
      <c r="X67" s="63" t="str">
        <f t="shared" si="64"/>
        <v/>
      </c>
      <c r="Y67" s="63" t="str">
        <f t="shared" si="65"/>
        <v/>
      </c>
      <c r="Z67" s="55" t="str">
        <f t="shared" si="66"/>
        <v/>
      </c>
      <c r="AA67" s="65" t="str">
        <f t="shared" si="67"/>
        <v/>
      </c>
      <c r="AB67" s="56" t="str">
        <f t="shared" si="16"/>
        <v/>
      </c>
      <c r="AC67" s="66" t="str">
        <f t="shared" si="68"/>
        <v/>
      </c>
      <c r="AD67" s="58" t="str">
        <f t="shared" si="69"/>
        <v/>
      </c>
      <c r="AE67" s="67" t="str">
        <f t="shared" si="70"/>
        <v/>
      </c>
      <c r="AF67" s="60" t="str">
        <f t="shared" si="71"/>
        <v/>
      </c>
      <c r="AG67" s="60" t="str">
        <f t="shared" si="72"/>
        <v/>
      </c>
      <c r="AH67" s="68" t="str">
        <f t="shared" si="73"/>
        <v/>
      </c>
      <c r="AI67" s="69" t="str">
        <f t="shared" si="23"/>
        <v/>
      </c>
      <c r="AJ67" s="63" t="str">
        <f t="shared" si="74"/>
        <v/>
      </c>
      <c r="AK67" s="63" t="str">
        <f t="shared" si="75"/>
        <v/>
      </c>
      <c r="AL67" s="63" t="str">
        <f t="shared" si="76"/>
        <v/>
      </c>
      <c r="AM67" s="63" t="str">
        <f t="shared" si="77"/>
        <v/>
      </c>
      <c r="AN67" s="63" t="str">
        <f t="shared" si="78"/>
        <v/>
      </c>
    </row>
    <row r="68" spans="3:40" ht="24.5" hidden="1" outlineLevel="1" thickTop="1" thickBot="1" x14ac:dyDescent="0.55000000000000004">
      <c r="C68" s="124"/>
      <c r="D68" s="125"/>
      <c r="E68" s="51"/>
      <c r="F68" s="52"/>
      <c r="G68" s="52"/>
      <c r="H68" s="51"/>
      <c r="I68" s="51"/>
      <c r="J68" s="53"/>
      <c r="K68" s="53"/>
      <c r="L68" s="54" t="str">
        <f t="shared" si="57"/>
        <v/>
      </c>
      <c r="M68" s="55" t="str">
        <f t="shared" si="58"/>
        <v/>
      </c>
      <c r="N68" s="56" t="str">
        <f t="shared" si="2"/>
        <v/>
      </c>
      <c r="O68" s="57" t="str">
        <f t="shared" si="59"/>
        <v/>
      </c>
      <c r="P68" s="58" t="str">
        <f t="shared" si="4"/>
        <v/>
      </c>
      <c r="Q68" s="59" t="str">
        <f t="shared" si="60"/>
        <v/>
      </c>
      <c r="R68" s="60" t="str">
        <f t="shared" si="6"/>
        <v/>
      </c>
      <c r="S68" s="55" t="str">
        <f t="shared" si="61"/>
        <v/>
      </c>
      <c r="T68" s="61" t="str">
        <f t="shared" si="62"/>
        <v/>
      </c>
      <c r="U68" s="62" t="str">
        <f t="shared" si="9"/>
        <v/>
      </c>
      <c r="V68" s="63" t="str">
        <f t="shared" si="63"/>
        <v/>
      </c>
      <c r="W68" s="64" t="str">
        <f t="shared" si="11"/>
        <v/>
      </c>
      <c r="X68" s="63" t="str">
        <f t="shared" si="64"/>
        <v/>
      </c>
      <c r="Y68" s="63" t="str">
        <f t="shared" si="65"/>
        <v/>
      </c>
      <c r="Z68" s="55" t="str">
        <f t="shared" si="66"/>
        <v/>
      </c>
      <c r="AA68" s="65" t="str">
        <f t="shared" si="67"/>
        <v/>
      </c>
      <c r="AB68" s="56" t="str">
        <f t="shared" si="16"/>
        <v/>
      </c>
      <c r="AC68" s="66" t="str">
        <f t="shared" si="68"/>
        <v/>
      </c>
      <c r="AD68" s="58" t="str">
        <f t="shared" si="69"/>
        <v/>
      </c>
      <c r="AE68" s="67" t="str">
        <f t="shared" si="70"/>
        <v/>
      </c>
      <c r="AF68" s="60" t="str">
        <f t="shared" si="71"/>
        <v/>
      </c>
      <c r="AG68" s="60" t="str">
        <f t="shared" si="72"/>
        <v/>
      </c>
      <c r="AH68" s="68" t="str">
        <f t="shared" si="73"/>
        <v/>
      </c>
      <c r="AI68" s="69" t="str">
        <f t="shared" si="23"/>
        <v/>
      </c>
      <c r="AJ68" s="63" t="str">
        <f t="shared" si="74"/>
        <v/>
      </c>
      <c r="AK68" s="63" t="str">
        <f t="shared" si="75"/>
        <v/>
      </c>
      <c r="AL68" s="63" t="str">
        <f t="shared" si="76"/>
        <v/>
      </c>
      <c r="AM68" s="63" t="str">
        <f t="shared" si="77"/>
        <v/>
      </c>
      <c r="AN68" s="63" t="str">
        <f t="shared" si="78"/>
        <v/>
      </c>
    </row>
    <row r="69" spans="3:40" ht="24.5" hidden="1" outlineLevel="1" thickTop="1" thickBot="1" x14ac:dyDescent="0.55000000000000004">
      <c r="C69" s="124"/>
      <c r="D69" s="125"/>
      <c r="E69" s="51"/>
      <c r="F69" s="52"/>
      <c r="G69" s="52"/>
      <c r="H69" s="51"/>
      <c r="I69" s="51"/>
      <c r="J69" s="53"/>
      <c r="K69" s="53"/>
      <c r="L69" s="54" t="str">
        <f t="shared" si="57"/>
        <v/>
      </c>
      <c r="M69" s="55" t="str">
        <f t="shared" si="58"/>
        <v/>
      </c>
      <c r="N69" s="56" t="str">
        <f t="shared" si="2"/>
        <v/>
      </c>
      <c r="O69" s="57" t="str">
        <f t="shared" si="59"/>
        <v/>
      </c>
      <c r="P69" s="58" t="str">
        <f t="shared" si="4"/>
        <v/>
      </c>
      <c r="Q69" s="59" t="str">
        <f t="shared" si="60"/>
        <v/>
      </c>
      <c r="R69" s="60" t="str">
        <f t="shared" si="6"/>
        <v/>
      </c>
      <c r="S69" s="55" t="str">
        <f t="shared" si="61"/>
        <v/>
      </c>
      <c r="T69" s="61" t="str">
        <f t="shared" si="62"/>
        <v/>
      </c>
      <c r="U69" s="62" t="str">
        <f t="shared" si="9"/>
        <v/>
      </c>
      <c r="V69" s="63" t="str">
        <f t="shared" si="63"/>
        <v/>
      </c>
      <c r="W69" s="64" t="str">
        <f t="shared" si="11"/>
        <v/>
      </c>
      <c r="X69" s="63" t="str">
        <f t="shared" si="64"/>
        <v/>
      </c>
      <c r="Y69" s="63" t="str">
        <f t="shared" si="65"/>
        <v/>
      </c>
      <c r="Z69" s="55" t="str">
        <f t="shared" si="66"/>
        <v/>
      </c>
      <c r="AA69" s="65" t="str">
        <f t="shared" si="67"/>
        <v/>
      </c>
      <c r="AB69" s="56" t="str">
        <f t="shared" si="16"/>
        <v/>
      </c>
      <c r="AC69" s="66" t="str">
        <f t="shared" si="68"/>
        <v/>
      </c>
      <c r="AD69" s="58" t="str">
        <f t="shared" si="69"/>
        <v/>
      </c>
      <c r="AE69" s="67" t="str">
        <f t="shared" si="70"/>
        <v/>
      </c>
      <c r="AF69" s="60" t="str">
        <f t="shared" si="71"/>
        <v/>
      </c>
      <c r="AG69" s="60" t="str">
        <f t="shared" si="72"/>
        <v/>
      </c>
      <c r="AH69" s="68" t="str">
        <f t="shared" si="73"/>
        <v/>
      </c>
      <c r="AI69" s="69" t="str">
        <f t="shared" si="23"/>
        <v/>
      </c>
      <c r="AJ69" s="63" t="str">
        <f t="shared" si="74"/>
        <v/>
      </c>
      <c r="AK69" s="63" t="str">
        <f t="shared" si="75"/>
        <v/>
      </c>
      <c r="AL69" s="63" t="str">
        <f t="shared" si="76"/>
        <v/>
      </c>
      <c r="AM69" s="63" t="str">
        <f t="shared" si="77"/>
        <v/>
      </c>
      <c r="AN69" s="63" t="str">
        <f t="shared" si="78"/>
        <v/>
      </c>
    </row>
    <row r="70" spans="3:40" ht="24.5" hidden="1" outlineLevel="1" thickTop="1" thickBot="1" x14ac:dyDescent="0.55000000000000004">
      <c r="C70" s="124"/>
      <c r="D70" s="125"/>
      <c r="E70" s="51"/>
      <c r="F70" s="52"/>
      <c r="G70" s="52"/>
      <c r="H70" s="51"/>
      <c r="I70" s="51"/>
      <c r="J70" s="53"/>
      <c r="K70" s="53"/>
      <c r="L70" s="54" t="str">
        <f t="shared" si="57"/>
        <v/>
      </c>
      <c r="M70" s="55" t="str">
        <f t="shared" si="58"/>
        <v/>
      </c>
      <c r="N70" s="56" t="str">
        <f t="shared" si="2"/>
        <v/>
      </c>
      <c r="O70" s="57" t="str">
        <f t="shared" si="59"/>
        <v/>
      </c>
      <c r="P70" s="58" t="str">
        <f t="shared" si="4"/>
        <v/>
      </c>
      <c r="Q70" s="59" t="str">
        <f t="shared" si="60"/>
        <v/>
      </c>
      <c r="R70" s="60" t="str">
        <f t="shared" si="6"/>
        <v/>
      </c>
      <c r="S70" s="55" t="str">
        <f t="shared" si="61"/>
        <v/>
      </c>
      <c r="T70" s="61" t="str">
        <f t="shared" si="62"/>
        <v/>
      </c>
      <c r="U70" s="62" t="str">
        <f t="shared" si="9"/>
        <v/>
      </c>
      <c r="V70" s="63" t="str">
        <f t="shared" si="63"/>
        <v/>
      </c>
      <c r="W70" s="64" t="str">
        <f t="shared" si="11"/>
        <v/>
      </c>
      <c r="X70" s="63" t="str">
        <f t="shared" si="64"/>
        <v/>
      </c>
      <c r="Y70" s="63" t="str">
        <f t="shared" si="65"/>
        <v/>
      </c>
      <c r="Z70" s="55" t="str">
        <f t="shared" si="66"/>
        <v/>
      </c>
      <c r="AA70" s="65" t="str">
        <f t="shared" si="67"/>
        <v/>
      </c>
      <c r="AB70" s="56" t="str">
        <f t="shared" si="16"/>
        <v/>
      </c>
      <c r="AC70" s="66" t="str">
        <f t="shared" si="68"/>
        <v/>
      </c>
      <c r="AD70" s="58" t="str">
        <f t="shared" si="69"/>
        <v/>
      </c>
      <c r="AE70" s="67" t="str">
        <f t="shared" si="70"/>
        <v/>
      </c>
      <c r="AF70" s="60" t="str">
        <f t="shared" si="71"/>
        <v/>
      </c>
      <c r="AG70" s="60" t="str">
        <f t="shared" si="72"/>
        <v/>
      </c>
      <c r="AH70" s="68" t="str">
        <f t="shared" si="73"/>
        <v/>
      </c>
      <c r="AI70" s="69" t="str">
        <f t="shared" si="23"/>
        <v/>
      </c>
      <c r="AJ70" s="63" t="str">
        <f t="shared" si="74"/>
        <v/>
      </c>
      <c r="AK70" s="63" t="str">
        <f t="shared" si="75"/>
        <v/>
      </c>
      <c r="AL70" s="63" t="str">
        <f t="shared" si="76"/>
        <v/>
      </c>
      <c r="AM70" s="63" t="str">
        <f t="shared" si="77"/>
        <v/>
      </c>
      <c r="AN70" s="63" t="str">
        <f t="shared" si="78"/>
        <v/>
      </c>
    </row>
    <row r="71" spans="3:40" ht="24.5" hidden="1" outlineLevel="1" thickTop="1" thickBot="1" x14ac:dyDescent="0.55000000000000004">
      <c r="C71" s="124"/>
      <c r="D71" s="125"/>
      <c r="E71" s="51"/>
      <c r="F71" s="52"/>
      <c r="G71" s="52"/>
      <c r="H71" s="51"/>
      <c r="I71" s="51"/>
      <c r="J71" s="53"/>
      <c r="K71" s="53"/>
      <c r="L71" s="54" t="str">
        <f t="shared" si="57"/>
        <v/>
      </c>
      <c r="M71" s="55" t="str">
        <f t="shared" si="58"/>
        <v/>
      </c>
      <c r="N71" s="56" t="str">
        <f t="shared" si="2"/>
        <v/>
      </c>
      <c r="O71" s="57" t="str">
        <f t="shared" si="59"/>
        <v/>
      </c>
      <c r="P71" s="58" t="str">
        <f t="shared" si="4"/>
        <v/>
      </c>
      <c r="Q71" s="59" t="str">
        <f t="shared" si="60"/>
        <v/>
      </c>
      <c r="R71" s="60" t="str">
        <f t="shared" si="6"/>
        <v/>
      </c>
      <c r="S71" s="55" t="str">
        <f t="shared" si="61"/>
        <v/>
      </c>
      <c r="T71" s="61" t="str">
        <f t="shared" si="62"/>
        <v/>
      </c>
      <c r="U71" s="62" t="str">
        <f t="shared" si="9"/>
        <v/>
      </c>
      <c r="V71" s="63" t="str">
        <f t="shared" si="63"/>
        <v/>
      </c>
      <c r="W71" s="64" t="str">
        <f t="shared" si="11"/>
        <v/>
      </c>
      <c r="X71" s="63" t="str">
        <f t="shared" si="64"/>
        <v/>
      </c>
      <c r="Y71" s="63" t="str">
        <f t="shared" si="65"/>
        <v/>
      </c>
      <c r="Z71" s="55" t="str">
        <f t="shared" si="66"/>
        <v/>
      </c>
      <c r="AA71" s="65" t="str">
        <f t="shared" si="67"/>
        <v/>
      </c>
      <c r="AB71" s="56" t="str">
        <f t="shared" si="16"/>
        <v/>
      </c>
      <c r="AC71" s="66" t="str">
        <f t="shared" si="68"/>
        <v/>
      </c>
      <c r="AD71" s="58" t="str">
        <f t="shared" si="69"/>
        <v/>
      </c>
      <c r="AE71" s="67" t="str">
        <f t="shared" si="70"/>
        <v/>
      </c>
      <c r="AF71" s="60" t="str">
        <f t="shared" si="71"/>
        <v/>
      </c>
      <c r="AG71" s="60" t="str">
        <f t="shared" si="72"/>
        <v/>
      </c>
      <c r="AH71" s="68" t="str">
        <f t="shared" si="73"/>
        <v/>
      </c>
      <c r="AI71" s="69" t="str">
        <f t="shared" si="23"/>
        <v/>
      </c>
      <c r="AJ71" s="63" t="str">
        <f t="shared" si="74"/>
        <v/>
      </c>
      <c r="AK71" s="63" t="str">
        <f t="shared" si="75"/>
        <v/>
      </c>
      <c r="AL71" s="63" t="str">
        <f t="shared" si="76"/>
        <v/>
      </c>
      <c r="AM71" s="63" t="str">
        <f t="shared" si="77"/>
        <v/>
      </c>
      <c r="AN71" s="63" t="str">
        <f t="shared" si="78"/>
        <v/>
      </c>
    </row>
    <row r="72" spans="3:40" ht="24.5" hidden="1" outlineLevel="1" thickTop="1" thickBot="1" x14ac:dyDescent="0.55000000000000004">
      <c r="C72" s="124"/>
      <c r="D72" s="125"/>
      <c r="E72" s="51"/>
      <c r="F72" s="52"/>
      <c r="G72" s="52"/>
      <c r="H72" s="51"/>
      <c r="I72" s="51"/>
      <c r="J72" s="53"/>
      <c r="K72" s="53"/>
      <c r="L72" s="54" t="str">
        <f t="shared" si="57"/>
        <v/>
      </c>
      <c r="M72" s="55" t="str">
        <f t="shared" si="58"/>
        <v/>
      </c>
      <c r="N72" s="56" t="str">
        <f t="shared" si="2"/>
        <v/>
      </c>
      <c r="O72" s="57" t="str">
        <f t="shared" si="59"/>
        <v/>
      </c>
      <c r="P72" s="58" t="str">
        <f t="shared" si="4"/>
        <v/>
      </c>
      <c r="Q72" s="59" t="str">
        <f t="shared" si="60"/>
        <v/>
      </c>
      <c r="R72" s="60" t="str">
        <f t="shared" si="6"/>
        <v/>
      </c>
      <c r="S72" s="55" t="str">
        <f t="shared" si="61"/>
        <v/>
      </c>
      <c r="T72" s="61" t="str">
        <f t="shared" si="62"/>
        <v/>
      </c>
      <c r="U72" s="62" t="str">
        <f t="shared" si="9"/>
        <v/>
      </c>
      <c r="V72" s="63" t="str">
        <f t="shared" si="63"/>
        <v/>
      </c>
      <c r="W72" s="64" t="str">
        <f t="shared" si="11"/>
        <v/>
      </c>
      <c r="X72" s="63" t="str">
        <f t="shared" si="64"/>
        <v/>
      </c>
      <c r="Y72" s="63" t="str">
        <f t="shared" si="65"/>
        <v/>
      </c>
      <c r="Z72" s="55" t="str">
        <f t="shared" si="66"/>
        <v/>
      </c>
      <c r="AA72" s="65" t="str">
        <f t="shared" si="67"/>
        <v/>
      </c>
      <c r="AB72" s="56" t="str">
        <f t="shared" si="16"/>
        <v/>
      </c>
      <c r="AC72" s="66" t="str">
        <f t="shared" si="68"/>
        <v/>
      </c>
      <c r="AD72" s="58" t="str">
        <f t="shared" si="69"/>
        <v/>
      </c>
      <c r="AE72" s="67" t="str">
        <f t="shared" si="70"/>
        <v/>
      </c>
      <c r="AF72" s="60" t="str">
        <f t="shared" si="71"/>
        <v/>
      </c>
      <c r="AG72" s="60" t="str">
        <f t="shared" si="72"/>
        <v/>
      </c>
      <c r="AH72" s="68" t="str">
        <f t="shared" si="73"/>
        <v/>
      </c>
      <c r="AI72" s="69" t="str">
        <f t="shared" si="23"/>
        <v/>
      </c>
      <c r="AJ72" s="63" t="str">
        <f t="shared" si="74"/>
        <v/>
      </c>
      <c r="AK72" s="63" t="str">
        <f t="shared" si="75"/>
        <v/>
      </c>
      <c r="AL72" s="63" t="str">
        <f t="shared" si="76"/>
        <v/>
      </c>
      <c r="AM72" s="63" t="str">
        <f t="shared" si="77"/>
        <v/>
      </c>
      <c r="AN72" s="63" t="str">
        <f t="shared" si="78"/>
        <v/>
      </c>
    </row>
    <row r="73" spans="3:40" ht="24.5" hidden="1" outlineLevel="1" thickTop="1" thickBot="1" x14ac:dyDescent="0.55000000000000004">
      <c r="C73" s="124"/>
      <c r="D73" s="125"/>
      <c r="E73" s="51"/>
      <c r="F73" s="52"/>
      <c r="G73" s="52"/>
      <c r="H73" s="51"/>
      <c r="I73" s="51"/>
      <c r="J73" s="53"/>
      <c r="K73" s="53"/>
      <c r="L73" s="54" t="str">
        <f t="shared" si="57"/>
        <v/>
      </c>
      <c r="M73" s="55" t="str">
        <f t="shared" si="58"/>
        <v/>
      </c>
      <c r="N73" s="56" t="str">
        <f t="shared" si="2"/>
        <v/>
      </c>
      <c r="O73" s="57" t="str">
        <f t="shared" si="59"/>
        <v/>
      </c>
      <c r="P73" s="58" t="str">
        <f t="shared" si="4"/>
        <v/>
      </c>
      <c r="Q73" s="59" t="str">
        <f t="shared" si="60"/>
        <v/>
      </c>
      <c r="R73" s="60" t="str">
        <f t="shared" si="6"/>
        <v/>
      </c>
      <c r="S73" s="55" t="str">
        <f t="shared" si="61"/>
        <v/>
      </c>
      <c r="T73" s="61" t="str">
        <f t="shared" si="62"/>
        <v/>
      </c>
      <c r="U73" s="62" t="str">
        <f t="shared" si="9"/>
        <v/>
      </c>
      <c r="V73" s="63" t="str">
        <f t="shared" si="63"/>
        <v/>
      </c>
      <c r="W73" s="64" t="str">
        <f t="shared" si="11"/>
        <v/>
      </c>
      <c r="X73" s="63" t="str">
        <f t="shared" si="64"/>
        <v/>
      </c>
      <c r="Y73" s="63" t="str">
        <f t="shared" si="65"/>
        <v/>
      </c>
      <c r="Z73" s="55" t="str">
        <f t="shared" si="66"/>
        <v/>
      </c>
      <c r="AA73" s="65" t="str">
        <f t="shared" si="67"/>
        <v/>
      </c>
      <c r="AB73" s="56" t="str">
        <f t="shared" si="16"/>
        <v/>
      </c>
      <c r="AC73" s="66" t="str">
        <f t="shared" si="68"/>
        <v/>
      </c>
      <c r="AD73" s="58" t="str">
        <f t="shared" si="69"/>
        <v/>
      </c>
      <c r="AE73" s="67" t="str">
        <f t="shared" si="70"/>
        <v/>
      </c>
      <c r="AF73" s="60" t="str">
        <f t="shared" si="71"/>
        <v/>
      </c>
      <c r="AG73" s="60" t="str">
        <f t="shared" si="72"/>
        <v/>
      </c>
      <c r="AH73" s="68" t="str">
        <f t="shared" si="73"/>
        <v/>
      </c>
      <c r="AI73" s="69" t="str">
        <f t="shared" si="23"/>
        <v/>
      </c>
      <c r="AJ73" s="63" t="str">
        <f t="shared" si="74"/>
        <v/>
      </c>
      <c r="AK73" s="63" t="str">
        <f t="shared" si="75"/>
        <v/>
      </c>
      <c r="AL73" s="63" t="str">
        <f t="shared" si="76"/>
        <v/>
      </c>
      <c r="AM73" s="63" t="str">
        <f t="shared" si="77"/>
        <v/>
      </c>
      <c r="AN73" s="63" t="str">
        <f t="shared" si="78"/>
        <v/>
      </c>
    </row>
    <row r="74" spans="3:40" ht="24.5" hidden="1" outlineLevel="1" thickTop="1" thickBot="1" x14ac:dyDescent="0.55000000000000004">
      <c r="C74" s="124"/>
      <c r="D74" s="125"/>
      <c r="E74" s="51"/>
      <c r="F74" s="52"/>
      <c r="G74" s="52"/>
      <c r="H74" s="51"/>
      <c r="I74" s="51"/>
      <c r="J74" s="53"/>
      <c r="K74" s="53"/>
      <c r="L74" s="54" t="str">
        <f t="shared" si="57"/>
        <v/>
      </c>
      <c r="M74" s="55" t="str">
        <f t="shared" si="58"/>
        <v/>
      </c>
      <c r="N74" s="56" t="str">
        <f t="shared" si="2"/>
        <v/>
      </c>
      <c r="O74" s="57" t="str">
        <f t="shared" si="59"/>
        <v/>
      </c>
      <c r="P74" s="58" t="str">
        <f t="shared" si="4"/>
        <v/>
      </c>
      <c r="Q74" s="59" t="str">
        <f t="shared" si="60"/>
        <v/>
      </c>
      <c r="R74" s="60" t="str">
        <f t="shared" si="6"/>
        <v/>
      </c>
      <c r="S74" s="55" t="str">
        <f t="shared" si="61"/>
        <v/>
      </c>
      <c r="T74" s="61" t="str">
        <f t="shared" si="62"/>
        <v/>
      </c>
      <c r="U74" s="62" t="str">
        <f t="shared" si="9"/>
        <v/>
      </c>
      <c r="V74" s="63" t="str">
        <f t="shared" si="63"/>
        <v/>
      </c>
      <c r="W74" s="64" t="str">
        <f t="shared" si="11"/>
        <v/>
      </c>
      <c r="X74" s="63" t="str">
        <f t="shared" si="64"/>
        <v/>
      </c>
      <c r="Y74" s="63" t="str">
        <f t="shared" si="65"/>
        <v/>
      </c>
      <c r="Z74" s="55" t="str">
        <f t="shared" si="66"/>
        <v/>
      </c>
      <c r="AA74" s="65" t="str">
        <f t="shared" si="67"/>
        <v/>
      </c>
      <c r="AB74" s="56" t="str">
        <f t="shared" si="16"/>
        <v/>
      </c>
      <c r="AC74" s="66" t="str">
        <f t="shared" si="68"/>
        <v/>
      </c>
      <c r="AD74" s="58" t="str">
        <f t="shared" si="69"/>
        <v/>
      </c>
      <c r="AE74" s="67" t="str">
        <f t="shared" si="70"/>
        <v/>
      </c>
      <c r="AF74" s="60" t="str">
        <f t="shared" si="71"/>
        <v/>
      </c>
      <c r="AG74" s="60" t="str">
        <f t="shared" si="72"/>
        <v/>
      </c>
      <c r="AH74" s="68" t="str">
        <f t="shared" si="73"/>
        <v/>
      </c>
      <c r="AI74" s="69" t="str">
        <f t="shared" si="23"/>
        <v/>
      </c>
      <c r="AJ74" s="63" t="str">
        <f t="shared" si="74"/>
        <v/>
      </c>
      <c r="AK74" s="63" t="str">
        <f t="shared" si="75"/>
        <v/>
      </c>
      <c r="AL74" s="63" t="str">
        <f t="shared" si="76"/>
        <v/>
      </c>
      <c r="AM74" s="63" t="str">
        <f t="shared" si="77"/>
        <v/>
      </c>
      <c r="AN74" s="63" t="str">
        <f t="shared" si="78"/>
        <v/>
      </c>
    </row>
    <row r="75" spans="3:40" ht="24.5" hidden="1" outlineLevel="1" thickTop="1" thickBot="1" x14ac:dyDescent="0.55000000000000004">
      <c r="C75" s="124"/>
      <c r="D75" s="125"/>
      <c r="E75" s="51"/>
      <c r="F75" s="52"/>
      <c r="G75" s="52"/>
      <c r="H75" s="51"/>
      <c r="I75" s="51"/>
      <c r="J75" s="53"/>
      <c r="K75" s="53"/>
      <c r="L75" s="54" t="str">
        <f t="shared" si="57"/>
        <v/>
      </c>
      <c r="M75" s="55" t="str">
        <f t="shared" si="58"/>
        <v/>
      </c>
      <c r="N75" s="56" t="str">
        <f t="shared" si="2"/>
        <v/>
      </c>
      <c r="O75" s="57" t="str">
        <f t="shared" si="59"/>
        <v/>
      </c>
      <c r="P75" s="58" t="str">
        <f t="shared" si="4"/>
        <v/>
      </c>
      <c r="Q75" s="59" t="str">
        <f t="shared" si="60"/>
        <v/>
      </c>
      <c r="R75" s="60" t="str">
        <f t="shared" si="6"/>
        <v/>
      </c>
      <c r="S75" s="55" t="str">
        <f t="shared" si="61"/>
        <v/>
      </c>
      <c r="T75" s="61" t="str">
        <f t="shared" si="62"/>
        <v/>
      </c>
      <c r="U75" s="62" t="str">
        <f t="shared" si="9"/>
        <v/>
      </c>
      <c r="V75" s="63" t="str">
        <f t="shared" si="63"/>
        <v/>
      </c>
      <c r="W75" s="64" t="str">
        <f t="shared" si="11"/>
        <v/>
      </c>
      <c r="X75" s="63" t="str">
        <f t="shared" si="64"/>
        <v/>
      </c>
      <c r="Y75" s="63" t="str">
        <f t="shared" si="65"/>
        <v/>
      </c>
      <c r="Z75" s="55" t="str">
        <f t="shared" si="66"/>
        <v/>
      </c>
      <c r="AA75" s="65" t="str">
        <f t="shared" si="67"/>
        <v/>
      </c>
      <c r="AB75" s="56" t="str">
        <f t="shared" si="16"/>
        <v/>
      </c>
      <c r="AC75" s="66" t="str">
        <f t="shared" si="68"/>
        <v/>
      </c>
      <c r="AD75" s="58" t="str">
        <f t="shared" si="69"/>
        <v/>
      </c>
      <c r="AE75" s="67" t="str">
        <f t="shared" si="70"/>
        <v/>
      </c>
      <c r="AF75" s="60" t="str">
        <f t="shared" si="71"/>
        <v/>
      </c>
      <c r="AG75" s="60" t="str">
        <f t="shared" si="72"/>
        <v/>
      </c>
      <c r="AH75" s="68" t="str">
        <f t="shared" si="73"/>
        <v/>
      </c>
      <c r="AI75" s="69" t="str">
        <f t="shared" si="23"/>
        <v/>
      </c>
      <c r="AJ75" s="63" t="str">
        <f t="shared" si="74"/>
        <v/>
      </c>
      <c r="AK75" s="63" t="str">
        <f t="shared" si="75"/>
        <v/>
      </c>
      <c r="AL75" s="63" t="str">
        <f t="shared" si="76"/>
        <v/>
      </c>
      <c r="AM75" s="63" t="str">
        <f t="shared" si="77"/>
        <v/>
      </c>
      <c r="AN75" s="63" t="str">
        <f t="shared" si="78"/>
        <v/>
      </c>
    </row>
    <row r="76" spans="3:40" ht="24.5" hidden="1" outlineLevel="1" thickTop="1" thickBot="1" x14ac:dyDescent="0.55000000000000004">
      <c r="C76" s="124"/>
      <c r="D76" s="125"/>
      <c r="E76" s="51"/>
      <c r="F76" s="52"/>
      <c r="G76" s="52"/>
      <c r="H76" s="51"/>
      <c r="I76" s="51"/>
      <c r="J76" s="53"/>
      <c r="K76" s="53"/>
      <c r="L76" s="54" t="str">
        <f t="shared" si="57"/>
        <v/>
      </c>
      <c r="M76" s="55" t="str">
        <f t="shared" si="58"/>
        <v/>
      </c>
      <c r="N76" s="56" t="str">
        <f t="shared" si="2"/>
        <v/>
      </c>
      <c r="O76" s="57" t="str">
        <f t="shared" si="59"/>
        <v/>
      </c>
      <c r="P76" s="58" t="str">
        <f t="shared" si="4"/>
        <v/>
      </c>
      <c r="Q76" s="59" t="str">
        <f t="shared" si="60"/>
        <v/>
      </c>
      <c r="R76" s="60" t="str">
        <f t="shared" si="6"/>
        <v/>
      </c>
      <c r="S76" s="55" t="str">
        <f t="shared" si="61"/>
        <v/>
      </c>
      <c r="T76" s="61" t="str">
        <f t="shared" si="62"/>
        <v/>
      </c>
      <c r="U76" s="62" t="str">
        <f t="shared" si="9"/>
        <v/>
      </c>
      <c r="V76" s="63" t="str">
        <f t="shared" si="63"/>
        <v/>
      </c>
      <c r="W76" s="64" t="str">
        <f t="shared" si="11"/>
        <v/>
      </c>
      <c r="X76" s="63" t="str">
        <f t="shared" si="64"/>
        <v/>
      </c>
      <c r="Y76" s="63" t="str">
        <f t="shared" si="65"/>
        <v/>
      </c>
      <c r="Z76" s="55" t="str">
        <f t="shared" si="66"/>
        <v/>
      </c>
      <c r="AA76" s="65" t="str">
        <f t="shared" si="67"/>
        <v/>
      </c>
      <c r="AB76" s="56" t="str">
        <f t="shared" si="16"/>
        <v/>
      </c>
      <c r="AC76" s="66" t="str">
        <f t="shared" si="68"/>
        <v/>
      </c>
      <c r="AD76" s="58" t="str">
        <f t="shared" si="69"/>
        <v/>
      </c>
      <c r="AE76" s="67" t="str">
        <f t="shared" si="70"/>
        <v/>
      </c>
      <c r="AF76" s="60" t="str">
        <f t="shared" si="71"/>
        <v/>
      </c>
      <c r="AG76" s="60" t="str">
        <f t="shared" si="72"/>
        <v/>
      </c>
      <c r="AH76" s="68" t="str">
        <f t="shared" si="73"/>
        <v/>
      </c>
      <c r="AI76" s="69" t="str">
        <f t="shared" si="23"/>
        <v/>
      </c>
      <c r="AJ76" s="63" t="str">
        <f t="shared" si="74"/>
        <v/>
      </c>
      <c r="AK76" s="63" t="str">
        <f t="shared" si="75"/>
        <v/>
      </c>
      <c r="AL76" s="63" t="str">
        <f t="shared" si="76"/>
        <v/>
      </c>
      <c r="AM76" s="63" t="str">
        <f t="shared" si="77"/>
        <v/>
      </c>
      <c r="AN76" s="63" t="str">
        <f t="shared" si="78"/>
        <v/>
      </c>
    </row>
    <row r="77" spans="3:40" ht="24.5" hidden="1" outlineLevel="1" thickTop="1" thickBot="1" x14ac:dyDescent="0.55000000000000004">
      <c r="C77" s="124"/>
      <c r="D77" s="125"/>
      <c r="E77" s="51"/>
      <c r="F77" s="52"/>
      <c r="G77" s="52"/>
      <c r="H77" s="51"/>
      <c r="I77" s="51"/>
      <c r="J77" s="53"/>
      <c r="K77" s="53"/>
      <c r="L77" s="54" t="str">
        <f t="shared" si="57"/>
        <v/>
      </c>
      <c r="M77" s="55" t="str">
        <f t="shared" si="58"/>
        <v/>
      </c>
      <c r="N77" s="56" t="str">
        <f t="shared" si="2"/>
        <v/>
      </c>
      <c r="O77" s="57" t="str">
        <f t="shared" si="59"/>
        <v/>
      </c>
      <c r="P77" s="58" t="str">
        <f t="shared" si="4"/>
        <v/>
      </c>
      <c r="Q77" s="59" t="str">
        <f t="shared" si="60"/>
        <v/>
      </c>
      <c r="R77" s="60" t="str">
        <f t="shared" si="6"/>
        <v/>
      </c>
      <c r="S77" s="55" t="str">
        <f t="shared" si="61"/>
        <v/>
      </c>
      <c r="T77" s="61" t="str">
        <f t="shared" si="62"/>
        <v/>
      </c>
      <c r="U77" s="62" t="str">
        <f t="shared" si="9"/>
        <v/>
      </c>
      <c r="V77" s="63" t="str">
        <f t="shared" si="63"/>
        <v/>
      </c>
      <c r="W77" s="64" t="str">
        <f t="shared" si="11"/>
        <v/>
      </c>
      <c r="X77" s="63" t="str">
        <f t="shared" si="64"/>
        <v/>
      </c>
      <c r="Y77" s="63" t="str">
        <f t="shared" si="65"/>
        <v/>
      </c>
      <c r="Z77" s="55" t="str">
        <f t="shared" si="66"/>
        <v/>
      </c>
      <c r="AA77" s="65" t="str">
        <f t="shared" si="67"/>
        <v/>
      </c>
      <c r="AB77" s="56" t="str">
        <f t="shared" si="16"/>
        <v/>
      </c>
      <c r="AC77" s="66" t="str">
        <f t="shared" si="68"/>
        <v/>
      </c>
      <c r="AD77" s="58" t="str">
        <f t="shared" si="69"/>
        <v/>
      </c>
      <c r="AE77" s="67" t="str">
        <f t="shared" si="70"/>
        <v/>
      </c>
      <c r="AF77" s="60" t="str">
        <f t="shared" si="71"/>
        <v/>
      </c>
      <c r="AG77" s="60" t="str">
        <f t="shared" si="72"/>
        <v/>
      </c>
      <c r="AH77" s="68" t="str">
        <f t="shared" si="73"/>
        <v/>
      </c>
      <c r="AI77" s="69" t="str">
        <f t="shared" si="23"/>
        <v/>
      </c>
      <c r="AJ77" s="63" t="str">
        <f t="shared" si="74"/>
        <v/>
      </c>
      <c r="AK77" s="63" t="str">
        <f t="shared" si="75"/>
        <v/>
      </c>
      <c r="AL77" s="63" t="str">
        <f t="shared" si="76"/>
        <v/>
      </c>
      <c r="AM77" s="63" t="str">
        <f t="shared" si="77"/>
        <v/>
      </c>
      <c r="AN77" s="63" t="str">
        <f t="shared" si="78"/>
        <v/>
      </c>
    </row>
    <row r="78" spans="3:40" ht="24.5" hidden="1" outlineLevel="1" thickTop="1" thickBot="1" x14ac:dyDescent="0.55000000000000004">
      <c r="C78" s="124"/>
      <c r="D78" s="125"/>
      <c r="E78" s="51"/>
      <c r="F78" s="52"/>
      <c r="G78" s="52"/>
      <c r="H78" s="51"/>
      <c r="I78" s="51"/>
      <c r="J78" s="53"/>
      <c r="K78" s="53"/>
      <c r="L78" s="54" t="str">
        <f t="shared" si="57"/>
        <v/>
      </c>
      <c r="M78" s="55" t="str">
        <f t="shared" si="58"/>
        <v/>
      </c>
      <c r="N78" s="56" t="str">
        <f t="shared" si="2"/>
        <v/>
      </c>
      <c r="O78" s="57" t="str">
        <f t="shared" si="59"/>
        <v/>
      </c>
      <c r="P78" s="58" t="str">
        <f t="shared" si="4"/>
        <v/>
      </c>
      <c r="Q78" s="59" t="str">
        <f t="shared" si="60"/>
        <v/>
      </c>
      <c r="R78" s="60" t="str">
        <f t="shared" si="6"/>
        <v/>
      </c>
      <c r="S78" s="55" t="str">
        <f t="shared" si="61"/>
        <v/>
      </c>
      <c r="T78" s="61" t="str">
        <f t="shared" si="62"/>
        <v/>
      </c>
      <c r="U78" s="62" t="str">
        <f t="shared" si="9"/>
        <v/>
      </c>
      <c r="V78" s="63" t="str">
        <f t="shared" si="63"/>
        <v/>
      </c>
      <c r="W78" s="64" t="str">
        <f t="shared" si="11"/>
        <v/>
      </c>
      <c r="X78" s="63" t="str">
        <f t="shared" si="64"/>
        <v/>
      </c>
      <c r="Y78" s="63" t="str">
        <f t="shared" si="65"/>
        <v/>
      </c>
      <c r="Z78" s="55" t="str">
        <f t="shared" si="66"/>
        <v/>
      </c>
      <c r="AA78" s="65" t="str">
        <f t="shared" si="67"/>
        <v/>
      </c>
      <c r="AB78" s="56" t="str">
        <f t="shared" si="16"/>
        <v/>
      </c>
      <c r="AC78" s="66" t="str">
        <f t="shared" si="68"/>
        <v/>
      </c>
      <c r="AD78" s="58" t="str">
        <f t="shared" si="69"/>
        <v/>
      </c>
      <c r="AE78" s="67" t="str">
        <f t="shared" si="70"/>
        <v/>
      </c>
      <c r="AF78" s="60" t="str">
        <f t="shared" si="71"/>
        <v/>
      </c>
      <c r="AG78" s="60" t="str">
        <f t="shared" si="72"/>
        <v/>
      </c>
      <c r="AH78" s="68" t="str">
        <f t="shared" si="73"/>
        <v/>
      </c>
      <c r="AI78" s="69" t="str">
        <f t="shared" si="23"/>
        <v/>
      </c>
      <c r="AJ78" s="63" t="str">
        <f t="shared" si="74"/>
        <v/>
      </c>
      <c r="AK78" s="63" t="str">
        <f t="shared" si="75"/>
        <v/>
      </c>
      <c r="AL78" s="63" t="str">
        <f t="shared" si="76"/>
        <v/>
      </c>
      <c r="AM78" s="63" t="str">
        <f t="shared" si="77"/>
        <v/>
      </c>
      <c r="AN78" s="63" t="str">
        <f t="shared" si="78"/>
        <v/>
      </c>
    </row>
    <row r="79" spans="3:40" ht="24.5" hidden="1" outlineLevel="1" thickTop="1" thickBot="1" x14ac:dyDescent="0.55000000000000004">
      <c r="C79" s="124"/>
      <c r="D79" s="125"/>
      <c r="E79" s="51"/>
      <c r="F79" s="52"/>
      <c r="G79" s="52"/>
      <c r="H79" s="51"/>
      <c r="I79" s="51"/>
      <c r="J79" s="53"/>
      <c r="K79" s="53"/>
      <c r="L79" s="54" t="str">
        <f t="shared" si="57"/>
        <v/>
      </c>
      <c r="M79" s="55" t="str">
        <f t="shared" si="58"/>
        <v/>
      </c>
      <c r="N79" s="56" t="str">
        <f t="shared" si="2"/>
        <v/>
      </c>
      <c r="O79" s="57" t="str">
        <f t="shared" si="59"/>
        <v/>
      </c>
      <c r="P79" s="58" t="str">
        <f t="shared" si="4"/>
        <v/>
      </c>
      <c r="Q79" s="59" t="str">
        <f t="shared" si="60"/>
        <v/>
      </c>
      <c r="R79" s="60" t="str">
        <f t="shared" si="6"/>
        <v/>
      </c>
      <c r="S79" s="55" t="str">
        <f t="shared" si="61"/>
        <v/>
      </c>
      <c r="T79" s="61" t="str">
        <f t="shared" si="62"/>
        <v/>
      </c>
      <c r="U79" s="62" t="str">
        <f t="shared" si="9"/>
        <v/>
      </c>
      <c r="V79" s="63" t="str">
        <f t="shared" si="63"/>
        <v/>
      </c>
      <c r="W79" s="64" t="str">
        <f t="shared" si="11"/>
        <v/>
      </c>
      <c r="X79" s="63" t="str">
        <f t="shared" si="64"/>
        <v/>
      </c>
      <c r="Y79" s="63" t="str">
        <f t="shared" si="65"/>
        <v/>
      </c>
      <c r="Z79" s="55" t="str">
        <f t="shared" si="66"/>
        <v/>
      </c>
      <c r="AA79" s="65" t="str">
        <f t="shared" si="67"/>
        <v/>
      </c>
      <c r="AB79" s="56" t="str">
        <f t="shared" si="16"/>
        <v/>
      </c>
      <c r="AC79" s="66" t="str">
        <f t="shared" si="68"/>
        <v/>
      </c>
      <c r="AD79" s="58" t="str">
        <f t="shared" si="69"/>
        <v/>
      </c>
      <c r="AE79" s="67" t="str">
        <f t="shared" si="70"/>
        <v/>
      </c>
      <c r="AF79" s="60" t="str">
        <f t="shared" si="71"/>
        <v/>
      </c>
      <c r="AG79" s="60" t="str">
        <f t="shared" si="72"/>
        <v/>
      </c>
      <c r="AH79" s="68" t="str">
        <f t="shared" si="73"/>
        <v/>
      </c>
      <c r="AI79" s="69" t="str">
        <f t="shared" si="23"/>
        <v/>
      </c>
      <c r="AJ79" s="63" t="str">
        <f t="shared" si="74"/>
        <v/>
      </c>
      <c r="AK79" s="63" t="str">
        <f t="shared" si="75"/>
        <v/>
      </c>
      <c r="AL79" s="63" t="str">
        <f t="shared" si="76"/>
        <v/>
      </c>
      <c r="AM79" s="63" t="str">
        <f t="shared" si="77"/>
        <v/>
      </c>
      <c r="AN79" s="63" t="str">
        <f t="shared" si="78"/>
        <v/>
      </c>
    </row>
    <row r="80" spans="3:40" ht="24.5" hidden="1" outlineLevel="1" thickTop="1" thickBot="1" x14ac:dyDescent="0.55000000000000004">
      <c r="C80" s="124"/>
      <c r="D80" s="125"/>
      <c r="E80" s="51"/>
      <c r="F80" s="52"/>
      <c r="G80" s="52"/>
      <c r="H80" s="51"/>
      <c r="I80" s="51"/>
      <c r="J80" s="53"/>
      <c r="K80" s="53"/>
      <c r="L80" s="54" t="str">
        <f t="shared" si="57"/>
        <v/>
      </c>
      <c r="M80" s="55" t="str">
        <f t="shared" si="58"/>
        <v/>
      </c>
      <c r="N80" s="56" t="str">
        <f t="shared" si="2"/>
        <v/>
      </c>
      <c r="O80" s="57" t="str">
        <f t="shared" si="59"/>
        <v/>
      </c>
      <c r="P80" s="58" t="str">
        <f t="shared" si="4"/>
        <v/>
      </c>
      <c r="Q80" s="59" t="str">
        <f t="shared" si="60"/>
        <v/>
      </c>
      <c r="R80" s="60" t="str">
        <f t="shared" si="6"/>
        <v/>
      </c>
      <c r="S80" s="55" t="str">
        <f t="shared" si="61"/>
        <v/>
      </c>
      <c r="T80" s="61" t="str">
        <f t="shared" si="62"/>
        <v/>
      </c>
      <c r="U80" s="62" t="str">
        <f t="shared" si="9"/>
        <v/>
      </c>
      <c r="V80" s="63" t="str">
        <f t="shared" si="63"/>
        <v/>
      </c>
      <c r="W80" s="64" t="str">
        <f t="shared" si="11"/>
        <v/>
      </c>
      <c r="X80" s="63" t="str">
        <f t="shared" si="64"/>
        <v/>
      </c>
      <c r="Y80" s="63" t="str">
        <f t="shared" si="65"/>
        <v/>
      </c>
      <c r="Z80" s="55" t="str">
        <f t="shared" si="66"/>
        <v/>
      </c>
      <c r="AA80" s="65" t="str">
        <f t="shared" si="67"/>
        <v/>
      </c>
      <c r="AB80" s="56" t="str">
        <f t="shared" si="16"/>
        <v/>
      </c>
      <c r="AC80" s="66" t="str">
        <f t="shared" si="68"/>
        <v/>
      </c>
      <c r="AD80" s="58" t="str">
        <f t="shared" si="69"/>
        <v/>
      </c>
      <c r="AE80" s="67" t="str">
        <f t="shared" si="70"/>
        <v/>
      </c>
      <c r="AF80" s="60" t="str">
        <f t="shared" si="71"/>
        <v/>
      </c>
      <c r="AG80" s="60" t="str">
        <f t="shared" si="72"/>
        <v/>
      </c>
      <c r="AH80" s="68" t="str">
        <f t="shared" si="73"/>
        <v/>
      </c>
      <c r="AI80" s="69" t="str">
        <f t="shared" si="23"/>
        <v/>
      </c>
      <c r="AJ80" s="63" t="str">
        <f t="shared" si="74"/>
        <v/>
      </c>
      <c r="AK80" s="63" t="str">
        <f t="shared" si="75"/>
        <v/>
      </c>
      <c r="AL80" s="63" t="str">
        <f t="shared" si="76"/>
        <v/>
      </c>
      <c r="AM80" s="63" t="str">
        <f t="shared" si="77"/>
        <v/>
      </c>
      <c r="AN80" s="63" t="str">
        <f t="shared" si="78"/>
        <v/>
      </c>
    </row>
    <row r="81" spans="1:40" ht="24.5" hidden="1" outlineLevel="1" thickTop="1" thickBot="1" x14ac:dyDescent="0.55000000000000004">
      <c r="C81" s="124"/>
      <c r="D81" s="125"/>
      <c r="E81" s="51"/>
      <c r="F81" s="52"/>
      <c r="G81" s="52"/>
      <c r="H81" s="51"/>
      <c r="I81" s="51"/>
      <c r="J81" s="53"/>
      <c r="K81" s="53"/>
      <c r="L81" s="54" t="str">
        <f t="shared" si="57"/>
        <v/>
      </c>
      <c r="M81" s="55" t="str">
        <f t="shared" si="58"/>
        <v/>
      </c>
      <c r="N81" s="56" t="str">
        <f t="shared" si="2"/>
        <v/>
      </c>
      <c r="O81" s="57" t="str">
        <f t="shared" si="59"/>
        <v/>
      </c>
      <c r="P81" s="58" t="str">
        <f t="shared" si="4"/>
        <v/>
      </c>
      <c r="Q81" s="59" t="str">
        <f t="shared" si="60"/>
        <v/>
      </c>
      <c r="R81" s="60" t="str">
        <f t="shared" si="6"/>
        <v/>
      </c>
      <c r="S81" s="55" t="str">
        <f t="shared" si="61"/>
        <v/>
      </c>
      <c r="T81" s="61" t="str">
        <f t="shared" si="62"/>
        <v/>
      </c>
      <c r="U81" s="62" t="str">
        <f t="shared" si="9"/>
        <v/>
      </c>
      <c r="V81" s="63" t="str">
        <f t="shared" si="63"/>
        <v/>
      </c>
      <c r="W81" s="64" t="str">
        <f t="shared" si="11"/>
        <v/>
      </c>
      <c r="X81" s="63" t="str">
        <f t="shared" si="64"/>
        <v/>
      </c>
      <c r="Y81" s="63" t="str">
        <f t="shared" si="65"/>
        <v/>
      </c>
      <c r="Z81" s="55" t="str">
        <f t="shared" si="66"/>
        <v/>
      </c>
      <c r="AA81" s="65" t="str">
        <f t="shared" si="67"/>
        <v/>
      </c>
      <c r="AB81" s="56" t="str">
        <f t="shared" si="16"/>
        <v/>
      </c>
      <c r="AC81" s="66" t="str">
        <f t="shared" si="68"/>
        <v/>
      </c>
      <c r="AD81" s="58" t="str">
        <f t="shared" si="69"/>
        <v/>
      </c>
      <c r="AE81" s="67" t="str">
        <f t="shared" si="70"/>
        <v/>
      </c>
      <c r="AF81" s="60" t="str">
        <f t="shared" si="71"/>
        <v/>
      </c>
      <c r="AG81" s="60" t="str">
        <f t="shared" si="72"/>
        <v/>
      </c>
      <c r="AH81" s="68" t="str">
        <f t="shared" si="73"/>
        <v/>
      </c>
      <c r="AI81" s="69" t="str">
        <f t="shared" si="23"/>
        <v/>
      </c>
      <c r="AJ81" s="63" t="str">
        <f t="shared" si="74"/>
        <v/>
      </c>
      <c r="AK81" s="63" t="str">
        <f t="shared" si="75"/>
        <v/>
      </c>
      <c r="AL81" s="63" t="str">
        <f t="shared" si="76"/>
        <v/>
      </c>
      <c r="AM81" s="63" t="str">
        <f t="shared" si="77"/>
        <v/>
      </c>
      <c r="AN81" s="63" t="str">
        <f t="shared" si="78"/>
        <v/>
      </c>
    </row>
    <row r="82" spans="1:40" ht="24.5" hidden="1" outlineLevel="1" thickTop="1" thickBot="1" x14ac:dyDescent="0.55000000000000004">
      <c r="C82" s="124"/>
      <c r="D82" s="125"/>
      <c r="E82" s="51"/>
      <c r="F82" s="52"/>
      <c r="G82" s="52"/>
      <c r="H82" s="51"/>
      <c r="I82" s="51"/>
      <c r="J82" s="53"/>
      <c r="K82" s="53"/>
      <c r="L82" s="54" t="str">
        <f t="shared" si="57"/>
        <v/>
      </c>
      <c r="M82" s="55" t="str">
        <f t="shared" si="58"/>
        <v/>
      </c>
      <c r="N82" s="56" t="str">
        <f t="shared" si="2"/>
        <v/>
      </c>
      <c r="O82" s="57" t="str">
        <f t="shared" si="59"/>
        <v/>
      </c>
      <c r="P82" s="58" t="str">
        <f t="shared" si="4"/>
        <v/>
      </c>
      <c r="Q82" s="59" t="str">
        <f t="shared" si="60"/>
        <v/>
      </c>
      <c r="R82" s="60" t="str">
        <f t="shared" si="6"/>
        <v/>
      </c>
      <c r="S82" s="55" t="str">
        <f t="shared" si="61"/>
        <v/>
      </c>
      <c r="T82" s="61" t="str">
        <f t="shared" si="62"/>
        <v/>
      </c>
      <c r="U82" s="62" t="str">
        <f t="shared" si="9"/>
        <v/>
      </c>
      <c r="V82" s="63" t="str">
        <f t="shared" si="63"/>
        <v/>
      </c>
      <c r="W82" s="64" t="str">
        <f t="shared" si="11"/>
        <v/>
      </c>
      <c r="X82" s="63" t="str">
        <f t="shared" si="64"/>
        <v/>
      </c>
      <c r="Y82" s="63" t="str">
        <f t="shared" si="65"/>
        <v/>
      </c>
      <c r="Z82" s="55" t="str">
        <f t="shared" si="66"/>
        <v/>
      </c>
      <c r="AA82" s="65" t="str">
        <f t="shared" si="67"/>
        <v/>
      </c>
      <c r="AB82" s="56" t="str">
        <f t="shared" si="16"/>
        <v/>
      </c>
      <c r="AC82" s="66" t="str">
        <f t="shared" si="68"/>
        <v/>
      </c>
      <c r="AD82" s="58" t="str">
        <f t="shared" si="69"/>
        <v/>
      </c>
      <c r="AE82" s="67" t="str">
        <f t="shared" si="70"/>
        <v/>
      </c>
      <c r="AF82" s="60" t="str">
        <f t="shared" si="71"/>
        <v/>
      </c>
      <c r="AG82" s="60" t="str">
        <f t="shared" si="72"/>
        <v/>
      </c>
      <c r="AH82" s="68" t="str">
        <f t="shared" si="73"/>
        <v/>
      </c>
      <c r="AI82" s="69" t="str">
        <f t="shared" si="23"/>
        <v/>
      </c>
      <c r="AJ82" s="63" t="str">
        <f t="shared" si="74"/>
        <v/>
      </c>
      <c r="AK82" s="63" t="str">
        <f t="shared" si="75"/>
        <v/>
      </c>
      <c r="AL82" s="63" t="str">
        <f t="shared" si="76"/>
        <v/>
      </c>
      <c r="AM82" s="63" t="str">
        <f t="shared" si="77"/>
        <v/>
      </c>
      <c r="AN82" s="63" t="str">
        <f t="shared" si="78"/>
        <v/>
      </c>
    </row>
    <row r="83" spans="1:40" ht="24.5" hidden="1" outlineLevel="1" thickTop="1" thickBot="1" x14ac:dyDescent="0.55000000000000004">
      <c r="C83" s="124"/>
      <c r="D83" s="125"/>
      <c r="E83" s="51"/>
      <c r="F83" s="52"/>
      <c r="G83" s="52"/>
      <c r="H83" s="51"/>
      <c r="I83" s="51"/>
      <c r="J83" s="53"/>
      <c r="K83" s="53"/>
      <c r="L83" s="54" t="str">
        <f t="shared" si="57"/>
        <v/>
      </c>
      <c r="M83" s="55" t="str">
        <f t="shared" si="58"/>
        <v/>
      </c>
      <c r="N83" s="56" t="str">
        <f t="shared" si="2"/>
        <v/>
      </c>
      <c r="O83" s="57" t="str">
        <f t="shared" si="59"/>
        <v/>
      </c>
      <c r="P83" s="58" t="str">
        <f t="shared" si="4"/>
        <v/>
      </c>
      <c r="Q83" s="59" t="str">
        <f t="shared" si="60"/>
        <v/>
      </c>
      <c r="R83" s="60" t="str">
        <f t="shared" si="6"/>
        <v/>
      </c>
      <c r="S83" s="55" t="str">
        <f t="shared" si="61"/>
        <v/>
      </c>
      <c r="T83" s="61" t="str">
        <f t="shared" si="62"/>
        <v/>
      </c>
      <c r="U83" s="62" t="str">
        <f t="shared" si="9"/>
        <v/>
      </c>
      <c r="V83" s="63" t="str">
        <f t="shared" si="63"/>
        <v/>
      </c>
      <c r="W83" s="64" t="str">
        <f t="shared" si="11"/>
        <v/>
      </c>
      <c r="X83" s="63" t="str">
        <f t="shared" si="64"/>
        <v/>
      </c>
      <c r="Y83" s="63" t="str">
        <f t="shared" si="65"/>
        <v/>
      </c>
      <c r="Z83" s="55" t="str">
        <f t="shared" si="66"/>
        <v/>
      </c>
      <c r="AA83" s="65" t="str">
        <f t="shared" si="67"/>
        <v/>
      </c>
      <c r="AB83" s="56" t="str">
        <f t="shared" si="16"/>
        <v/>
      </c>
      <c r="AC83" s="66" t="str">
        <f t="shared" si="68"/>
        <v/>
      </c>
      <c r="AD83" s="58" t="str">
        <f t="shared" si="69"/>
        <v/>
      </c>
      <c r="AE83" s="67" t="str">
        <f t="shared" si="70"/>
        <v/>
      </c>
      <c r="AF83" s="60" t="str">
        <f t="shared" si="71"/>
        <v/>
      </c>
      <c r="AG83" s="60" t="str">
        <f t="shared" si="72"/>
        <v/>
      </c>
      <c r="AH83" s="68" t="str">
        <f t="shared" si="73"/>
        <v/>
      </c>
      <c r="AI83" s="69" t="str">
        <f t="shared" si="23"/>
        <v/>
      </c>
      <c r="AJ83" s="63" t="str">
        <f t="shared" si="74"/>
        <v/>
      </c>
      <c r="AK83" s="63" t="str">
        <f t="shared" si="75"/>
        <v/>
      </c>
      <c r="AL83" s="63" t="str">
        <f t="shared" si="76"/>
        <v/>
      </c>
      <c r="AM83" s="63" t="str">
        <f t="shared" si="77"/>
        <v/>
      </c>
      <c r="AN83" s="63" t="str">
        <f t="shared" si="78"/>
        <v/>
      </c>
    </row>
    <row r="84" spans="1:40" ht="24.5" hidden="1" outlineLevel="1" thickTop="1" thickBot="1" x14ac:dyDescent="0.55000000000000004">
      <c r="C84" s="124"/>
      <c r="D84" s="125"/>
      <c r="E84" s="51"/>
      <c r="F84" s="52"/>
      <c r="G84" s="52"/>
      <c r="H84" s="51"/>
      <c r="I84" s="51"/>
      <c r="J84" s="53"/>
      <c r="K84" s="53"/>
      <c r="L84" s="54" t="str">
        <f t="shared" si="57"/>
        <v/>
      </c>
      <c r="M84" s="55" t="str">
        <f t="shared" si="58"/>
        <v/>
      </c>
      <c r="N84" s="56" t="str">
        <f t="shared" si="2"/>
        <v/>
      </c>
      <c r="O84" s="57" t="str">
        <f t="shared" si="59"/>
        <v/>
      </c>
      <c r="P84" s="58" t="str">
        <f t="shared" si="4"/>
        <v/>
      </c>
      <c r="Q84" s="59" t="str">
        <f t="shared" si="60"/>
        <v/>
      </c>
      <c r="R84" s="60" t="str">
        <f t="shared" si="6"/>
        <v/>
      </c>
      <c r="S84" s="55" t="str">
        <f t="shared" si="61"/>
        <v/>
      </c>
      <c r="T84" s="61" t="str">
        <f t="shared" si="62"/>
        <v/>
      </c>
      <c r="U84" s="62" t="str">
        <f t="shared" si="9"/>
        <v/>
      </c>
      <c r="V84" s="63" t="str">
        <f t="shared" si="63"/>
        <v/>
      </c>
      <c r="W84" s="64" t="str">
        <f t="shared" si="11"/>
        <v/>
      </c>
      <c r="X84" s="63" t="str">
        <f t="shared" si="64"/>
        <v/>
      </c>
      <c r="Y84" s="63" t="str">
        <f t="shared" si="65"/>
        <v/>
      </c>
      <c r="Z84" s="55" t="str">
        <f t="shared" si="66"/>
        <v/>
      </c>
      <c r="AA84" s="65" t="str">
        <f t="shared" si="67"/>
        <v/>
      </c>
      <c r="AB84" s="56" t="str">
        <f t="shared" si="16"/>
        <v/>
      </c>
      <c r="AC84" s="66" t="str">
        <f t="shared" si="68"/>
        <v/>
      </c>
      <c r="AD84" s="58" t="str">
        <f t="shared" si="69"/>
        <v/>
      </c>
      <c r="AE84" s="67" t="str">
        <f t="shared" si="70"/>
        <v/>
      </c>
      <c r="AF84" s="60" t="str">
        <f t="shared" si="71"/>
        <v/>
      </c>
      <c r="AG84" s="60" t="str">
        <f t="shared" si="72"/>
        <v/>
      </c>
      <c r="AH84" s="68" t="str">
        <f t="shared" si="73"/>
        <v/>
      </c>
      <c r="AI84" s="69" t="str">
        <f t="shared" si="23"/>
        <v/>
      </c>
      <c r="AJ84" s="63" t="str">
        <f t="shared" si="74"/>
        <v/>
      </c>
      <c r="AK84" s="63" t="str">
        <f t="shared" si="75"/>
        <v/>
      </c>
      <c r="AL84" s="63" t="str">
        <f t="shared" si="76"/>
        <v/>
      </c>
      <c r="AM84" s="63" t="str">
        <f t="shared" si="77"/>
        <v/>
      </c>
      <c r="AN84" s="63" t="str">
        <f t="shared" si="78"/>
        <v/>
      </c>
    </row>
    <row r="85" spans="1:40" ht="24.5" hidden="1" outlineLevel="1" thickTop="1" thickBot="1" x14ac:dyDescent="0.55000000000000004">
      <c r="C85" s="124"/>
      <c r="D85" s="125"/>
      <c r="E85" s="51"/>
      <c r="F85" s="52"/>
      <c r="G85" s="52"/>
      <c r="H85" s="51"/>
      <c r="I85" s="51"/>
      <c r="J85" s="53"/>
      <c r="K85" s="53"/>
      <c r="L85" s="54" t="str">
        <f t="shared" si="57"/>
        <v/>
      </c>
      <c r="M85" s="55" t="str">
        <f t="shared" si="58"/>
        <v/>
      </c>
      <c r="N85" s="56" t="str">
        <f t="shared" si="2"/>
        <v/>
      </c>
      <c r="O85" s="57" t="str">
        <f t="shared" si="59"/>
        <v/>
      </c>
      <c r="P85" s="58" t="str">
        <f t="shared" si="4"/>
        <v/>
      </c>
      <c r="Q85" s="59" t="str">
        <f t="shared" si="60"/>
        <v/>
      </c>
      <c r="R85" s="60" t="str">
        <f t="shared" si="6"/>
        <v/>
      </c>
      <c r="S85" s="55" t="str">
        <f t="shared" si="61"/>
        <v/>
      </c>
      <c r="T85" s="61" t="str">
        <f t="shared" si="62"/>
        <v/>
      </c>
      <c r="U85" s="62" t="str">
        <f t="shared" si="9"/>
        <v/>
      </c>
      <c r="V85" s="63" t="str">
        <f t="shared" si="63"/>
        <v/>
      </c>
      <c r="W85" s="64" t="str">
        <f t="shared" si="11"/>
        <v/>
      </c>
      <c r="X85" s="63" t="str">
        <f t="shared" si="64"/>
        <v/>
      </c>
      <c r="Y85" s="63" t="str">
        <f t="shared" si="65"/>
        <v/>
      </c>
      <c r="Z85" s="55" t="str">
        <f t="shared" si="66"/>
        <v/>
      </c>
      <c r="AA85" s="65" t="str">
        <f t="shared" si="67"/>
        <v/>
      </c>
      <c r="AB85" s="56" t="str">
        <f t="shared" si="16"/>
        <v/>
      </c>
      <c r="AC85" s="66" t="str">
        <f t="shared" si="68"/>
        <v/>
      </c>
      <c r="AD85" s="58" t="str">
        <f t="shared" si="69"/>
        <v/>
      </c>
      <c r="AE85" s="67" t="str">
        <f t="shared" si="70"/>
        <v/>
      </c>
      <c r="AF85" s="60" t="str">
        <f t="shared" si="71"/>
        <v/>
      </c>
      <c r="AG85" s="60" t="str">
        <f t="shared" si="72"/>
        <v/>
      </c>
      <c r="AH85" s="68" t="str">
        <f t="shared" si="73"/>
        <v/>
      </c>
      <c r="AI85" s="69" t="str">
        <f t="shared" si="23"/>
        <v/>
      </c>
      <c r="AJ85" s="63" t="str">
        <f t="shared" si="74"/>
        <v/>
      </c>
      <c r="AK85" s="63" t="str">
        <f t="shared" si="75"/>
        <v/>
      </c>
      <c r="AL85" s="63" t="str">
        <f t="shared" si="76"/>
        <v/>
      </c>
      <c r="AM85" s="63" t="str">
        <f t="shared" si="77"/>
        <v/>
      </c>
      <c r="AN85" s="63" t="str">
        <f t="shared" si="78"/>
        <v/>
      </c>
    </row>
    <row r="86" spans="1:40" ht="24.5" hidden="1" outlineLevel="1" thickTop="1" thickBot="1" x14ac:dyDescent="0.55000000000000004">
      <c r="C86" s="124"/>
      <c r="D86" s="125"/>
      <c r="E86" s="51"/>
      <c r="F86" s="52"/>
      <c r="G86" s="52"/>
      <c r="H86" s="51"/>
      <c r="I86" s="51"/>
      <c r="J86" s="53"/>
      <c r="K86" s="53"/>
      <c r="L86" s="54" t="str">
        <f t="shared" si="57"/>
        <v/>
      </c>
      <c r="M86" s="55" t="str">
        <f t="shared" si="58"/>
        <v/>
      </c>
      <c r="N86" s="56" t="str">
        <f t="shared" si="2"/>
        <v/>
      </c>
      <c r="O86" s="57" t="str">
        <f t="shared" si="59"/>
        <v/>
      </c>
      <c r="P86" s="58" t="str">
        <f t="shared" si="4"/>
        <v/>
      </c>
      <c r="Q86" s="59" t="str">
        <f t="shared" si="60"/>
        <v/>
      </c>
      <c r="R86" s="60" t="str">
        <f t="shared" si="6"/>
        <v/>
      </c>
      <c r="S86" s="55" t="str">
        <f t="shared" si="61"/>
        <v/>
      </c>
      <c r="T86" s="61" t="str">
        <f t="shared" si="62"/>
        <v/>
      </c>
      <c r="U86" s="62" t="str">
        <f t="shared" si="9"/>
        <v/>
      </c>
      <c r="V86" s="63" t="str">
        <f t="shared" si="63"/>
        <v/>
      </c>
      <c r="W86" s="64" t="str">
        <f t="shared" si="11"/>
        <v/>
      </c>
      <c r="X86" s="63" t="str">
        <f t="shared" si="64"/>
        <v/>
      </c>
      <c r="Y86" s="63" t="str">
        <f t="shared" si="65"/>
        <v/>
      </c>
      <c r="Z86" s="55" t="str">
        <f t="shared" si="66"/>
        <v/>
      </c>
      <c r="AA86" s="65" t="str">
        <f t="shared" si="67"/>
        <v/>
      </c>
      <c r="AB86" s="56" t="str">
        <f t="shared" si="16"/>
        <v/>
      </c>
      <c r="AC86" s="66" t="str">
        <f t="shared" si="68"/>
        <v/>
      </c>
      <c r="AD86" s="58" t="str">
        <f t="shared" si="69"/>
        <v/>
      </c>
      <c r="AE86" s="67" t="str">
        <f t="shared" si="70"/>
        <v/>
      </c>
      <c r="AF86" s="60" t="str">
        <f t="shared" si="71"/>
        <v/>
      </c>
      <c r="AG86" s="60" t="str">
        <f t="shared" si="72"/>
        <v/>
      </c>
      <c r="AH86" s="68" t="str">
        <f t="shared" si="73"/>
        <v/>
      </c>
      <c r="AI86" s="69" t="str">
        <f t="shared" si="23"/>
        <v/>
      </c>
      <c r="AJ86" s="63" t="str">
        <f t="shared" si="74"/>
        <v/>
      </c>
      <c r="AK86" s="63" t="str">
        <f t="shared" si="75"/>
        <v/>
      </c>
      <c r="AL86" s="63" t="str">
        <f t="shared" si="76"/>
        <v/>
      </c>
      <c r="AM86" s="63" t="str">
        <f t="shared" si="77"/>
        <v/>
      </c>
      <c r="AN86" s="63" t="str">
        <f t="shared" si="78"/>
        <v/>
      </c>
    </row>
    <row r="87" spans="1:40" ht="24" customHeight="1" collapsed="1" thickTop="1" x14ac:dyDescent="0.6">
      <c r="A87" s="94"/>
      <c r="B87" s="94"/>
      <c r="C87" s="94"/>
      <c r="D87" s="94"/>
      <c r="E87" s="94"/>
      <c r="F87" s="94"/>
      <c r="G87" s="94"/>
      <c r="H87" s="94"/>
      <c r="I87" s="94"/>
      <c r="J87" s="94"/>
      <c r="K87" s="94"/>
      <c r="L87" s="98" t="str">
        <f ca="1">_xlfn.CONCAT("]}, // ULTIMA LINEA DEL CANTO: ",L1)</f>
        <v>]}, // ULTIMA LINEA DEL CANTO: LETANÍAS PENITENCIALES II</v>
      </c>
      <c r="M87" s="94"/>
    </row>
    <row r="88" spans="1:40" ht="20.5" x14ac:dyDescent="0.35">
      <c r="L88" s="99" t="s">
        <v>1012</v>
      </c>
      <c r="M88" s="100"/>
    </row>
    <row r="89" spans="1:40" ht="15" hidden="1" outlineLevel="1" thickBot="1" x14ac:dyDescent="0.4">
      <c r="M89" s="100"/>
    </row>
    <row r="90" spans="1:40" ht="26.5" hidden="1" outlineLevel="1" thickTop="1" thickBot="1" x14ac:dyDescent="0.55000000000000004">
      <c r="A90" s="72"/>
      <c r="B90" s="72"/>
      <c r="C90" s="72"/>
      <c r="D90" s="73"/>
      <c r="E90" s="73"/>
      <c r="F90" s="73"/>
      <c r="G90" s="73"/>
      <c r="H90" s="73"/>
      <c r="I90" s="73"/>
      <c r="J90" s="73"/>
      <c r="K90" s="73"/>
      <c r="L90" s="74" t="s">
        <v>997</v>
      </c>
      <c r="M90" s="55"/>
      <c r="N90" s="56"/>
      <c r="O90" s="57"/>
      <c r="P90" s="58"/>
      <c r="Q90" s="59"/>
      <c r="R90" s="60" t="str">
        <f t="shared" ref="R90:R99" si="79">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4.5" hidden="1" outlineLevel="1" thickTop="1" thickBot="1" x14ac:dyDescent="0.55000000000000004">
      <c r="C91" s="78" t="s">
        <v>999</v>
      </c>
      <c r="D91" s="79"/>
      <c r="E91" s="79"/>
      <c r="F91" s="79"/>
      <c r="G91" s="79"/>
      <c r="H91" s="79"/>
      <c r="I91" s="79"/>
      <c r="J91" s="79"/>
      <c r="K91" s="79"/>
      <c r="L91" s="134" t="s">
        <v>1000</v>
      </c>
      <c r="M91" s="55" t="str">
        <f t="shared" ref="M91:M98" si="80">IF(N91="","","(")</f>
        <v/>
      </c>
      <c r="N91" s="56" t="str">
        <f t="shared" ref="N91:N98" si="81">IF(D91="","",D91)</f>
        <v/>
      </c>
      <c r="O91" s="57" t="str">
        <f t="shared" ref="O91:O98" si="82">IF(N91="","",",")</f>
        <v/>
      </c>
      <c r="P91" s="58" t="str">
        <f t="shared" ref="P91:P98" si="83">IF(E91="","",E91)</f>
        <v/>
      </c>
      <c r="Q91" s="59" t="str">
        <f t="shared" ref="Q91:Q98" si="84">IF(N91="","",",")</f>
        <v/>
      </c>
      <c r="R91" s="60" t="str">
        <f t="shared" si="79"/>
        <v/>
      </c>
      <c r="S91" s="55" t="str">
        <f t="shared" ref="S91:S98" si="85">IF(N91="","",")")</f>
        <v/>
      </c>
      <c r="T91" s="61" t="str">
        <f t="shared" ref="T91:T98" si="86">IF(U91="","","(")</f>
        <v/>
      </c>
      <c r="U91" s="62" t="str">
        <f t="shared" ref="U91:U98" si="87">IF(F91="","",F91)</f>
        <v/>
      </c>
      <c r="V91" s="63" t="str">
        <f t="shared" ref="V91:V98" si="88">IF(U91="","",",")</f>
        <v/>
      </c>
      <c r="W91" s="64" t="str">
        <f t="shared" ref="W91:W98" si="89">IF(G91="","",G91)</f>
        <v/>
      </c>
      <c r="X91" s="63" t="str">
        <f t="shared" ref="X91:X98" si="90">IF(U91="","",",")</f>
        <v/>
      </c>
      <c r="Y91" s="63" t="str">
        <f t="shared" ref="Y91:Y98" si="91">IF(U91="","",250)</f>
        <v/>
      </c>
      <c r="Z91" s="55" t="str">
        <f t="shared" ref="Z91:Z98" si="92">IF(U91="","",")")</f>
        <v/>
      </c>
      <c r="AA91" s="65" t="str">
        <f t="shared" ref="AA91:AA98" si="93">IF(AB91="","","(")</f>
        <v/>
      </c>
      <c r="AB91" s="56" t="str">
        <f t="shared" ref="AB91:AB98" si="94">IF(H91="","",H91)</f>
        <v/>
      </c>
      <c r="AC91" s="66" t="str">
        <f t="shared" ref="AC91:AC98" si="95">IF(AB91="","",",")</f>
        <v/>
      </c>
      <c r="AD91" s="58" t="str">
        <f t="shared" ref="AD91:AD98" si="96">IF(I91="","",I91)</f>
        <v/>
      </c>
      <c r="AE91" s="67" t="str">
        <f t="shared" ref="AE91:AE98" si="97">IF(AB91="","",",")</f>
        <v/>
      </c>
      <c r="AF91" s="60" t="str">
        <f t="shared" ref="AF91:AF98" si="98">IF(AB91="","",350)</f>
        <v/>
      </c>
      <c r="AG91" s="60" t="str">
        <f t="shared" ref="AG91:AG98" si="99">IF(AB91="","",")")</f>
        <v/>
      </c>
      <c r="AH91" s="68" t="str">
        <f t="shared" ref="AH91:AH98" si="100">IF(AI91="","","(")</f>
        <v/>
      </c>
      <c r="AI91" s="69" t="str">
        <f t="shared" ref="AI91:AI98" si="101">IF(J91="","",J91)</f>
        <v/>
      </c>
      <c r="AJ91" s="63" t="str">
        <f t="shared" ref="AJ91:AJ98" si="102">IF(AI91="","",",")</f>
        <v/>
      </c>
      <c r="AK91" s="63" t="str">
        <f t="shared" ref="AK91:AK98" si="103">IF(K91="","",K91)</f>
        <v/>
      </c>
      <c r="AL91" s="63" t="str">
        <f t="shared" ref="AL91:AL98" si="104">IF(AI91="","",",")</f>
        <v/>
      </c>
      <c r="AM91" s="63" t="str">
        <f t="shared" ref="AM91:AM98" si="105">IF(AI91="","",450)</f>
        <v/>
      </c>
      <c r="AN91" s="63" t="str">
        <f t="shared" ref="AN91:AN98" si="106">IF(AI91="","",")")</f>
        <v/>
      </c>
    </row>
    <row r="92" spans="1:40" ht="24.5" hidden="1" outlineLevel="1" thickTop="1" thickBot="1" x14ac:dyDescent="0.55000000000000004">
      <c r="B92" t="s">
        <v>1001</v>
      </c>
      <c r="C92" s="81" t="s">
        <v>1002</v>
      </c>
      <c r="D92" s="82"/>
      <c r="E92" s="82"/>
      <c r="F92" s="82"/>
      <c r="G92" s="82"/>
      <c r="H92" s="82"/>
      <c r="I92" s="82"/>
      <c r="J92" s="82"/>
      <c r="K92" s="82"/>
      <c r="L92" s="135" t="str">
        <f>IF(C92="","",_xlfn.CONCAT("       triggerLine: ","""",C92,", ",M92:AN92,""", sC: ","""",B92,""", lines: ["))</f>
        <v xml:space="preserve">       triggerLine: "ASAMBLEA UNO, ", sC: "ta as", lines: [</v>
      </c>
      <c r="M92" s="55" t="str">
        <f t="shared" si="80"/>
        <v/>
      </c>
      <c r="N92" s="56" t="str">
        <f t="shared" si="81"/>
        <v/>
      </c>
      <c r="O92" s="57" t="str">
        <f t="shared" si="82"/>
        <v/>
      </c>
      <c r="P92" s="58" t="str">
        <f t="shared" si="83"/>
        <v/>
      </c>
      <c r="Q92" s="59" t="str">
        <f t="shared" si="84"/>
        <v/>
      </c>
      <c r="R92" s="60" t="str">
        <f t="shared" si="79"/>
        <v/>
      </c>
      <c r="S92" s="55" t="str">
        <f t="shared" si="85"/>
        <v/>
      </c>
      <c r="T92" s="61" t="str">
        <f t="shared" si="86"/>
        <v/>
      </c>
      <c r="U92" s="62" t="str">
        <f t="shared" si="87"/>
        <v/>
      </c>
      <c r="V92" s="63" t="str">
        <f t="shared" si="88"/>
        <v/>
      </c>
      <c r="W92" s="64" t="str">
        <f t="shared" si="89"/>
        <v/>
      </c>
      <c r="X92" s="63" t="str">
        <f t="shared" si="90"/>
        <v/>
      </c>
      <c r="Y92" s="63" t="str">
        <f t="shared" si="91"/>
        <v/>
      </c>
      <c r="Z92" s="55" t="str">
        <f t="shared" si="92"/>
        <v/>
      </c>
      <c r="AA92" s="65" t="str">
        <f t="shared" si="93"/>
        <v/>
      </c>
      <c r="AB92" s="56" t="str">
        <f t="shared" si="94"/>
        <v/>
      </c>
      <c r="AC92" s="66" t="str">
        <f t="shared" si="95"/>
        <v/>
      </c>
      <c r="AD92" s="58" t="str">
        <f t="shared" si="96"/>
        <v/>
      </c>
      <c r="AE92" s="67" t="str">
        <f t="shared" si="97"/>
        <v/>
      </c>
      <c r="AF92" s="60" t="str">
        <f t="shared" si="98"/>
        <v/>
      </c>
      <c r="AG92" s="60" t="str">
        <f t="shared" si="99"/>
        <v/>
      </c>
      <c r="AH92" s="68" t="str">
        <f t="shared" si="100"/>
        <v/>
      </c>
      <c r="AI92" s="69" t="str">
        <f t="shared" si="101"/>
        <v/>
      </c>
      <c r="AJ92" s="63" t="str">
        <f t="shared" si="102"/>
        <v/>
      </c>
      <c r="AK92" s="63" t="str">
        <f t="shared" si="103"/>
        <v/>
      </c>
      <c r="AL92" s="63" t="str">
        <f t="shared" si="104"/>
        <v/>
      </c>
      <c r="AM92" s="63" t="str">
        <f t="shared" si="105"/>
        <v/>
      </c>
      <c r="AN92" s="63" t="str">
        <f t="shared" si="106"/>
        <v/>
      </c>
    </row>
    <row r="93" spans="1:40" ht="24.5" hidden="1" outlineLevel="1" thickTop="1" thickBot="1" x14ac:dyDescent="0.55000000000000004">
      <c r="B93" t="s">
        <v>1003</v>
      </c>
      <c r="C93" s="84" t="s">
        <v>1004</v>
      </c>
      <c r="D93" s="85"/>
      <c r="E93" s="85"/>
      <c r="F93" s="85"/>
      <c r="G93" s="85"/>
      <c r="H93" s="86"/>
      <c r="I93" s="86"/>
      <c r="J93" s="86"/>
      <c r="K93" s="86"/>
      <c r="L93" s="136" t="str">
        <f>IF(C93="","",_xlfn.CONCAT("            { line: ","""",C93,", ",M93:AN93,""", sC: ","""",B93,"""},"))</f>
        <v xml:space="preserve">            { line: "ASAMBLEA DOS, ", sC: "as"},</v>
      </c>
      <c r="M93" s="55" t="str">
        <f t="shared" si="80"/>
        <v/>
      </c>
      <c r="N93" s="56" t="str">
        <f t="shared" si="81"/>
        <v/>
      </c>
      <c r="O93" s="57" t="str">
        <f t="shared" si="82"/>
        <v/>
      </c>
      <c r="P93" s="58" t="str">
        <f t="shared" si="83"/>
        <v/>
      </c>
      <c r="Q93" s="59" t="str">
        <f t="shared" si="84"/>
        <v/>
      </c>
      <c r="R93" s="60" t="str">
        <f t="shared" si="79"/>
        <v/>
      </c>
      <c r="S93" s="55" t="str">
        <f t="shared" si="85"/>
        <v/>
      </c>
      <c r="T93" s="61" t="str">
        <f t="shared" si="86"/>
        <v/>
      </c>
      <c r="U93" s="62" t="str">
        <f t="shared" si="87"/>
        <v/>
      </c>
      <c r="V93" s="63" t="str">
        <f t="shared" si="88"/>
        <v/>
      </c>
      <c r="W93" s="64" t="str">
        <f t="shared" si="89"/>
        <v/>
      </c>
      <c r="X93" s="63" t="str">
        <f t="shared" si="90"/>
        <v/>
      </c>
      <c r="Y93" s="63" t="str">
        <f t="shared" si="91"/>
        <v/>
      </c>
      <c r="Z93" s="55" t="str">
        <f t="shared" si="92"/>
        <v/>
      </c>
      <c r="AA93" s="65" t="str">
        <f t="shared" si="93"/>
        <v/>
      </c>
      <c r="AB93" s="56" t="str">
        <f t="shared" si="94"/>
        <v/>
      </c>
      <c r="AC93" s="66" t="str">
        <f t="shared" si="95"/>
        <v/>
      </c>
      <c r="AD93" s="58" t="str">
        <f t="shared" si="96"/>
        <v/>
      </c>
      <c r="AE93" s="67" t="str">
        <f t="shared" si="97"/>
        <v/>
      </c>
      <c r="AF93" s="60" t="str">
        <f t="shared" si="98"/>
        <v/>
      </c>
      <c r="AG93" s="60" t="str">
        <f t="shared" si="99"/>
        <v/>
      </c>
      <c r="AH93" s="68" t="str">
        <f t="shared" si="100"/>
        <v/>
      </c>
      <c r="AI93" s="69" t="str">
        <f t="shared" si="101"/>
        <v/>
      </c>
      <c r="AJ93" s="63" t="str">
        <f t="shared" si="102"/>
        <v/>
      </c>
      <c r="AK93" s="63" t="str">
        <f t="shared" si="103"/>
        <v/>
      </c>
      <c r="AL93" s="63" t="str">
        <f t="shared" si="104"/>
        <v/>
      </c>
      <c r="AM93" s="63" t="str">
        <f t="shared" si="105"/>
        <v/>
      </c>
      <c r="AN93" s="63" t="str">
        <f t="shared" si="106"/>
        <v/>
      </c>
    </row>
    <row r="94" spans="1:40" ht="24.5" hidden="1" outlineLevel="1" thickTop="1" thickBot="1" x14ac:dyDescent="0.55000000000000004">
      <c r="B94" t="s">
        <v>1003</v>
      </c>
      <c r="C94" s="84" t="s">
        <v>1005</v>
      </c>
      <c r="D94" s="88"/>
      <c r="E94" s="88"/>
      <c r="F94" s="88"/>
      <c r="G94" s="88"/>
      <c r="H94" s="89"/>
      <c r="I94" s="89"/>
      <c r="J94" s="89"/>
      <c r="K94" s="89"/>
      <c r="L94" s="136" t="str">
        <f>IF(C94="","",_xlfn.CONCAT("            { line: ","""",C94,", ",M94:AN94,""", sC: ","""",B94,"""},"))</f>
        <v xml:space="preserve">            { line: "ASAMBLEA TRES, ", sC: "as"},</v>
      </c>
      <c r="M94" s="55" t="str">
        <f t="shared" si="80"/>
        <v/>
      </c>
      <c r="N94" s="56" t="str">
        <f t="shared" si="81"/>
        <v/>
      </c>
      <c r="O94" s="57" t="str">
        <f t="shared" si="82"/>
        <v/>
      </c>
      <c r="P94" s="58" t="str">
        <f t="shared" si="83"/>
        <v/>
      </c>
      <c r="Q94" s="59" t="str">
        <f t="shared" si="84"/>
        <v/>
      </c>
      <c r="R94" s="60" t="str">
        <f t="shared" si="79"/>
        <v/>
      </c>
      <c r="S94" s="55" t="str">
        <f t="shared" si="85"/>
        <v/>
      </c>
      <c r="T94" s="61" t="str">
        <f t="shared" si="86"/>
        <v/>
      </c>
      <c r="U94" s="62" t="str">
        <f t="shared" si="87"/>
        <v/>
      </c>
      <c r="V94" s="63" t="str">
        <f t="shared" si="88"/>
        <v/>
      </c>
      <c r="W94" s="64" t="str">
        <f t="shared" si="89"/>
        <v/>
      </c>
      <c r="X94" s="63" t="str">
        <f t="shared" si="90"/>
        <v/>
      </c>
      <c r="Y94" s="63" t="str">
        <f t="shared" si="91"/>
        <v/>
      </c>
      <c r="Z94" s="55" t="str">
        <f t="shared" si="92"/>
        <v/>
      </c>
      <c r="AA94" s="65" t="str">
        <f t="shared" si="93"/>
        <v/>
      </c>
      <c r="AB94" s="56" t="str">
        <f t="shared" si="94"/>
        <v/>
      </c>
      <c r="AC94" s="66" t="str">
        <f t="shared" si="95"/>
        <v/>
      </c>
      <c r="AD94" s="58" t="str">
        <f t="shared" si="96"/>
        <v/>
      </c>
      <c r="AE94" s="67" t="str">
        <f t="shared" si="97"/>
        <v/>
      </c>
      <c r="AF94" s="60" t="str">
        <f t="shared" si="98"/>
        <v/>
      </c>
      <c r="AG94" s="60" t="str">
        <f t="shared" si="99"/>
        <v/>
      </c>
      <c r="AH94" s="68" t="str">
        <f t="shared" si="100"/>
        <v/>
      </c>
      <c r="AI94" s="69" t="str">
        <f t="shared" si="101"/>
        <v/>
      </c>
      <c r="AJ94" s="63" t="str">
        <f t="shared" si="102"/>
        <v/>
      </c>
      <c r="AK94" s="63" t="str">
        <f t="shared" si="103"/>
        <v/>
      </c>
      <c r="AL94" s="63" t="str">
        <f t="shared" si="104"/>
        <v/>
      </c>
      <c r="AM94" s="63" t="str">
        <f t="shared" si="105"/>
        <v/>
      </c>
      <c r="AN94" s="63" t="str">
        <f t="shared" si="106"/>
        <v/>
      </c>
    </row>
    <row r="95" spans="1:40" ht="24.5" hidden="1" outlineLevel="1" thickTop="1" thickBot="1" x14ac:dyDescent="0.55000000000000004">
      <c r="B95" t="s">
        <v>1003</v>
      </c>
      <c r="C95" s="84" t="s">
        <v>1006</v>
      </c>
      <c r="D95" s="85"/>
      <c r="E95" s="85"/>
      <c r="F95" s="85"/>
      <c r="G95" s="85"/>
      <c r="H95" s="86"/>
      <c r="I95" s="86"/>
      <c r="J95" s="86"/>
      <c r="K95" s="86"/>
      <c r="L95" s="136" t="str">
        <f>IF(C95="","",_xlfn.CONCAT("            { line: ","""",C95,", ",M95:AN95,""", sC: ","""",B95,"""},"))</f>
        <v xml:space="preserve">            { line: "ASAMBLEA CUATRO, ", sC: "as"},</v>
      </c>
      <c r="M95" s="55" t="str">
        <f t="shared" si="80"/>
        <v/>
      </c>
      <c r="N95" s="56" t="str">
        <f t="shared" si="81"/>
        <v/>
      </c>
      <c r="O95" s="57" t="str">
        <f t="shared" si="82"/>
        <v/>
      </c>
      <c r="P95" s="58" t="str">
        <f t="shared" si="83"/>
        <v/>
      </c>
      <c r="Q95" s="59" t="str">
        <f t="shared" si="84"/>
        <v/>
      </c>
      <c r="R95" s="60" t="str">
        <f t="shared" si="79"/>
        <v/>
      </c>
      <c r="S95" s="55" t="str">
        <f t="shared" si="85"/>
        <v/>
      </c>
      <c r="T95" s="61" t="str">
        <f t="shared" si="86"/>
        <v/>
      </c>
      <c r="U95" s="62" t="str">
        <f t="shared" si="87"/>
        <v/>
      </c>
      <c r="V95" s="63" t="str">
        <f t="shared" si="88"/>
        <v/>
      </c>
      <c r="W95" s="64" t="str">
        <f t="shared" si="89"/>
        <v/>
      </c>
      <c r="X95" s="63" t="str">
        <f t="shared" si="90"/>
        <v/>
      </c>
      <c r="Y95" s="63" t="str">
        <f t="shared" si="91"/>
        <v/>
      </c>
      <c r="Z95" s="55" t="str">
        <f t="shared" si="92"/>
        <v/>
      </c>
      <c r="AA95" s="65" t="str">
        <f t="shared" si="93"/>
        <v/>
      </c>
      <c r="AB95" s="56" t="str">
        <f t="shared" si="94"/>
        <v/>
      </c>
      <c r="AC95" s="66" t="str">
        <f t="shared" si="95"/>
        <v/>
      </c>
      <c r="AD95" s="58" t="str">
        <f t="shared" si="96"/>
        <v/>
      </c>
      <c r="AE95" s="67" t="str">
        <f t="shared" si="97"/>
        <v/>
      </c>
      <c r="AF95" s="60" t="str">
        <f t="shared" si="98"/>
        <v/>
      </c>
      <c r="AG95" s="60" t="str">
        <f t="shared" si="99"/>
        <v/>
      </c>
      <c r="AH95" s="68" t="str">
        <f t="shared" si="100"/>
        <v/>
      </c>
      <c r="AI95" s="69" t="str">
        <f t="shared" si="101"/>
        <v/>
      </c>
      <c r="AJ95" s="63" t="str">
        <f t="shared" si="102"/>
        <v/>
      </c>
      <c r="AK95" s="63" t="str">
        <f t="shared" si="103"/>
        <v/>
      </c>
      <c r="AL95" s="63" t="str">
        <f t="shared" si="104"/>
        <v/>
      </c>
      <c r="AM95" s="63" t="str">
        <f t="shared" si="105"/>
        <v/>
      </c>
      <c r="AN95" s="63" t="str">
        <f t="shared" si="106"/>
        <v/>
      </c>
    </row>
    <row r="96" spans="1:40" ht="24.5" hidden="1" outlineLevel="1" thickTop="1" thickBot="1" x14ac:dyDescent="0.55000000000000004">
      <c r="B96" t="s">
        <v>1003</v>
      </c>
      <c r="C96" s="84" t="s">
        <v>1007</v>
      </c>
      <c r="D96" s="88"/>
      <c r="E96" s="88"/>
      <c r="F96" s="88"/>
      <c r="G96" s="88"/>
      <c r="H96" s="89"/>
      <c r="I96" s="89"/>
      <c r="J96" s="89"/>
      <c r="K96" s="89"/>
      <c r="L96" s="136" t="str">
        <f>IF(C96="","",_xlfn.CONCAT("            { line: ","""",C96,", ",M96:AN96,""", sC: ","""",B96,"""},"))</f>
        <v xml:space="preserve">            { line: "ASAMBLEA CISCO, ", sC: "as"},</v>
      </c>
      <c r="M96" s="55" t="str">
        <f t="shared" si="80"/>
        <v/>
      </c>
      <c r="N96" s="56" t="str">
        <f t="shared" si="81"/>
        <v/>
      </c>
      <c r="O96" s="57" t="str">
        <f t="shared" si="82"/>
        <v/>
      </c>
      <c r="P96" s="58" t="str">
        <f t="shared" si="83"/>
        <v/>
      </c>
      <c r="Q96" s="59" t="str">
        <f t="shared" si="84"/>
        <v/>
      </c>
      <c r="R96" s="60" t="str">
        <f t="shared" si="79"/>
        <v/>
      </c>
      <c r="S96" s="55" t="str">
        <f t="shared" si="85"/>
        <v/>
      </c>
      <c r="T96" s="61" t="str">
        <f t="shared" si="86"/>
        <v/>
      </c>
      <c r="U96" s="62" t="str">
        <f t="shared" si="87"/>
        <v/>
      </c>
      <c r="V96" s="63" t="str">
        <f t="shared" si="88"/>
        <v/>
      </c>
      <c r="W96" s="64" t="str">
        <f t="shared" si="89"/>
        <v/>
      </c>
      <c r="X96" s="63" t="str">
        <f t="shared" si="90"/>
        <v/>
      </c>
      <c r="Y96" s="63" t="str">
        <f t="shared" si="91"/>
        <v/>
      </c>
      <c r="Z96" s="55" t="str">
        <f t="shared" si="92"/>
        <v/>
      </c>
      <c r="AA96" s="65" t="str">
        <f t="shared" si="93"/>
        <v/>
      </c>
      <c r="AB96" s="56" t="str">
        <f t="shared" si="94"/>
        <v/>
      </c>
      <c r="AC96" s="66" t="str">
        <f t="shared" si="95"/>
        <v/>
      </c>
      <c r="AD96" s="58" t="str">
        <f t="shared" si="96"/>
        <v/>
      </c>
      <c r="AE96" s="67" t="str">
        <f t="shared" si="97"/>
        <v/>
      </c>
      <c r="AF96" s="60" t="str">
        <f t="shared" si="98"/>
        <v/>
      </c>
      <c r="AG96" s="60" t="str">
        <f t="shared" si="99"/>
        <v/>
      </c>
      <c r="AH96" s="68" t="str">
        <f t="shared" si="100"/>
        <v/>
      </c>
      <c r="AI96" s="69" t="str">
        <f t="shared" si="101"/>
        <v/>
      </c>
      <c r="AJ96" s="63" t="str">
        <f t="shared" si="102"/>
        <v/>
      </c>
      <c r="AK96" s="63" t="str">
        <f t="shared" si="103"/>
        <v/>
      </c>
      <c r="AL96" s="63" t="str">
        <f t="shared" si="104"/>
        <v/>
      </c>
      <c r="AM96" s="63" t="str">
        <f t="shared" si="105"/>
        <v/>
      </c>
      <c r="AN96" s="63" t="str">
        <f t="shared" si="106"/>
        <v/>
      </c>
    </row>
    <row r="97" spans="1:40" ht="24.5" hidden="1" outlineLevel="1" thickTop="1" thickBot="1" x14ac:dyDescent="0.55000000000000004">
      <c r="B97" t="s">
        <v>1003</v>
      </c>
      <c r="C97" s="84" t="s">
        <v>1008</v>
      </c>
      <c r="D97" s="90"/>
      <c r="E97" s="90"/>
      <c r="F97" s="90"/>
      <c r="G97" s="90"/>
      <c r="H97" s="91"/>
      <c r="I97" s="91"/>
      <c r="J97" s="91"/>
      <c r="K97" s="91"/>
      <c r="L97" s="136" t="str">
        <f>IF(C97="","",_xlfn.CONCAT("            { line: ","""",C97,", ",M97:AN97,""", sC: ","""",B97,"""},"))</f>
        <v xml:space="preserve">            { line: "ASAMBLEA SEIS, ", sC: "as"},</v>
      </c>
      <c r="M97" s="55" t="str">
        <f t="shared" si="80"/>
        <v/>
      </c>
      <c r="N97" s="56" t="str">
        <f t="shared" si="81"/>
        <v/>
      </c>
      <c r="O97" s="57" t="str">
        <f t="shared" si="82"/>
        <v/>
      </c>
      <c r="P97" s="58" t="str">
        <f t="shared" si="83"/>
        <v/>
      </c>
      <c r="Q97" s="59" t="str">
        <f t="shared" si="84"/>
        <v/>
      </c>
      <c r="R97" s="60" t="str">
        <f t="shared" si="79"/>
        <v/>
      </c>
      <c r="S97" s="55" t="str">
        <f t="shared" si="85"/>
        <v/>
      </c>
      <c r="T97" s="61" t="str">
        <f t="shared" si="86"/>
        <v/>
      </c>
      <c r="U97" s="62" t="str">
        <f t="shared" si="87"/>
        <v/>
      </c>
      <c r="V97" s="63" t="str">
        <f t="shared" si="88"/>
        <v/>
      </c>
      <c r="W97" s="64" t="str">
        <f t="shared" si="89"/>
        <v/>
      </c>
      <c r="X97" s="63" t="str">
        <f t="shared" si="90"/>
        <v/>
      </c>
      <c r="Y97" s="63" t="str">
        <f t="shared" si="91"/>
        <v/>
      </c>
      <c r="Z97" s="55" t="str">
        <f t="shared" si="92"/>
        <v/>
      </c>
      <c r="AA97" s="65" t="str">
        <f t="shared" si="93"/>
        <v/>
      </c>
      <c r="AB97" s="56" t="str">
        <f t="shared" si="94"/>
        <v/>
      </c>
      <c r="AC97" s="66" t="str">
        <f t="shared" si="95"/>
        <v/>
      </c>
      <c r="AD97" s="58" t="str">
        <f t="shared" si="96"/>
        <v/>
      </c>
      <c r="AE97" s="67" t="str">
        <f t="shared" si="97"/>
        <v/>
      </c>
      <c r="AF97" s="60" t="str">
        <f t="shared" si="98"/>
        <v/>
      </c>
      <c r="AG97" s="60" t="str">
        <f t="shared" si="99"/>
        <v/>
      </c>
      <c r="AH97" s="68" t="str">
        <f t="shared" si="100"/>
        <v/>
      </c>
      <c r="AI97" s="69" t="str">
        <f t="shared" si="101"/>
        <v/>
      </c>
      <c r="AJ97" s="63" t="str">
        <f t="shared" si="102"/>
        <v/>
      </c>
      <c r="AK97" s="63" t="str">
        <f t="shared" si="103"/>
        <v/>
      </c>
      <c r="AL97" s="63" t="str">
        <f t="shared" si="104"/>
        <v/>
      </c>
      <c r="AM97" s="63" t="str">
        <f t="shared" si="105"/>
        <v/>
      </c>
      <c r="AN97" s="63" t="str">
        <f t="shared" si="106"/>
        <v/>
      </c>
    </row>
    <row r="98" spans="1:40" ht="24.5" hidden="1" outlineLevel="1" thickTop="1" thickBot="1" x14ac:dyDescent="0.55000000000000004">
      <c r="B98" t="s">
        <v>1003</v>
      </c>
      <c r="C98" s="92" t="s">
        <v>1009</v>
      </c>
      <c r="D98" s="82"/>
      <c r="E98" s="82"/>
      <c r="F98" s="82"/>
      <c r="G98" s="82"/>
      <c r="H98" s="82"/>
      <c r="I98" s="82"/>
      <c r="J98" s="82"/>
      <c r="K98" s="82"/>
      <c r="L98" s="137" t="str">
        <f>IF(C98="","",_xlfn.CONCAT("            { line: ","""",C98,", ",M98:AN98,""", sC: ","""",B98,"""},  ]},"))</f>
        <v xml:space="preserve">            { line: "ASAMBLEA CIERRE, ", sC: "as"},  ]},</v>
      </c>
      <c r="M98" s="55" t="str">
        <f t="shared" si="80"/>
        <v/>
      </c>
      <c r="N98" s="56" t="str">
        <f t="shared" si="81"/>
        <v/>
      </c>
      <c r="O98" s="57" t="str">
        <f t="shared" si="82"/>
        <v/>
      </c>
      <c r="P98" s="58" t="str">
        <f t="shared" si="83"/>
        <v/>
      </c>
      <c r="Q98" s="59" t="str">
        <f t="shared" si="84"/>
        <v/>
      </c>
      <c r="R98" s="60" t="str">
        <f t="shared" si="79"/>
        <v/>
      </c>
      <c r="S98" s="55" t="str">
        <f t="shared" si="85"/>
        <v/>
      </c>
      <c r="T98" s="61" t="str">
        <f t="shared" si="86"/>
        <v/>
      </c>
      <c r="U98" s="62" t="str">
        <f t="shared" si="87"/>
        <v/>
      </c>
      <c r="V98" s="63" t="str">
        <f t="shared" si="88"/>
        <v/>
      </c>
      <c r="W98" s="64" t="str">
        <f t="shared" si="89"/>
        <v/>
      </c>
      <c r="X98" s="63" t="str">
        <f t="shared" si="90"/>
        <v/>
      </c>
      <c r="Y98" s="63" t="str">
        <f t="shared" si="91"/>
        <v/>
      </c>
      <c r="Z98" s="55" t="str">
        <f t="shared" si="92"/>
        <v/>
      </c>
      <c r="AA98" s="65" t="str">
        <f t="shared" si="93"/>
        <v/>
      </c>
      <c r="AB98" s="56" t="str">
        <f t="shared" si="94"/>
        <v/>
      </c>
      <c r="AC98" s="66" t="str">
        <f t="shared" si="95"/>
        <v/>
      </c>
      <c r="AD98" s="58" t="str">
        <f t="shared" si="96"/>
        <v/>
      </c>
      <c r="AE98" s="67" t="str">
        <f t="shared" si="97"/>
        <v/>
      </c>
      <c r="AF98" s="60" t="str">
        <f t="shared" si="98"/>
        <v/>
      </c>
      <c r="AG98" s="60" t="str">
        <f t="shared" si="99"/>
        <v/>
      </c>
      <c r="AH98" s="68" t="str">
        <f t="shared" si="100"/>
        <v/>
      </c>
      <c r="AI98" s="69" t="str">
        <f t="shared" si="101"/>
        <v/>
      </c>
      <c r="AJ98" s="63" t="str">
        <f t="shared" si="102"/>
        <v/>
      </c>
      <c r="AK98" s="63" t="str">
        <f t="shared" si="103"/>
        <v/>
      </c>
      <c r="AL98" s="63" t="str">
        <f t="shared" si="104"/>
        <v/>
      </c>
      <c r="AM98" s="63" t="str">
        <f t="shared" si="105"/>
        <v/>
      </c>
      <c r="AN98" s="63" t="str">
        <f t="shared" si="106"/>
        <v/>
      </c>
    </row>
    <row r="99" spans="1:40" ht="26.5" hidden="1" outlineLevel="1" thickTop="1" thickBot="1" x14ac:dyDescent="0.55000000000000004">
      <c r="A99" s="72"/>
      <c r="B99" s="72"/>
      <c r="C99" s="72"/>
      <c r="D99" s="73"/>
      <c r="E99" s="73"/>
      <c r="F99" s="73"/>
      <c r="G99" s="73"/>
      <c r="H99" s="73"/>
      <c r="I99" s="73"/>
      <c r="J99" s="73"/>
      <c r="K99" s="73"/>
      <c r="L99" s="74" t="s">
        <v>997</v>
      </c>
      <c r="M99" s="55"/>
      <c r="N99" s="56"/>
      <c r="O99" s="57"/>
      <c r="P99" s="58"/>
      <c r="Q99" s="59"/>
      <c r="R99" s="60" t="str">
        <f t="shared" si="79"/>
        <v/>
      </c>
      <c r="S99" s="55"/>
      <c r="T99" s="61"/>
      <c r="U99" s="62"/>
      <c r="V99" s="63"/>
      <c r="W99" s="64"/>
      <c r="X99" s="63"/>
      <c r="Y99" s="63"/>
      <c r="Z99" s="55"/>
      <c r="AA99" s="65"/>
      <c r="AB99" s="56"/>
      <c r="AC99" s="66"/>
      <c r="AD99" s="58"/>
      <c r="AE99" s="67"/>
      <c r="AF99" s="60"/>
      <c r="AG99" s="60"/>
      <c r="AH99" s="68"/>
      <c r="AI99" s="69"/>
      <c r="AJ99" s="63"/>
      <c r="AK99" s="63"/>
      <c r="AL99" s="63"/>
      <c r="AM99" s="63"/>
      <c r="AN99" s="63"/>
    </row>
    <row r="10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4096C-BD13-40A9-9FC5-3044EC8363E4}">
  <sheetPr codeName="Sheet104">
    <tabColor rgb="FF00B0F0"/>
  </sheetPr>
  <dimension ref="A1:AN80"/>
  <sheetViews>
    <sheetView zoomScale="85" zoomScaleNormal="85" workbookViewId="0">
      <pane xSplit="2" ySplit="1" topLeftCell="C32" activePane="bottomRight" state="frozen"/>
      <selection pane="topRight" activeCell="C1" sqref="C1"/>
      <selection pane="bottomLeft" activeCell="A2" sqref="A2"/>
      <selection pane="bottomRight" activeCell="B54" sqref="B5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193</v>
      </c>
      <c r="E1" s="39"/>
      <c r="F1" s="39"/>
      <c r="G1" s="39"/>
      <c r="H1" s="39"/>
      <c r="I1" s="39"/>
      <c r="J1" s="39"/>
      <c r="K1" s="39"/>
      <c r="L1" s="120" t="str">
        <f ca="1">UPPER(VLOOKUP(C1,Table223[#Data],3,FALSE))</f>
        <v>PADRE NUESTRO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PADRE NUESTRO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122" t="str">
        <f ca="1">_xlfn.CONCAT("        id: ","""",C7,"""",",")</f>
        <v xml:space="preserve">        id: "padrenuestro",</v>
      </c>
    </row>
    <row r="8" spans="2:32" ht="23" x14ac:dyDescent="0.35">
      <c r="C8" t="str">
        <f ca="1">PROPER(L1)</f>
        <v>Padre Nuestro</v>
      </c>
      <c r="L8" s="122" t="str">
        <f ca="1">_xlfn.CONCAT("        tt: ","""",C8,"""",",")</f>
        <v xml:space="preserve">        tt: "Padre Nuestro",</v>
      </c>
    </row>
    <row r="9" spans="2:32" ht="23" x14ac:dyDescent="0.35">
      <c r="C9" t="str">
        <f ca="1">PROPER(L1)</f>
        <v>Padre Nuestro</v>
      </c>
      <c r="L9" s="122" t="str">
        <f ca="1">_xlfn.CONCAT("        title: ","""",C9,"""",",")</f>
        <v xml:space="preserve">        title: "Padre Nuestro",</v>
      </c>
    </row>
    <row r="10" spans="2:32" ht="23" x14ac:dyDescent="0.35">
      <c r="C10" t="str">
        <f ca="1">VLOOKUP(C1,Table223[#Data],4,FALSE)</f>
        <v>Tiempo de la Elección</v>
      </c>
      <c r="L10" s="122" t="str">
        <f ca="1">_xlfn.CONCAT("        ","subtitle: ","""",C10,"""",",")</f>
        <v xml:space="preserve">        subtitle: "Tiempo de la Elección",</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C13" t="s">
        <v>2722</v>
      </c>
      <c r="L13" s="122" t="str">
        <f>_xlfn.CONCAT("        cejilla: ","""",C13,"""",",")</f>
        <v xml:space="preserve">        cejilla: "*Meliasma",</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193</v>
      </c>
      <c r="L16" s="122" t="str">
        <f ca="1">_xlfn.CONCAT("        dbno: ","""",C16,"""",",")</f>
        <v xml:space="preserve">        dbno: "193",</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padrenuestro</v>
      </c>
      <c r="L19" s="122" t="str">
        <f ca="1">_xlfn.CONCAT("        audioSrc: ","""https://audio.resucito.do/",C19,".mp3""",",")</f>
        <v xml:space="preserve">        audioSrc: "https://audio.resucito.do/padrenuestro.mp3",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192</v>
      </c>
      <c r="C26" t="str">
        <f ca="1">VLOOKUP(B26,Table4[#Data],13,FALSE)</f>
        <v>"/src/index.html?canto=letaniaspenitencialesii"</v>
      </c>
      <c r="L26" s="122" t="str">
        <f ca="1">_xlfn.CONCAT("        ant: ",C26,",")</f>
        <v xml:space="preserve">        ant: "/src/index.html?canto=letaniaspenitencialesii",</v>
      </c>
    </row>
    <row r="27" spans="1:40" ht="23" x14ac:dyDescent="0.35">
      <c r="B27">
        <f ca="1">+C1+1</f>
        <v>194</v>
      </c>
      <c r="C27" t="str">
        <f ca="1">VLOOKUP(B27,Table4[#Data],13,FALSE)</f>
        <v>"/src/index.html?canto=plegariaeucaristicaiimodeloi"</v>
      </c>
      <c r="L27" s="122" t="str">
        <f ca="1">_xlfn.CONCAT("        sig: ",C27,",")</f>
        <v xml:space="preserve">        sig: "/src/index.html?canto=plegariaeucaristicaiimodeloi",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1017</v>
      </c>
      <c r="E30" s="51" t="s">
        <v>1016</v>
      </c>
      <c r="F30" s="52" t="s">
        <v>1053</v>
      </c>
      <c r="G30" s="52"/>
      <c r="H30" s="51" t="s">
        <v>1017</v>
      </c>
      <c r="I30" s="51" t="s">
        <v>1016</v>
      </c>
      <c r="J30" s="53"/>
      <c r="K30" s="53"/>
      <c r="L30" s="77" t="str">
        <f t="shared" ref="L30:L31" si="0">IF(C30="","",_xlfn.CONCAT("            { line: ","""",C30,", ",M30:AN30,""", sC: ","""",B30,"""},"))</f>
        <v xml:space="preserve">            { line: "El Señor esté con vosotros., (La,m,20)(Sol,,250)(La,m,350)", sC: "pa"},</v>
      </c>
      <c r="M30" s="55" t="str">
        <f t="shared" ref="M30:M34" si="1">IF(N30="","","(")</f>
        <v>(</v>
      </c>
      <c r="N30" s="56" t="str">
        <f t="shared" ref="N30:N66" si="2">IF(D30="","",D30)</f>
        <v>La</v>
      </c>
      <c r="O30" s="57" t="str">
        <f t="shared" ref="O30:O34" si="3">IF(N30="","",",")</f>
        <v>,</v>
      </c>
      <c r="P30" s="58" t="str">
        <f t="shared" ref="P30:P66" si="4">IF(E30="","",E30)</f>
        <v>m</v>
      </c>
      <c r="Q30" s="59" t="str">
        <f t="shared" ref="Q30:Q34" si="5">IF(N30="","",",")</f>
        <v>,</v>
      </c>
      <c r="R30" s="60">
        <f t="shared" ref="R30:R66" si="6">IF(N30="Do",10,IF(N30="Re",22,IF(N30="Mi",20,IF(N30="Fa",20,IF(N30="Sol",14,IF(N30="La",20,IF(N30="Si",20,IF(N30="Do#",14,IF(N30="Fa#",15,IF(N30="Sol#",20,IF(N30="Si♭",17,"")))))))))))</f>
        <v>20</v>
      </c>
      <c r="S30" s="55" t="str">
        <f t="shared" ref="S30:S34" si="7">IF(N30="","",")")</f>
        <v>)</v>
      </c>
      <c r="T30" s="61" t="str">
        <f t="shared" ref="T30:T34" si="8">IF(U30="","","(")</f>
        <v>(</v>
      </c>
      <c r="U30" s="62" t="str">
        <f t="shared" ref="U30:U66" si="9">IF(F30="","",F30)</f>
        <v>Sol</v>
      </c>
      <c r="V30" s="63" t="str">
        <f t="shared" ref="V30:V34" si="10">IF(U30="","",",")</f>
        <v>,</v>
      </c>
      <c r="W30" s="64" t="str">
        <f t="shared" ref="W30:W66" si="11">IF(G30="","",G30)</f>
        <v/>
      </c>
      <c r="X30" s="63" t="str">
        <f t="shared" ref="X30:X34" si="12">IF(U30="","",",")</f>
        <v>,</v>
      </c>
      <c r="Y30" s="63">
        <f t="shared" ref="Y30:Y34" si="13">IF(U30="","",250)</f>
        <v>250</v>
      </c>
      <c r="Z30" s="55" t="str">
        <f t="shared" ref="Z30:Z34" si="14">IF(U30="","",")")</f>
        <v>)</v>
      </c>
      <c r="AA30" s="65" t="str">
        <f t="shared" ref="AA30:AA34" si="15">IF(AB30="","","(")</f>
        <v>(</v>
      </c>
      <c r="AB30" s="56" t="str">
        <f t="shared" ref="AB30:AB66"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1053</v>
      </c>
      <c r="E32" s="51"/>
      <c r="F32" s="52"/>
      <c r="G32" s="52"/>
      <c r="H32" s="51"/>
      <c r="I32" s="51"/>
      <c r="J32" s="53"/>
      <c r="K32" s="53"/>
      <c r="L32" s="77" t="str">
        <f>IF(C32="","",_xlfn.CONCAT("            { line: ","""",C32,", ",M32:AN32,""", sC: ","""",B32,"""},"))</f>
        <v xml:space="preserve">            { line: "Levantemos el corazón., (Sol,,14)", sC: "pa"},</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2650</v>
      </c>
      <c r="E33" s="51"/>
      <c r="F33" s="52"/>
      <c r="G33" s="52"/>
      <c r="H33" s="51"/>
      <c r="I33" s="51"/>
      <c r="J33" s="53"/>
      <c r="K33" s="53"/>
      <c r="L33" s="77" t="str">
        <f>IF(C33="","",_xlfn.CONCAT("            { line: ","""",C33,", ",M33:AN33,""", sC: ","""",B33,"""},"))</f>
        <v xml:space="preserve">            { line: "LO TENEMOS LEVANTADO HACIA EL SEÑOR., (Lam,,)", sC: "ta as"},</v>
      </c>
      <c r="M33" s="55" t="str">
        <f t="shared" si="1"/>
        <v>(</v>
      </c>
      <c r="N33" s="56" t="str">
        <f t="shared" si="2"/>
        <v>Lam</v>
      </c>
      <c r="O33" s="57" t="str">
        <f t="shared" si="3"/>
        <v>,</v>
      </c>
      <c r="P33" s="58" t="str">
        <f t="shared" si="4"/>
        <v/>
      </c>
      <c r="Q33" s="59" t="str">
        <f t="shared" si="5"/>
        <v>,</v>
      </c>
      <c r="R33" s="60" t="str">
        <f t="shared" si="6"/>
        <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1053</v>
      </c>
      <c r="E34" s="51"/>
      <c r="F34" s="52" t="s">
        <v>1017</v>
      </c>
      <c r="G34" s="52" t="s">
        <v>1016</v>
      </c>
      <c r="H34" s="51"/>
      <c r="I34" s="51"/>
      <c r="J34" s="53"/>
      <c r="K34" s="53"/>
      <c r="L34" s="77" t="str">
        <f t="shared" ref="L34:L39" si="29">IF(C34="","",_xlfn.CONCAT("            { line: ","""",C34,", ",M34:AN34,""", sC: ","""",B34,"""},"))</f>
        <v xml:space="preserve">            { line: "Demos gracias al Señor, nuestro Dios., (Sol,,14)(La,m,250)", sC: "pa"},</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2463</v>
      </c>
      <c r="C37" s="124" t="s">
        <v>2697</v>
      </c>
      <c r="D37" s="125" t="s">
        <v>1017</v>
      </c>
      <c r="E37" s="51" t="s">
        <v>1016</v>
      </c>
      <c r="F37" s="52"/>
      <c r="G37" s="52"/>
      <c r="H37" s="51"/>
      <c r="I37" s="51"/>
      <c r="J37" s="53"/>
      <c r="K37" s="53"/>
      <c r="L37" s="54" t="str">
        <f t="shared" si="29"/>
        <v xml:space="preserve">            { line: "Verdaderamente,, (La,m,20)", sC: "pa ast"},</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2698</v>
      </c>
      <c r="D38" s="125" t="s">
        <v>1053</v>
      </c>
      <c r="E38" s="51"/>
      <c r="F38" s="52"/>
      <c r="G38" s="52"/>
      <c r="H38" s="51"/>
      <c r="I38" s="51"/>
      <c r="J38" s="53"/>
      <c r="K38" s="53"/>
      <c r="L38" s="54" t="str">
        <f t="shared" si="29"/>
        <v xml:space="preserve">            { line: "es justo y necesario,, (Sol,,14)", sC: ""},</v>
      </c>
      <c r="M38" s="55" t="str">
        <f>IF(N38="","","(")</f>
        <v>(</v>
      </c>
      <c r="N38" s="56" t="str">
        <f>IF(D38="","",D38)</f>
        <v>Sol</v>
      </c>
      <c r="O38" s="57" t="str">
        <f>IF(N38="","",",")</f>
        <v>,</v>
      </c>
      <c r="P38" s="58" t="str">
        <f>IF(E38="","",E38)</f>
        <v/>
      </c>
      <c r="Q38" s="59" t="str">
        <f>IF(N38="","",",")</f>
        <v>,</v>
      </c>
      <c r="R38" s="60">
        <f t="shared" si="6"/>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2699</v>
      </c>
      <c r="D39" s="125" t="s">
        <v>1017</v>
      </c>
      <c r="E39" s="51" t="s">
        <v>1016</v>
      </c>
      <c r="F39" s="52"/>
      <c r="G39" s="52"/>
      <c r="H39" s="51"/>
      <c r="I39" s="51"/>
      <c r="J39" s="53"/>
      <c r="K39" s="53"/>
      <c r="L39" s="77" t="str">
        <f t="shared" si="29"/>
        <v xml:space="preserve">            { line: "es nuestro deber y fuente de salvación, (La,m,20)",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2700</v>
      </c>
      <c r="D40" s="125" t="s">
        <v>1053</v>
      </c>
      <c r="E40" s="51"/>
      <c r="F40" s="52" t="s">
        <v>1017</v>
      </c>
      <c r="G40" s="52" t="s">
        <v>1016</v>
      </c>
      <c r="H40" s="51"/>
      <c r="I40" s="51"/>
      <c r="J40" s="53"/>
      <c r="K40" s="53"/>
      <c r="L40" s="77" t="str">
        <f>IF(C40="","",_xlfn.CONCAT("            { line: ","""",C40,", ",M40:AN40,""", sC: ","""",B40,"""},"))</f>
        <v xml:space="preserve">            { line: "darte gracias, siempre y en todo lugar., (Sol,,14)(La,m,250)", sC: ""},</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B41" t="s">
        <v>2468</v>
      </c>
      <c r="C41" s="124" t="s">
        <v>2701</v>
      </c>
      <c r="D41" s="125"/>
      <c r="E41" s="51"/>
      <c r="F41" s="52"/>
      <c r="G41" s="52"/>
      <c r="H41" s="51"/>
      <c r="I41" s="51"/>
      <c r="J41" s="53"/>
      <c r="K41" s="53"/>
      <c r="L41" s="77" t="str">
        <f>IF(C41="","",_xlfn.CONCAT("            { line: ","""",C41,", ",M41:AN41,""", sC: ","""",B41,"""},"))</f>
        <v xml:space="preserve">            { line: "A ti, Padre Santo,, ", sC: "ast1"},</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2702</v>
      </c>
      <c r="D42" s="125" t="s">
        <v>1053</v>
      </c>
      <c r="E42" s="51"/>
      <c r="F42" s="52" t="s">
        <v>1017</v>
      </c>
      <c r="G42" s="52" t="s">
        <v>1016</v>
      </c>
      <c r="H42" s="51"/>
      <c r="I42" s="51"/>
      <c r="J42" s="53"/>
      <c r="K42" s="53"/>
      <c r="L42" s="77" t="str">
        <f t="shared" ref="L42:L48" si="57">IF(C42="","",_xlfn.CONCAT("            { line: ","""",C42,", ",M42:AN42,""", sC: ","""",B42,"""},"))</f>
        <v xml:space="preserve">            { line: "por Jesucristo, tu amadísimo Hijo., (Sol,,14)(La,m,250)",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B44" t="s">
        <v>2469</v>
      </c>
      <c r="C44" s="124" t="s">
        <v>2703</v>
      </c>
      <c r="D44" s="125" t="s">
        <v>1053</v>
      </c>
      <c r="E44" s="51"/>
      <c r="F44" s="52"/>
      <c r="G44" s="52"/>
      <c r="H44" s="51"/>
      <c r="I44" s="51"/>
      <c r="J44" s="53"/>
      <c r="K44" s="53"/>
      <c r="L44" s="54" t="str">
        <f t="shared" si="57"/>
        <v xml:space="preserve">            { line: "Por Él, que es tu Palabra viviente,, (Sol,,14)", sC: "ast2"},</v>
      </c>
      <c r="M44" s="55" t="str">
        <f>IF(N44="","","(")</f>
        <v>(</v>
      </c>
      <c r="N44" s="56" t="str">
        <f>IF(D44="","",D44)</f>
        <v>Sol</v>
      </c>
      <c r="O44" s="57" t="str">
        <f>IF(N44="","",",")</f>
        <v>,</v>
      </c>
      <c r="P44" s="58" t="str">
        <f>IF(E44="","",E44)</f>
        <v/>
      </c>
      <c r="Q44" s="59" t="str">
        <f>IF(N44="","",",")</f>
        <v>,</v>
      </c>
      <c r="R44" s="60">
        <f t="shared" si="6"/>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2704</v>
      </c>
      <c r="D45" s="125" t="s">
        <v>1017</v>
      </c>
      <c r="E45" s="51" t="s">
        <v>1016</v>
      </c>
      <c r="F45" s="52"/>
      <c r="G45" s="52"/>
      <c r="H45" s="51"/>
      <c r="I45" s="51"/>
      <c r="J45" s="53"/>
      <c r="K45" s="53"/>
      <c r="L45" s="54" t="str">
        <f t="shared" si="57"/>
        <v xml:space="preserve">            { line: "hiciste todas las cosas;,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2705</v>
      </c>
      <c r="D46" s="125" t="s">
        <v>1048</v>
      </c>
      <c r="E46" s="51"/>
      <c r="F46" s="52" t="s">
        <v>1017</v>
      </c>
      <c r="G46" s="52" t="s">
        <v>1016</v>
      </c>
      <c r="H46" s="51"/>
      <c r="I46" s="51"/>
      <c r="J46" s="53"/>
      <c r="K46" s="53"/>
      <c r="L46" s="54" t="str">
        <f t="shared" si="57"/>
        <v xml:space="preserve">            { line: "tú nos lo enviaste Salvador y Redentor, (Fa,,20)(La,m,250)", sC: ""},</v>
      </c>
      <c r="M46" s="55" t="str">
        <f>IF(N46="","","(")</f>
        <v>(</v>
      </c>
      <c r="N46" s="56" t="str">
        <f>IF(D46="","",D46)</f>
        <v>Fa</v>
      </c>
      <c r="O46" s="57" t="str">
        <f>IF(N46="","",",")</f>
        <v>,</v>
      </c>
      <c r="P46" s="58" t="str">
        <f>IF(E46="","",E46)</f>
        <v/>
      </c>
      <c r="Q46" s="59" t="str">
        <f>IF(N46="","",",")</f>
        <v>,</v>
      </c>
      <c r="R46" s="60">
        <f t="shared" si="6"/>
        <v>20</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2706</v>
      </c>
      <c r="D47" s="125" t="s">
        <v>1053</v>
      </c>
      <c r="E47" s="51"/>
      <c r="F47" s="52"/>
      <c r="G47" s="52"/>
      <c r="H47" s="51"/>
      <c r="I47" s="51"/>
      <c r="J47" s="53"/>
      <c r="K47" s="53"/>
      <c r="L47" s="54" t="str">
        <f t="shared" si="57"/>
        <v xml:space="preserve">            { line: "hecho hombre por obra del Espíritu Santo,, (Sol,,14)", sC: ""},</v>
      </c>
      <c r="M47" s="55" t="str">
        <f t="shared" ref="M47:M48" si="58">IF(N47="","","(")</f>
        <v>(</v>
      </c>
      <c r="N47" s="56" t="str">
        <f t="shared" ref="N47:N48" si="59">IF(D47="","",D47)</f>
        <v>Sol</v>
      </c>
      <c r="O47" s="57" t="str">
        <f t="shared" ref="O47:O48" si="60">IF(N47="","",",")</f>
        <v>,</v>
      </c>
      <c r="P47" s="58" t="str">
        <f t="shared" ref="P47:P48" si="61">IF(E47="","",E47)</f>
        <v/>
      </c>
      <c r="Q47" s="59" t="str">
        <f t="shared" ref="Q47:Q48" si="62">IF(N47="","",",")</f>
        <v>,</v>
      </c>
      <c r="R47" s="60">
        <f t="shared" si="6"/>
        <v>14</v>
      </c>
      <c r="S47" s="55" t="str">
        <f t="shared" ref="S47:S48" si="63">IF(N47="","",")")</f>
        <v>)</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4.5" thickTop="1" thickBot="1" x14ac:dyDescent="0.55000000000000004">
      <c r="C48" s="124" t="s">
        <v>2707</v>
      </c>
      <c r="D48" s="125" t="s">
        <v>1017</v>
      </c>
      <c r="E48" s="51" t="s">
        <v>1016</v>
      </c>
      <c r="F48" s="52"/>
      <c r="G48" s="52"/>
      <c r="H48" s="51"/>
      <c r="I48" s="51"/>
      <c r="J48" s="53"/>
      <c r="K48" s="53"/>
      <c r="L48" s="77" t="str">
        <f t="shared" si="57"/>
        <v xml:space="preserve">            { line: "y nacido de la Virgen María,, (La,m,20)",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5" thickTop="1" thickBot="1" x14ac:dyDescent="0.550000000000000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4.5" outlineLevel="1" thickTop="1" thickBot="1" x14ac:dyDescent="0.55000000000000004">
      <c r="C50" s="124" t="s">
        <v>2708</v>
      </c>
      <c r="D50" s="125" t="s">
        <v>1053</v>
      </c>
      <c r="E50" s="51"/>
      <c r="F50" s="52" t="s">
        <v>1017</v>
      </c>
      <c r="G50" s="52" t="s">
        <v>1016</v>
      </c>
      <c r="H50" s="51"/>
      <c r="I50" s="51"/>
      <c r="J50" s="53"/>
      <c r="K50" s="53"/>
      <c r="L50" s="54" t="str">
        <f t="shared" ref="L50:L66" si="85">IF(C50="","",_xlfn.CONCAT("            { line: ","""",C50,", ",M50:AN50,""", sC: ","""",B50,"""},"))</f>
        <v xml:space="preserve">            { line: "para cumplir tu voluntad, (Sol,,14)(La,m,250)", sC: ""},</v>
      </c>
      <c r="M50" s="55" t="str">
        <f t="shared" ref="M50:M66" si="86">IF(N50="","","(")</f>
        <v>(</v>
      </c>
      <c r="N50" s="56" t="str">
        <f t="shared" si="2"/>
        <v>Sol</v>
      </c>
      <c r="O50" s="57" t="str">
        <f t="shared" ref="O50:O66" si="87">IF(N50="","",",")</f>
        <v>,</v>
      </c>
      <c r="P50" s="58" t="str">
        <f t="shared" si="4"/>
        <v/>
      </c>
      <c r="Q50" s="59" t="str">
        <f t="shared" ref="Q50:Q66" si="88">IF(N50="","",",")</f>
        <v>,</v>
      </c>
      <c r="R50" s="60">
        <f t="shared" si="6"/>
        <v>14</v>
      </c>
      <c r="S50" s="55" t="str">
        <f t="shared" ref="S50:S66" si="89">IF(N50="","",")")</f>
        <v>)</v>
      </c>
      <c r="T50" s="61" t="str">
        <f t="shared" ref="T50:T66" si="90">IF(U50="","","(")</f>
        <v>(</v>
      </c>
      <c r="U50" s="62" t="str">
        <f t="shared" si="9"/>
        <v>La</v>
      </c>
      <c r="V50" s="63" t="str">
        <f t="shared" ref="V50:V66" si="91">IF(U50="","",",")</f>
        <v>,</v>
      </c>
      <c r="W50" s="64" t="str">
        <f t="shared" si="11"/>
        <v>m</v>
      </c>
      <c r="X50" s="63" t="str">
        <f t="shared" ref="X50:X66" si="92">IF(U50="","",",")</f>
        <v>,</v>
      </c>
      <c r="Y50" s="63">
        <f t="shared" ref="Y50:Y66" si="93">IF(U50="","",250)</f>
        <v>250</v>
      </c>
      <c r="Z50" s="55" t="str">
        <f t="shared" ref="Z50:Z66" si="94">IF(U50="","",")")</f>
        <v>)</v>
      </c>
      <c r="AA50" s="65" t="str">
        <f t="shared" ref="AA50:AA66" si="95">IF(AB50="","","(")</f>
        <v/>
      </c>
      <c r="AB50" s="56" t="str">
        <f t="shared" si="16"/>
        <v/>
      </c>
      <c r="AC50" s="66" t="str">
        <f t="shared" ref="AC50:AC66" si="96">IF(AB50="","",",")</f>
        <v/>
      </c>
      <c r="AD50" s="58" t="str">
        <f t="shared" ref="AD50:AD66" si="97">IF(I50="","",I50)</f>
        <v/>
      </c>
      <c r="AE50" s="67" t="str">
        <f t="shared" ref="AE50:AE66" si="98">IF(AB50="","",",")</f>
        <v/>
      </c>
      <c r="AF50" s="60" t="str">
        <f t="shared" ref="AF50:AF66" si="99">IF(AB50="","",350)</f>
        <v/>
      </c>
      <c r="AG50" s="60" t="str">
        <f t="shared" ref="AG50:AG66" si="100">IF(AB50="","",")")</f>
        <v/>
      </c>
      <c r="AH50" s="68" t="str">
        <f t="shared" ref="AH50:AH66" si="101">IF(AI50="","","(")</f>
        <v/>
      </c>
      <c r="AI50" s="69" t="str">
        <f t="shared" si="23"/>
        <v/>
      </c>
      <c r="AJ50" s="63" t="str">
        <f t="shared" ref="AJ50:AJ66" si="102">IF(AI50="","",",")</f>
        <v/>
      </c>
      <c r="AK50" s="63" t="str">
        <f t="shared" ref="AK50:AK66" si="103">IF(K50="","",K50)</f>
        <v/>
      </c>
      <c r="AL50" s="63" t="str">
        <f t="shared" ref="AL50:AL66" si="104">IF(AI50="","",",")</f>
        <v/>
      </c>
      <c r="AM50" s="63" t="str">
        <f t="shared" ref="AM50:AM66" si="105">IF(AI50="","",450)</f>
        <v/>
      </c>
      <c r="AN50" s="63" t="str">
        <f t="shared" ref="AN50:AN66" si="106">IF(AI50="","",")")</f>
        <v/>
      </c>
    </row>
    <row r="51" spans="1:40" ht="24.5" outlineLevel="1" thickTop="1" thickBot="1" x14ac:dyDescent="0.55000000000000004">
      <c r="C51" s="124" t="s">
        <v>2709</v>
      </c>
      <c r="D51" s="125"/>
      <c r="E51" s="51"/>
      <c r="F51" s="52"/>
      <c r="G51" s="52"/>
      <c r="H51" s="51"/>
      <c r="I51" s="51"/>
      <c r="J51" s="53"/>
      <c r="K51" s="53"/>
      <c r="L51" s="54" t="str">
        <f t="shared" si="85"/>
        <v xml:space="preserve">            { line: "y adquirir para Ti un pueblo santo., ", sC: ""},</v>
      </c>
      <c r="M51" s="55" t="str">
        <f t="shared" si="86"/>
        <v/>
      </c>
      <c r="N51" s="56" t="str">
        <f t="shared" si="2"/>
        <v/>
      </c>
      <c r="O51" s="57" t="str">
        <f t="shared" si="87"/>
        <v/>
      </c>
      <c r="P51" s="58" t="str">
        <f t="shared" si="4"/>
        <v/>
      </c>
      <c r="Q51" s="59" t="str">
        <f t="shared" si="88"/>
        <v/>
      </c>
      <c r="R51" s="60" t="str">
        <f t="shared" si="6"/>
        <v/>
      </c>
      <c r="S51" s="55" t="str">
        <f t="shared" si="89"/>
        <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6.5" thickTop="1" thickBot="1" x14ac:dyDescent="0.55000000000000004">
      <c r="A52" s="72"/>
      <c r="B52" s="72"/>
      <c r="C52" s="72"/>
      <c r="D52" s="73"/>
      <c r="E52" s="73"/>
      <c r="F52" s="73"/>
      <c r="G52" s="73"/>
      <c r="H52" s="73"/>
      <c r="I52" s="73"/>
      <c r="J52" s="73"/>
      <c r="K52" s="73"/>
      <c r="L52" s="74" t="s">
        <v>997</v>
      </c>
      <c r="M52" s="55"/>
      <c r="N52" s="56"/>
      <c r="O52" s="57"/>
      <c r="P52" s="58"/>
      <c r="Q52" s="59"/>
      <c r="R52" s="60" t="str">
        <f>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4.5" outlineLevel="1" thickTop="1" thickBot="1" x14ac:dyDescent="0.55000000000000004">
      <c r="B53" t="s">
        <v>2723</v>
      </c>
      <c r="C53" s="124" t="s">
        <v>2710</v>
      </c>
      <c r="D53" s="125" t="s">
        <v>1053</v>
      </c>
      <c r="E53" s="51"/>
      <c r="F53" s="52" t="s">
        <v>1017</v>
      </c>
      <c r="G53" s="52" t="s">
        <v>1016</v>
      </c>
      <c r="H53" s="51"/>
      <c r="I53" s="51"/>
      <c r="J53" s="53"/>
      <c r="K53" s="53"/>
      <c r="L53" s="54" t="str">
        <f t="shared" si="85"/>
        <v xml:space="preserve">            { line: "Él, (Sol,,14)(La,m,250)", sC: "ast3"},</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v>
      </c>
      <c r="U53" s="62" t="str">
        <f t="shared" si="9"/>
        <v>La</v>
      </c>
      <c r="V53" s="63" t="str">
        <f t="shared" si="91"/>
        <v>,</v>
      </c>
      <c r="W53" s="64" t="str">
        <f t="shared" si="11"/>
        <v>m</v>
      </c>
      <c r="X53" s="63" t="str">
        <f t="shared" si="92"/>
        <v>,</v>
      </c>
      <c r="Y53" s="63">
        <f t="shared" si="93"/>
        <v>250</v>
      </c>
      <c r="Z53" s="55" t="str">
        <f t="shared" si="94"/>
        <v>)</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2711</v>
      </c>
      <c r="D54" s="125" t="s">
        <v>1053</v>
      </c>
      <c r="E54" s="51"/>
      <c r="F54" s="52" t="s">
        <v>1017</v>
      </c>
      <c r="G54" s="52" t="s">
        <v>1016</v>
      </c>
      <c r="H54" s="51"/>
      <c r="I54" s="51"/>
      <c r="J54" s="53"/>
      <c r="K54" s="53"/>
      <c r="L54" s="54" t="str">
        <f t="shared" si="85"/>
        <v xml:space="preserve">            { line: "extendió sus brazos en la cruz,, (Sol,,14)(La,m,250)", sC: ""},</v>
      </c>
      <c r="M54" s="55" t="str">
        <f t="shared" si="86"/>
        <v>(</v>
      </c>
      <c r="N54" s="56" t="str">
        <f t="shared" si="2"/>
        <v>Sol</v>
      </c>
      <c r="O54" s="57" t="str">
        <f t="shared" si="87"/>
        <v>,</v>
      </c>
      <c r="P54" s="58" t="str">
        <f t="shared" si="4"/>
        <v/>
      </c>
      <c r="Q54" s="59" t="str">
        <f t="shared" si="88"/>
        <v>,</v>
      </c>
      <c r="R54" s="60">
        <f t="shared" si="6"/>
        <v>14</v>
      </c>
      <c r="S54" s="55" t="str">
        <f t="shared" si="89"/>
        <v>)</v>
      </c>
      <c r="T54" s="61" t="str">
        <f t="shared" si="90"/>
        <v>(</v>
      </c>
      <c r="U54" s="62" t="str">
        <f t="shared" si="9"/>
        <v>La</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2712</v>
      </c>
      <c r="D55" s="125"/>
      <c r="E55" s="51"/>
      <c r="F55" s="52"/>
      <c r="G55" s="52"/>
      <c r="H55" s="51"/>
      <c r="I55" s="51"/>
      <c r="J55" s="53"/>
      <c r="K55" s="53"/>
      <c r="L55" s="54" t="str">
        <f t="shared" si="85"/>
        <v xml:space="preserve">            { line: "muriendo destruyó la muerte.,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2713</v>
      </c>
      <c r="D56" s="125" t="s">
        <v>1053</v>
      </c>
      <c r="E56" s="51"/>
      <c r="F56" s="52" t="s">
        <v>1017</v>
      </c>
      <c r="G56" s="52" t="s">
        <v>1016</v>
      </c>
      <c r="H56" s="51"/>
      <c r="I56" s="51"/>
      <c r="J56" s="53"/>
      <c r="K56" s="53"/>
      <c r="L56" s="54" t="str">
        <f t="shared" si="85"/>
        <v xml:space="preserve">            { line: "Y proclamó, (Sol,,14)(La,m,250)",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v>
      </c>
      <c r="U56" s="62" t="str">
        <f t="shared" si="9"/>
        <v>La</v>
      </c>
      <c r="V56" s="63" t="str">
        <f t="shared" si="91"/>
        <v>,</v>
      </c>
      <c r="W56" s="64" t="str">
        <f t="shared" si="11"/>
        <v>m</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2714</v>
      </c>
      <c r="D57" s="125"/>
      <c r="E57" s="51"/>
      <c r="F57" s="52"/>
      <c r="G57" s="52"/>
      <c r="H57" s="51"/>
      <c r="I57" s="51"/>
      <c r="J57" s="53"/>
      <c r="K57" s="53"/>
      <c r="L57" s="54" t="str">
        <f t="shared" si="85"/>
        <v xml:space="preserve">            { line: "la resurrección., ", sC: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B58" t="s">
        <v>2465</v>
      </c>
      <c r="C58" s="124" t="s">
        <v>2715</v>
      </c>
      <c r="D58" s="125" t="s">
        <v>1017</v>
      </c>
      <c r="E58" s="51" t="s">
        <v>1016</v>
      </c>
      <c r="F58" s="52"/>
      <c r="G58" s="52"/>
      <c r="H58" s="51"/>
      <c r="I58" s="51"/>
      <c r="J58" s="53"/>
      <c r="K58" s="53"/>
      <c r="L58" s="54" t="str">
        <f t="shared" si="85"/>
        <v xml:space="preserve">            { line: "Y PROCLAMÓ, (La,m,20)", sC: "as r1"},</v>
      </c>
      <c r="M58" s="55" t="str">
        <f t="shared" si="86"/>
        <v>(</v>
      </c>
      <c r="N58" s="56" t="str">
        <f t="shared" si="2"/>
        <v>La</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B59" t="s">
        <v>1003</v>
      </c>
      <c r="C59" s="124" t="s">
        <v>2716</v>
      </c>
      <c r="D59" s="125" t="s">
        <v>1053</v>
      </c>
      <c r="E59" s="51"/>
      <c r="F59" s="52" t="s">
        <v>1017</v>
      </c>
      <c r="G59" s="52" t="s">
        <v>1016</v>
      </c>
      <c r="H59" s="51"/>
      <c r="I59" s="51"/>
      <c r="J59" s="53"/>
      <c r="K59" s="53"/>
      <c r="L59" s="54" t="str">
        <f t="shared" si="85"/>
        <v xml:space="preserve">            { line: "LA RESURRECCIÓN., (Sol,,14)(La,m,250)", sC: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124" t="s">
        <v>2717</v>
      </c>
      <c r="D61" s="125" t="s">
        <v>1017</v>
      </c>
      <c r="E61" s="51" t="s">
        <v>1016</v>
      </c>
      <c r="F61" s="52"/>
      <c r="G61" s="52"/>
      <c r="H61" s="51"/>
      <c r="I61" s="51"/>
      <c r="J61" s="53"/>
      <c r="K61" s="53"/>
      <c r="L61" s="54" t="str">
        <f t="shared" si="85"/>
        <v xml:space="preserve">            { line: "Por este misterio de salvación,, (La,m,20)", sC: ""},</v>
      </c>
      <c r="M61" s="55" t="str">
        <f t="shared" si="86"/>
        <v>(</v>
      </c>
      <c r="N61" s="56" t="str">
        <f t="shared" si="2"/>
        <v>La</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2718</v>
      </c>
      <c r="D62" s="125"/>
      <c r="E62" s="51"/>
      <c r="F62" s="52"/>
      <c r="G62" s="52"/>
      <c r="H62" s="51"/>
      <c r="I62" s="51"/>
      <c r="J62" s="53"/>
      <c r="K62" s="53"/>
      <c r="L62" s="54" t="str">
        <f t="shared" si="85"/>
        <v xml:space="preserve">            { line: "unidos a los ángeles y a los santos, ", sC: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2719</v>
      </c>
      <c r="D63" s="125" t="s">
        <v>1053</v>
      </c>
      <c r="E63" s="51"/>
      <c r="F63" s="52"/>
      <c r="G63" s="52"/>
      <c r="H63" s="51"/>
      <c r="I63" s="51"/>
      <c r="J63" s="53"/>
      <c r="K63" s="53"/>
      <c r="L63" s="54" t="str">
        <f t="shared" si="85"/>
        <v xml:space="preserve">            { line: "cantamos a una sola voz,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2720</v>
      </c>
      <c r="D64" s="125" t="s">
        <v>2650</v>
      </c>
      <c r="E64" s="51"/>
      <c r="F64" s="52"/>
      <c r="G64" s="52"/>
      <c r="H64" s="51"/>
      <c r="I64" s="51"/>
      <c r="J64" s="53"/>
      <c r="K64" s="53"/>
      <c r="L64" s="54" t="str">
        <f t="shared" si="85"/>
        <v xml:space="preserve">            { line: "el himno de tu gloria:, (Lam,,)", sC: ""},</v>
      </c>
      <c r="M64" s="55" t="str">
        <f t="shared" si="86"/>
        <v>(</v>
      </c>
      <c r="N64" s="56" t="str">
        <f t="shared" si="2"/>
        <v>Lam</v>
      </c>
      <c r="O64" s="57" t="str">
        <f t="shared" si="87"/>
        <v>,</v>
      </c>
      <c r="P64" s="58" t="str">
        <f t="shared" si="4"/>
        <v/>
      </c>
      <c r="Q64" s="59" t="str">
        <f t="shared" si="88"/>
        <v>,</v>
      </c>
      <c r="R64" s="60" t="str">
        <f t="shared" si="6"/>
        <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6.5" thickTop="1" thickBot="1" x14ac:dyDescent="0.550000000000000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outlineLevel="1" thickTop="1" thickBot="1" x14ac:dyDescent="0.55000000000000004">
      <c r="B66" t="s">
        <v>1001</v>
      </c>
      <c r="C66" s="124" t="s">
        <v>2721</v>
      </c>
      <c r="D66" s="125"/>
      <c r="E66" s="51"/>
      <c r="F66" s="52"/>
      <c r="G66" s="52"/>
      <c r="H66" s="51"/>
      <c r="I66" s="51"/>
      <c r="J66" s="53"/>
      <c r="K66" s="53"/>
      <c r="L66" s="54" t="str">
        <f t="shared" si="85"/>
        <v xml:space="preserve">            { line: "SANTO, SANTO, SANTO..., ", sC: "ta as"},</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 customHeight="1" thickTop="1" x14ac:dyDescent="0.6">
      <c r="A67" s="94"/>
      <c r="B67" s="94"/>
      <c r="C67" s="94"/>
      <c r="D67" s="94"/>
      <c r="E67" s="94"/>
      <c r="F67" s="94"/>
      <c r="G67" s="94"/>
      <c r="H67" s="94"/>
      <c r="I67" s="94"/>
      <c r="J67" s="94"/>
      <c r="K67" s="94"/>
      <c r="L67" s="98" t="str">
        <f ca="1">_xlfn.CONCAT("]}, // ULTIMA LINEA DEL CANTO: ",L1)</f>
        <v>]}, // ULTIMA LINEA DEL CANTO: PADRE NUESTRO</v>
      </c>
      <c r="M67" s="94"/>
    </row>
    <row r="68" spans="1:40" ht="20.5" x14ac:dyDescent="0.35">
      <c r="L68" s="99" t="s">
        <v>1012</v>
      </c>
      <c r="M68" s="100"/>
    </row>
    <row r="69" spans="1:40" ht="15" hidden="1" outlineLevel="1" thickBot="1" x14ac:dyDescent="0.4">
      <c r="M69" s="100"/>
    </row>
    <row r="70" spans="1:40" ht="26.5" hidden="1" outlineLevel="1" thickTop="1" thickBot="1" x14ac:dyDescent="0.55000000000000004">
      <c r="A70" s="72"/>
      <c r="B70" s="72"/>
      <c r="C70" s="72"/>
      <c r="D70" s="73"/>
      <c r="E70" s="73"/>
      <c r="F70" s="73"/>
      <c r="G70" s="73"/>
      <c r="H70" s="73"/>
      <c r="I70" s="73"/>
      <c r="J70" s="73"/>
      <c r="K70" s="73"/>
      <c r="L70" s="74" t="s">
        <v>997</v>
      </c>
      <c r="M70" s="55"/>
      <c r="N70" s="56"/>
      <c r="O70" s="57"/>
      <c r="P70" s="58"/>
      <c r="Q70" s="59"/>
      <c r="R70" s="60" t="str">
        <f t="shared" ref="R70:R79" si="107">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4.5" hidden="1" outlineLevel="1" thickTop="1" thickBot="1" x14ac:dyDescent="0.550000000000000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4.5" hidden="1" outlineLevel="1" thickTop="1" thickBot="1" x14ac:dyDescent="0.550000000000000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hidden="1" outlineLevel="1" thickTop="1" thickBot="1" x14ac:dyDescent="0.550000000000000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hidden="1" outlineLevel="1" thickTop="1" thickBot="1" x14ac:dyDescent="0.550000000000000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hidden="1" outlineLevel="1" thickTop="1" thickBot="1" x14ac:dyDescent="0.550000000000000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hidden="1" outlineLevel="1" thickTop="1" thickBot="1" x14ac:dyDescent="0.550000000000000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hidden="1" outlineLevel="1" thickTop="1" thickBot="1" x14ac:dyDescent="0.550000000000000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4.5" hidden="1" outlineLevel="1" thickTop="1" thickBot="1" x14ac:dyDescent="0.550000000000000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6.5" hidden="1" outlineLevel="1" thickTop="1" thickBot="1" x14ac:dyDescent="0.550000000000000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172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7270-9494-4E58-ACEF-362E6864ECA3}">
  <sheetPr codeName="Sheet105">
    <tabColor rgb="FF00B0F0"/>
  </sheetPr>
  <dimension ref="A1:AN86"/>
  <sheetViews>
    <sheetView zoomScale="85" zoomScaleNormal="85" workbookViewId="0">
      <pane xSplit="2" ySplit="1" topLeftCell="C5" activePane="bottomRight" state="frozen"/>
      <selection pane="topRight" activeCell="C1" sqref="C1"/>
      <selection pane="bottomLeft" activeCell="A2" sqref="A2"/>
      <selection pane="bottomRight" activeCell="L27" sqref="L2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194</v>
      </c>
      <c r="E1" s="39"/>
      <c r="F1" s="39"/>
      <c r="G1" s="39"/>
      <c r="H1" s="39"/>
      <c r="I1" s="39"/>
      <c r="J1" s="39"/>
      <c r="K1" s="39"/>
      <c r="L1" s="120" t="str">
        <f ca="1">UPPER(VLOOKUP(C1,Table223[#Data],3,FALSE))</f>
        <v>PLEGARIA EUCARÍSTICA II MODELO 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122" t="str">
        <f ca="1">_xlfn.CONCAT("        id: ","""",C7,"""",",")</f>
        <v xml:space="preserve">        id: "plegariaeucaristicaiimodeloi",</v>
      </c>
    </row>
    <row r="8" spans="2:32" ht="23" x14ac:dyDescent="0.35">
      <c r="C8" t="str">
        <f ca="1">PROPER(L1)</f>
        <v>Plegaria Eucarística Ii Modelo I</v>
      </c>
      <c r="L8" s="122" t="str">
        <f ca="1">_xlfn.CONCAT("        tt: ","""",C8,"""",",")</f>
        <v xml:space="preserve">        tt: "Plegaria Eucarística Ii Modelo I",</v>
      </c>
    </row>
    <row r="9" spans="2:32" ht="23" x14ac:dyDescent="0.35">
      <c r="C9" t="str">
        <f ca="1">PROPER(L1)</f>
        <v>Plegaria Eucarística Ii Modelo I</v>
      </c>
      <c r="L9" s="122" t="str">
        <f ca="1">_xlfn.CONCAT("        title: ","""",C9,"""",",")</f>
        <v xml:space="preserve">        title: "Plegaria Eucarística Ii Modelo I",</v>
      </c>
    </row>
    <row r="10" spans="2:32" ht="23" x14ac:dyDescent="0.35">
      <c r="C10" t="str">
        <f ca="1">VLOOKUP(C1,Table223[#Data],4,FALSE)</f>
        <v>Modelo I</v>
      </c>
      <c r="L10" s="122" t="str">
        <f ca="1">_xlfn.CONCAT("        ","subtitle: ","""",C10,"""",",")</f>
        <v xml:space="preserve">        subtitle: "Modelo I",</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194</v>
      </c>
      <c r="L16" s="122" t="str">
        <f ca="1">_xlfn.CONCAT("        dbno: ","""",C16,"""",",")</f>
        <v xml:space="preserve">        dbno: "194",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plegariaeucaristicaiimodeloi</v>
      </c>
      <c r="L19" s="122" t="str">
        <f ca="1">_xlfn.CONCAT("        audioSrc: ","""https://audio.resucito.do/",C19,".mp3""",",")</f>
        <v xml:space="preserve">        audioSrc: "https://audio.resucito.do/plegariaeucaristicaiimodeloi.mp3",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193</v>
      </c>
      <c r="C26" t="str">
        <f ca="1">VLOOKUP(B26,Table4[#Data],13,FALSE)</f>
        <v>"/src/index.html?canto=padrenuestro"</v>
      </c>
      <c r="L26" s="122" t="str">
        <f ca="1">_xlfn.CONCAT("        ant: ",C26,",")</f>
        <v xml:space="preserve">        ant: "/src/index.html?canto=padrenuestro",</v>
      </c>
    </row>
    <row r="27" spans="1:40" ht="23" x14ac:dyDescent="0.35">
      <c r="B27">
        <f ca="1">+C1+1</f>
        <v>195</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2760</v>
      </c>
      <c r="C30" s="142" t="s">
        <v>2756</v>
      </c>
      <c r="D30" s="125"/>
      <c r="E30" s="51"/>
      <c r="F30" s="52"/>
      <c r="G30" s="52"/>
      <c r="H30" s="51"/>
      <c r="I30" s="51"/>
      <c r="J30" s="53"/>
      <c r="K30" s="53"/>
      <c r="L30" s="77" t="str">
        <f t="shared" ref="L30" si="0">IF(C30="","",_xlfn.CONCAT("            { line: ","""",C30,", ",M30:AN30,""", sC: ","""",B30,"""},"))</f>
        <v xml:space="preserve">            { line: "TRANSICIÓN, ", sC: "izq"},</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2760</v>
      </c>
      <c r="C31" s="141" t="s">
        <v>2757</v>
      </c>
      <c r="D31" s="125"/>
      <c r="E31" s="51"/>
      <c r="F31" s="52"/>
      <c r="G31" s="52"/>
      <c r="H31" s="51"/>
      <c r="I31" s="51"/>
      <c r="J31" s="53"/>
      <c r="K31" s="53"/>
      <c r="L31" s="77" t="str">
        <f t="shared" ref="L31" si="29">IF(C31="","",_xlfn.CONCAT("            { line: ","""",C31,", ",M31:AN31,""", sC: ","""",B31,"""},"))</f>
        <v xml:space="preserve">            { line: "Con la melodía de «El Señor anuncia una noticia». , ", sC: "izq"},</v>
      </c>
      <c r="M31" s="55" t="str">
        <f t="shared" ref="M31" si="30">IF(N31="","","(")</f>
        <v/>
      </c>
      <c r="N31" s="56" t="str">
        <f t="shared" ref="N31" si="31">IF(D31="","",D31)</f>
        <v/>
      </c>
      <c r="O31" s="57" t="str">
        <f t="shared" ref="O31" si="32">IF(N31="","",",")</f>
        <v/>
      </c>
      <c r="P31" s="58" t="str">
        <f t="shared" ref="P31" si="33">IF(E31="","",E31)</f>
        <v/>
      </c>
      <c r="Q31" s="59" t="str">
        <f t="shared" ref="Q31" si="34">IF(N31="","",",")</f>
        <v/>
      </c>
      <c r="R31" s="60" t="str">
        <f t="shared" ref="R31" si="35">IF(N31="Do",10,IF(N31="Re",22,IF(N31="Mi",20,IF(N31="Fa",20,IF(N31="Sol",14,IF(N31="La",20,IF(N31="Si",20,IF(N31="Do#",14,IF(N31="Fa#",15,IF(N31="Sol#",20,IF(N31="Si♭",17,"")))))))))))</f>
        <v/>
      </c>
      <c r="S31" s="55" t="str">
        <f t="shared" ref="S31" si="36">IF(N31="","",")")</f>
        <v/>
      </c>
      <c r="T31" s="61" t="str">
        <f t="shared" ref="T31" si="37">IF(U31="","","(")</f>
        <v/>
      </c>
      <c r="U31" s="62" t="str">
        <f t="shared" ref="U31" si="38">IF(F31="","",F31)</f>
        <v/>
      </c>
      <c r="V31" s="63" t="str">
        <f t="shared" ref="V31" si="39">IF(U31="","",",")</f>
        <v/>
      </c>
      <c r="W31" s="64" t="str">
        <f t="shared" ref="W31" si="40">IF(G31="","",G31)</f>
        <v/>
      </c>
      <c r="X31" s="63" t="str">
        <f t="shared" ref="X31" si="41">IF(U31="","",",")</f>
        <v/>
      </c>
      <c r="Y31" s="63" t="str">
        <f t="shared" ref="Y31" si="42">IF(U31="","",250)</f>
        <v/>
      </c>
      <c r="Z31" s="55" t="str">
        <f t="shared" ref="Z31" si="43">IF(U31="","",")")</f>
        <v/>
      </c>
      <c r="AA31" s="65" t="str">
        <f t="shared" ref="AA31" si="44">IF(AB31="","","(")</f>
        <v/>
      </c>
      <c r="AB31" s="56" t="str">
        <f t="shared" ref="AB31" si="45">IF(H31="","",H31)</f>
        <v/>
      </c>
      <c r="AC31" s="66" t="str">
        <f t="shared" ref="AC31" si="46">IF(AB31="","",",")</f>
        <v/>
      </c>
      <c r="AD31" s="58" t="str">
        <f t="shared" ref="AD31" si="47">IF(I31="","",I31)</f>
        <v/>
      </c>
      <c r="AE31" s="67" t="str">
        <f t="shared" ref="AE31" si="48">IF(AB31="","",",")</f>
        <v/>
      </c>
      <c r="AF31" s="60" t="str">
        <f t="shared" ref="AF31" si="49">IF(AB31="","",350)</f>
        <v/>
      </c>
      <c r="AG31" s="60" t="str">
        <f t="shared" ref="AG31" si="50">IF(AB31="","",")")</f>
        <v/>
      </c>
      <c r="AH31" s="68" t="str">
        <f t="shared" ref="AH31" si="51">IF(AI31="","","(")</f>
        <v/>
      </c>
      <c r="AI31" s="69" t="str">
        <f t="shared" ref="AI31" si="52">IF(J31="","",J31)</f>
        <v/>
      </c>
      <c r="AJ31" s="63" t="str">
        <f t="shared" ref="AJ31" si="53">IF(AI31="","",",")</f>
        <v/>
      </c>
      <c r="AK31" s="63" t="str">
        <f t="shared" ref="AK31" si="54">IF(K31="","",K31)</f>
        <v/>
      </c>
      <c r="AL31" s="63" t="str">
        <f t="shared" ref="AL31" si="55">IF(AI31="","",",")</f>
        <v/>
      </c>
      <c r="AM31" s="63" t="str">
        <f t="shared" ref="AM31" si="56">IF(AI31="","",450)</f>
        <v/>
      </c>
      <c r="AN31" s="63" t="str">
        <f t="shared" ref="AN31" si="57">IF(AI31="","",")")</f>
        <v/>
      </c>
    </row>
    <row r="32" spans="1:40" ht="24.5" thickTop="1" thickBot="1" x14ac:dyDescent="0.55000000000000004">
      <c r="B32" t="s">
        <v>2466</v>
      </c>
      <c r="C32" s="124" t="s">
        <v>2724</v>
      </c>
      <c r="D32" s="125" t="s">
        <v>1053</v>
      </c>
      <c r="E32" s="51"/>
      <c r="F32" s="52"/>
      <c r="G32" s="52"/>
      <c r="H32" s="51"/>
      <c r="I32" s="51"/>
      <c r="J32" s="53"/>
      <c r="K32" s="53"/>
      <c r="L32" s="77" t="str">
        <f t="shared" ref="L32:L34" si="58">IF(C32="","",_xlfn.CONCAT("            { line: ","""",C32,", ",M32:AN32,""", sC: ","""",B32,"""},"))</f>
        <v xml:space="preserve">            { line: "Santo eres en verdad, Señor,, (Sol,,14)", sC: "pa"},</v>
      </c>
      <c r="M32" s="55" t="str">
        <f t="shared" ref="M32:M37" si="59">IF(N32="","","(")</f>
        <v>(</v>
      </c>
      <c r="N32" s="56" t="str">
        <f t="shared" ref="N32:N72" si="60">IF(D32="","",D32)</f>
        <v>Sol</v>
      </c>
      <c r="O32" s="57" t="str">
        <f t="shared" ref="O32:O37" si="61">IF(N32="","",",")</f>
        <v>,</v>
      </c>
      <c r="P32" s="58" t="str">
        <f t="shared" ref="P32:P72" si="62">IF(E32="","",E32)</f>
        <v/>
      </c>
      <c r="Q32" s="59" t="str">
        <f t="shared" ref="Q32:Q37" si="63">IF(N32="","",",")</f>
        <v>,</v>
      </c>
      <c r="R32" s="60">
        <f t="shared" ref="R32:R72" si="64">IF(N32="Do",10,IF(N32="Re",22,IF(N32="Mi",20,IF(N32="Fa",20,IF(N32="Sol",14,IF(N32="La",20,IF(N32="Si",20,IF(N32="Do#",14,IF(N32="Fa#",15,IF(N32="Sol#",20,IF(N32="Si♭",17,"")))))))))))</f>
        <v>14</v>
      </c>
      <c r="S32" s="55" t="str">
        <f t="shared" ref="S32:S37" si="65">IF(N32="","",")")</f>
        <v>)</v>
      </c>
      <c r="T32" s="61" t="str">
        <f t="shared" ref="T32:T37" si="66">IF(U32="","","(")</f>
        <v/>
      </c>
      <c r="U32" s="62" t="str">
        <f t="shared" ref="U32:U72" si="67">IF(F32="","",F32)</f>
        <v/>
      </c>
      <c r="V32" s="63" t="str">
        <f t="shared" ref="V32:V37" si="68">IF(U32="","",",")</f>
        <v/>
      </c>
      <c r="W32" s="64" t="str">
        <f t="shared" ref="W32:W72" si="69">IF(G32="","",G32)</f>
        <v/>
      </c>
      <c r="X32" s="63" t="str">
        <f t="shared" ref="X32:X37" si="70">IF(U32="","",",")</f>
        <v/>
      </c>
      <c r="Y32" s="63" t="str">
        <f t="shared" ref="Y32:Y37" si="71">IF(U32="","",250)</f>
        <v/>
      </c>
      <c r="Z32" s="55" t="str">
        <f t="shared" ref="Z32:Z37" si="72">IF(U32="","",")")</f>
        <v/>
      </c>
      <c r="AA32" s="65" t="str">
        <f t="shared" ref="AA32:AA37" si="73">IF(AB32="","","(")</f>
        <v/>
      </c>
      <c r="AB32" s="56" t="str">
        <f t="shared" ref="AB32:AB72" si="74">IF(H32="","",H32)</f>
        <v/>
      </c>
      <c r="AC32" s="66" t="str">
        <f t="shared" ref="AC32:AC37" si="75">IF(AB32="","",",")</f>
        <v/>
      </c>
      <c r="AD32" s="58" t="str">
        <f t="shared" ref="AD32:AD37" si="76">IF(I32="","",I32)</f>
        <v/>
      </c>
      <c r="AE32" s="67" t="str">
        <f t="shared" ref="AE32:AE37" si="77">IF(AB32="","",",")</f>
        <v/>
      </c>
      <c r="AF32" s="60" t="str">
        <f t="shared" ref="AF32:AF37" si="78">IF(AB32="","",350)</f>
        <v/>
      </c>
      <c r="AG32" s="60" t="str">
        <f t="shared" ref="AG32:AG37" si="79">IF(AB32="","",")")</f>
        <v/>
      </c>
      <c r="AH32" s="68" t="str">
        <f t="shared" ref="AH32:AH37" si="80">IF(AI32="","","(")</f>
        <v/>
      </c>
      <c r="AI32" s="69" t="str">
        <f t="shared" ref="AI32:AI72" si="81">IF(J32="","",J32)</f>
        <v/>
      </c>
      <c r="AJ32" s="63" t="str">
        <f t="shared" ref="AJ32:AJ37" si="82">IF(AI32="","",",")</f>
        <v/>
      </c>
      <c r="AK32" s="63" t="str">
        <f t="shared" ref="AK32:AK37" si="83">IF(K32="","",K32)</f>
        <v/>
      </c>
      <c r="AL32" s="63" t="str">
        <f t="shared" ref="AL32:AL37" si="84">IF(AI32="","",",")</f>
        <v/>
      </c>
      <c r="AM32" s="63" t="str">
        <f t="shared" ref="AM32:AM37" si="85">IF(AI32="","",450)</f>
        <v/>
      </c>
      <c r="AN32" s="63" t="str">
        <f t="shared" ref="AN32:AN37" si="86">IF(AI32="","",")")</f>
        <v/>
      </c>
    </row>
    <row r="33" spans="1:40" ht="24.5" thickTop="1" thickBot="1" x14ac:dyDescent="0.55000000000000004">
      <c r="B33" t="s">
        <v>2760</v>
      </c>
      <c r="C33" s="142" t="s">
        <v>2758</v>
      </c>
      <c r="D33" s="125"/>
      <c r="E33" s="51"/>
      <c r="F33" s="52"/>
      <c r="G33" s="52"/>
      <c r="H33" s="51"/>
      <c r="I33" s="51"/>
      <c r="J33" s="53"/>
      <c r="K33" s="53"/>
      <c r="L33" s="77" t="str">
        <f t="shared" ref="L33" si="87">IF(C33="","",_xlfn.CONCAT("            { line: ","""",C33,", ",M33:AN33,""", sC: ","""",B33,"""},"))</f>
        <v xml:space="preserve">            { line: "EPÍCLESIS. ORACIÓN C0NSECRATORIA , ", sC: "izq"},</v>
      </c>
      <c r="M33" s="55" t="str">
        <f t="shared" ref="M33" si="88">IF(N33="","","(")</f>
        <v/>
      </c>
      <c r="N33" s="56" t="str">
        <f t="shared" ref="N33" si="89">IF(D33="","",D33)</f>
        <v/>
      </c>
      <c r="O33" s="57" t="str">
        <f t="shared" ref="O33" si="90">IF(N33="","",",")</f>
        <v/>
      </c>
      <c r="P33" s="58" t="str">
        <f t="shared" ref="P33" si="91">IF(E33="","",E33)</f>
        <v/>
      </c>
      <c r="Q33" s="59" t="str">
        <f t="shared" ref="Q33" si="92">IF(N33="","",",")</f>
        <v/>
      </c>
      <c r="R33" s="60" t="str">
        <f t="shared" ref="R33" si="93">IF(N33="Do",10,IF(N33="Re",22,IF(N33="Mi",20,IF(N33="Fa",20,IF(N33="Sol",14,IF(N33="La",20,IF(N33="Si",20,IF(N33="Do#",14,IF(N33="Fa#",15,IF(N33="Sol#",20,IF(N33="Si♭",17,"")))))))))))</f>
        <v/>
      </c>
      <c r="S33" s="55" t="str">
        <f t="shared" ref="S33" si="94">IF(N33="","",")")</f>
        <v/>
      </c>
      <c r="T33" s="61" t="str">
        <f t="shared" ref="T33" si="95">IF(U33="","","(")</f>
        <v/>
      </c>
      <c r="U33" s="62" t="str">
        <f t="shared" ref="U33" si="96">IF(F33="","",F33)</f>
        <v/>
      </c>
      <c r="V33" s="63" t="str">
        <f t="shared" ref="V33" si="97">IF(U33="","",",")</f>
        <v/>
      </c>
      <c r="W33" s="64" t="str">
        <f t="shared" ref="W33" si="98">IF(G33="","",G33)</f>
        <v/>
      </c>
      <c r="X33" s="63" t="str">
        <f t="shared" ref="X33" si="99">IF(U33="","",",")</f>
        <v/>
      </c>
      <c r="Y33" s="63" t="str">
        <f t="shared" ref="Y33" si="100">IF(U33="","",250)</f>
        <v/>
      </c>
      <c r="Z33" s="55" t="str">
        <f t="shared" ref="Z33" si="101">IF(U33="","",")")</f>
        <v/>
      </c>
      <c r="AA33" s="65" t="str">
        <f t="shared" ref="AA33" si="102">IF(AB33="","","(")</f>
        <v/>
      </c>
      <c r="AB33" s="56" t="str">
        <f t="shared" ref="AB33" si="103">IF(H33="","",H33)</f>
        <v/>
      </c>
      <c r="AC33" s="66" t="str">
        <f t="shared" ref="AC33" si="104">IF(AB33="","",",")</f>
        <v/>
      </c>
      <c r="AD33" s="58" t="str">
        <f t="shared" ref="AD33" si="105">IF(I33="","",I33)</f>
        <v/>
      </c>
      <c r="AE33" s="67" t="str">
        <f t="shared" ref="AE33" si="106">IF(AB33="","",",")</f>
        <v/>
      </c>
      <c r="AF33" s="60" t="str">
        <f t="shared" ref="AF33" si="107">IF(AB33="","",350)</f>
        <v/>
      </c>
      <c r="AG33" s="60" t="str">
        <f t="shared" ref="AG33" si="108">IF(AB33="","",")")</f>
        <v/>
      </c>
      <c r="AH33" s="68" t="str">
        <f t="shared" ref="AH33" si="109">IF(AI33="","","(")</f>
        <v/>
      </c>
      <c r="AI33" s="69" t="str">
        <f t="shared" ref="AI33" si="110">IF(J33="","",J33)</f>
        <v/>
      </c>
      <c r="AJ33" s="63" t="str">
        <f t="shared" ref="AJ33" si="111">IF(AI33="","",",")</f>
        <v/>
      </c>
      <c r="AK33" s="63" t="str">
        <f t="shared" ref="AK33" si="112">IF(K33="","",K33)</f>
        <v/>
      </c>
      <c r="AL33" s="63" t="str">
        <f t="shared" ref="AL33" si="113">IF(AI33="","",",")</f>
        <v/>
      </c>
      <c r="AM33" s="63" t="str">
        <f t="shared" ref="AM33" si="114">IF(AI33="","",450)</f>
        <v/>
      </c>
      <c r="AN33" s="63" t="str">
        <f t="shared" ref="AN33" si="115">IF(AI33="","",")")</f>
        <v/>
      </c>
    </row>
    <row r="34" spans="1:40" ht="24.5" thickTop="1" thickBot="1" x14ac:dyDescent="0.55000000000000004">
      <c r="C34" s="124" t="s">
        <v>2725</v>
      </c>
      <c r="D34" s="125" t="s">
        <v>1015</v>
      </c>
      <c r="E34" s="51" t="s">
        <v>1016</v>
      </c>
      <c r="F34" s="52"/>
      <c r="G34" s="52"/>
      <c r="H34" s="51"/>
      <c r="I34" s="51"/>
      <c r="J34" s="53"/>
      <c r="K34" s="53"/>
      <c r="L34" s="77" t="str">
        <f t="shared" si="58"/>
        <v xml:space="preserve">            { line: "fuente de toda santidad:, (Mi,m,20)", sC: ""},</v>
      </c>
      <c r="M34" s="55" t="str">
        <f t="shared" si="59"/>
        <v>(</v>
      </c>
      <c r="N34" s="56" t="str">
        <f t="shared" si="60"/>
        <v>Mi</v>
      </c>
      <c r="O34" s="57" t="str">
        <f t="shared" si="61"/>
        <v>,</v>
      </c>
      <c r="P34" s="58" t="str">
        <f t="shared" si="62"/>
        <v>m</v>
      </c>
      <c r="Q34" s="59" t="str">
        <f t="shared" si="63"/>
        <v>,</v>
      </c>
      <c r="R34" s="60">
        <f t="shared" si="64"/>
        <v>20</v>
      </c>
      <c r="S34" s="55" t="str">
        <f t="shared" si="65"/>
        <v>)</v>
      </c>
      <c r="T34" s="61" t="str">
        <f t="shared" si="66"/>
        <v/>
      </c>
      <c r="U34" s="62" t="str">
        <f t="shared" si="67"/>
        <v/>
      </c>
      <c r="V34" s="63" t="str">
        <f t="shared" si="68"/>
        <v/>
      </c>
      <c r="W34" s="64" t="str">
        <f t="shared" si="69"/>
        <v/>
      </c>
      <c r="X34" s="63" t="str">
        <f t="shared" si="70"/>
        <v/>
      </c>
      <c r="Y34" s="63" t="str">
        <f t="shared" si="71"/>
        <v/>
      </c>
      <c r="Z34" s="55" t="str">
        <f t="shared" si="72"/>
        <v/>
      </c>
      <c r="AA34" s="65" t="str">
        <f t="shared" si="73"/>
        <v/>
      </c>
      <c r="AB34" s="56" t="str">
        <f t="shared" si="74"/>
        <v/>
      </c>
      <c r="AC34" s="66" t="str">
        <f t="shared" si="75"/>
        <v/>
      </c>
      <c r="AD34" s="58" t="str">
        <f t="shared" si="76"/>
        <v/>
      </c>
      <c r="AE34" s="67" t="str">
        <f t="shared" si="77"/>
        <v/>
      </c>
      <c r="AF34" s="60" t="str">
        <f t="shared" si="78"/>
        <v/>
      </c>
      <c r="AG34" s="60" t="str">
        <f t="shared" si="79"/>
        <v/>
      </c>
      <c r="AH34" s="68" t="str">
        <f t="shared" si="80"/>
        <v/>
      </c>
      <c r="AI34" s="69" t="str">
        <f t="shared" si="81"/>
        <v/>
      </c>
      <c r="AJ34" s="63" t="str">
        <f t="shared" si="82"/>
        <v/>
      </c>
      <c r="AK34" s="63" t="str">
        <f t="shared" si="83"/>
        <v/>
      </c>
      <c r="AL34" s="63" t="str">
        <f t="shared" si="84"/>
        <v/>
      </c>
      <c r="AM34" s="63" t="str">
        <f t="shared" si="85"/>
        <v/>
      </c>
      <c r="AN34" s="63" t="str">
        <f t="shared" si="86"/>
        <v/>
      </c>
    </row>
    <row r="35" spans="1:40" ht="24.5" thickTop="1" thickBot="1" x14ac:dyDescent="0.55000000000000004">
      <c r="C35" s="124" t="s">
        <v>2726</v>
      </c>
      <c r="D35" s="125" t="s">
        <v>1017</v>
      </c>
      <c r="E35" s="51" t="s">
        <v>1016</v>
      </c>
      <c r="F35" s="52"/>
      <c r="G35" s="52"/>
      <c r="H35" s="51"/>
      <c r="I35" s="51"/>
      <c r="J35" s="53"/>
      <c r="K35" s="53"/>
      <c r="L35" s="77" t="str">
        <f>IF(C35="","",_xlfn.CONCAT("            { line: ","""",C35,", ",M35:AN35,""", sC: ","""",B35,"""},"))</f>
        <v xml:space="preserve">            { line: "santifica estos dones, (La,m,20)", sC: ""},</v>
      </c>
      <c r="M35" s="55" t="str">
        <f t="shared" si="59"/>
        <v>(</v>
      </c>
      <c r="N35" s="56" t="str">
        <f t="shared" si="60"/>
        <v>La</v>
      </c>
      <c r="O35" s="57" t="str">
        <f t="shared" si="61"/>
        <v>,</v>
      </c>
      <c r="P35" s="58" t="str">
        <f t="shared" si="62"/>
        <v>m</v>
      </c>
      <c r="Q35" s="59" t="str">
        <f t="shared" si="63"/>
        <v>,</v>
      </c>
      <c r="R35" s="60">
        <f t="shared" si="64"/>
        <v>20</v>
      </c>
      <c r="S35" s="55" t="str">
        <f t="shared" si="65"/>
        <v>)</v>
      </c>
      <c r="T35" s="61" t="str">
        <f t="shared" si="66"/>
        <v/>
      </c>
      <c r="U35" s="62" t="str">
        <f t="shared" si="67"/>
        <v/>
      </c>
      <c r="V35" s="63" t="str">
        <f t="shared" si="68"/>
        <v/>
      </c>
      <c r="W35" s="64" t="str">
        <f t="shared" si="69"/>
        <v/>
      </c>
      <c r="X35" s="63" t="str">
        <f t="shared" si="70"/>
        <v/>
      </c>
      <c r="Y35" s="63" t="str">
        <f t="shared" si="71"/>
        <v/>
      </c>
      <c r="Z35" s="55" t="str">
        <f t="shared" si="72"/>
        <v/>
      </c>
      <c r="AA35" s="65" t="str">
        <f t="shared" si="73"/>
        <v/>
      </c>
      <c r="AB35" s="56" t="str">
        <f t="shared" si="74"/>
        <v/>
      </c>
      <c r="AC35" s="66" t="str">
        <f t="shared" si="75"/>
        <v/>
      </c>
      <c r="AD35" s="58" t="str">
        <f t="shared" si="76"/>
        <v/>
      </c>
      <c r="AE35" s="67" t="str">
        <f t="shared" si="77"/>
        <v/>
      </c>
      <c r="AF35" s="60" t="str">
        <f t="shared" si="78"/>
        <v/>
      </c>
      <c r="AG35" s="60" t="str">
        <f t="shared" si="79"/>
        <v/>
      </c>
      <c r="AH35" s="68" t="str">
        <f t="shared" si="80"/>
        <v/>
      </c>
      <c r="AI35" s="69" t="str">
        <f t="shared" si="81"/>
        <v/>
      </c>
      <c r="AJ35" s="63" t="str">
        <f t="shared" si="82"/>
        <v/>
      </c>
      <c r="AK35" s="63" t="str">
        <f t="shared" si="83"/>
        <v/>
      </c>
      <c r="AL35" s="63" t="str">
        <f t="shared" si="84"/>
        <v/>
      </c>
      <c r="AM35" s="63" t="str">
        <f t="shared" si="85"/>
        <v/>
      </c>
      <c r="AN35" s="63" t="str">
        <f t="shared" si="86"/>
        <v/>
      </c>
    </row>
    <row r="36" spans="1:40" ht="24.5" thickTop="1" thickBot="1" x14ac:dyDescent="0.55000000000000004">
      <c r="C36" s="124" t="s">
        <v>2727</v>
      </c>
      <c r="D36" s="125" t="s">
        <v>1015</v>
      </c>
      <c r="E36" s="51" t="s">
        <v>1016</v>
      </c>
      <c r="F36" s="52"/>
      <c r="G36" s="52"/>
      <c r="H36" s="51"/>
      <c r="I36" s="51"/>
      <c r="J36" s="53"/>
      <c r="K36" s="53"/>
      <c r="L36" s="77" t="str">
        <f>IF(C36="","",_xlfn.CONCAT("            { line: ","""",C36,", ",M36:AN36,""", sC: ","""",B36,"""},"))</f>
        <v xml:space="preserve">            { line: "con la efusión de tu Espíritu,, (Mi,m,20)", sC: ""},</v>
      </c>
      <c r="M36" s="55" t="str">
        <f t="shared" si="59"/>
        <v>(</v>
      </c>
      <c r="N36" s="56" t="str">
        <f t="shared" si="60"/>
        <v>Mi</v>
      </c>
      <c r="O36" s="57" t="str">
        <f t="shared" si="61"/>
        <v>,</v>
      </c>
      <c r="P36" s="58" t="str">
        <f t="shared" si="62"/>
        <v>m</v>
      </c>
      <c r="Q36" s="59" t="str">
        <f t="shared" si="63"/>
        <v>,</v>
      </c>
      <c r="R36" s="60">
        <f t="shared" si="64"/>
        <v>20</v>
      </c>
      <c r="S36" s="55" t="str">
        <f t="shared" si="65"/>
        <v>)</v>
      </c>
      <c r="T36" s="61" t="str">
        <f t="shared" si="66"/>
        <v/>
      </c>
      <c r="U36" s="62" t="str">
        <f t="shared" si="67"/>
        <v/>
      </c>
      <c r="V36" s="63" t="str">
        <f t="shared" si="68"/>
        <v/>
      </c>
      <c r="W36" s="64" t="str">
        <f t="shared" si="69"/>
        <v/>
      </c>
      <c r="X36" s="63" t="str">
        <f t="shared" si="70"/>
        <v/>
      </c>
      <c r="Y36" s="63" t="str">
        <f t="shared" si="71"/>
        <v/>
      </c>
      <c r="Z36" s="55" t="str">
        <f t="shared" si="72"/>
        <v/>
      </c>
      <c r="AA36" s="65" t="str">
        <f t="shared" si="73"/>
        <v/>
      </c>
      <c r="AB36" s="56" t="str">
        <f t="shared" si="74"/>
        <v/>
      </c>
      <c r="AC36" s="66" t="str">
        <f t="shared" si="75"/>
        <v/>
      </c>
      <c r="AD36" s="58" t="str">
        <f t="shared" si="76"/>
        <v/>
      </c>
      <c r="AE36" s="67" t="str">
        <f t="shared" si="77"/>
        <v/>
      </c>
      <c r="AF36" s="60" t="str">
        <f t="shared" si="78"/>
        <v/>
      </c>
      <c r="AG36" s="60" t="str">
        <f t="shared" si="79"/>
        <v/>
      </c>
      <c r="AH36" s="68" t="str">
        <f t="shared" si="80"/>
        <v/>
      </c>
      <c r="AI36" s="69" t="str">
        <f t="shared" si="81"/>
        <v/>
      </c>
      <c r="AJ36" s="63" t="str">
        <f t="shared" si="82"/>
        <v/>
      </c>
      <c r="AK36" s="63" t="str">
        <f t="shared" si="83"/>
        <v/>
      </c>
      <c r="AL36" s="63" t="str">
        <f t="shared" si="84"/>
        <v/>
      </c>
      <c r="AM36" s="63" t="str">
        <f t="shared" si="85"/>
        <v/>
      </c>
      <c r="AN36" s="63" t="str">
        <f t="shared" si="86"/>
        <v/>
      </c>
    </row>
    <row r="37" spans="1:40" ht="24.5" thickTop="1" thickBot="1" x14ac:dyDescent="0.55000000000000004">
      <c r="C37" s="124" t="s">
        <v>2728</v>
      </c>
      <c r="D37" s="125" t="s">
        <v>1053</v>
      </c>
      <c r="E37" s="51"/>
      <c r="F37" s="52"/>
      <c r="G37" s="52"/>
      <c r="H37" s="51"/>
      <c r="I37" s="51"/>
      <c r="J37" s="53"/>
      <c r="K37" s="53"/>
      <c r="L37" s="77" t="str">
        <f t="shared" ref="L37:L42" si="116">IF(C37="","",_xlfn.CONCAT("            { line: ","""",C37,", ",M37:AN37,""", sC: ","""",B37,"""},"))</f>
        <v xml:space="preserve">            { line: "de manera que sean para nosotros, (Sol,,14)", sC: ""},</v>
      </c>
      <c r="M37" s="55" t="str">
        <f t="shared" si="59"/>
        <v>(</v>
      </c>
      <c r="N37" s="56" t="str">
        <f t="shared" si="60"/>
        <v>Sol</v>
      </c>
      <c r="O37" s="57" t="str">
        <f t="shared" si="61"/>
        <v>,</v>
      </c>
      <c r="P37" s="58" t="str">
        <f t="shared" si="62"/>
        <v/>
      </c>
      <c r="Q37" s="59" t="str">
        <f t="shared" si="63"/>
        <v>,</v>
      </c>
      <c r="R37" s="60">
        <f t="shared" si="64"/>
        <v>14</v>
      </c>
      <c r="S37" s="55" t="str">
        <f t="shared" si="65"/>
        <v>)</v>
      </c>
      <c r="T37" s="61" t="str">
        <f t="shared" si="66"/>
        <v/>
      </c>
      <c r="U37" s="62" t="str">
        <f t="shared" si="67"/>
        <v/>
      </c>
      <c r="V37" s="63" t="str">
        <f t="shared" si="68"/>
        <v/>
      </c>
      <c r="W37" s="64" t="str">
        <f t="shared" si="69"/>
        <v/>
      </c>
      <c r="X37" s="63" t="str">
        <f t="shared" si="70"/>
        <v/>
      </c>
      <c r="Y37" s="63" t="str">
        <f t="shared" si="71"/>
        <v/>
      </c>
      <c r="Z37" s="55" t="str">
        <f t="shared" si="72"/>
        <v/>
      </c>
      <c r="AA37" s="65" t="str">
        <f t="shared" si="73"/>
        <v/>
      </c>
      <c r="AB37" s="56" t="str">
        <f t="shared" si="74"/>
        <v/>
      </c>
      <c r="AC37" s="66" t="str">
        <f t="shared" si="75"/>
        <v/>
      </c>
      <c r="AD37" s="58" t="str">
        <f t="shared" si="76"/>
        <v/>
      </c>
      <c r="AE37" s="67" t="str">
        <f t="shared" si="77"/>
        <v/>
      </c>
      <c r="AF37" s="60" t="str">
        <f t="shared" si="78"/>
        <v/>
      </c>
      <c r="AG37" s="60" t="str">
        <f t="shared" si="79"/>
        <v/>
      </c>
      <c r="AH37" s="68" t="str">
        <f t="shared" si="80"/>
        <v/>
      </c>
      <c r="AI37" s="69" t="str">
        <f t="shared" si="81"/>
        <v/>
      </c>
      <c r="AJ37" s="63" t="str">
        <f t="shared" si="82"/>
        <v/>
      </c>
      <c r="AK37" s="63" t="str">
        <f t="shared" si="83"/>
        <v/>
      </c>
      <c r="AL37" s="63" t="str">
        <f t="shared" si="84"/>
        <v/>
      </c>
      <c r="AM37" s="63" t="str">
        <f t="shared" si="85"/>
        <v/>
      </c>
      <c r="AN37" s="63" t="str">
        <f t="shared" si="86"/>
        <v/>
      </c>
    </row>
    <row r="38" spans="1:40" ht="24.5" thickTop="1" thickBot="1" x14ac:dyDescent="0.55000000000000004">
      <c r="C38" s="124" t="s">
        <v>2729</v>
      </c>
      <c r="D38" s="125" t="s">
        <v>988</v>
      </c>
      <c r="E38" s="51" t="s">
        <v>1016</v>
      </c>
      <c r="F38" s="52"/>
      <c r="G38" s="52"/>
      <c r="H38" s="51"/>
      <c r="I38" s="51"/>
      <c r="J38" s="53"/>
      <c r="K38" s="53"/>
      <c r="L38" s="54" t="str">
        <f t="shared" si="116"/>
        <v xml:space="preserve">            { line: "Cuerpo y ✠ Sangre, (Si,m,20)", sC: ""},</v>
      </c>
      <c r="M38" s="55" t="str">
        <f>IF(N38="","","(")</f>
        <v>(</v>
      </c>
      <c r="N38" s="56" t="str">
        <f>IF(D38="","",D38)</f>
        <v>Si</v>
      </c>
      <c r="O38" s="57" t="str">
        <f>IF(N38="","",",")</f>
        <v>,</v>
      </c>
      <c r="P38" s="58" t="str">
        <f>IF(E38="","",E38)</f>
        <v>m</v>
      </c>
      <c r="Q38" s="59" t="str">
        <f>IF(N38="","",",")</f>
        <v>,</v>
      </c>
      <c r="R38" s="60">
        <f t="shared" si="64"/>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2730</v>
      </c>
      <c r="D39" s="125" t="s">
        <v>1015</v>
      </c>
      <c r="E39" s="51" t="s">
        <v>1016</v>
      </c>
      <c r="F39" s="52"/>
      <c r="G39" s="52"/>
      <c r="H39" s="51"/>
      <c r="I39" s="51"/>
      <c r="J39" s="53"/>
      <c r="K39" s="53"/>
      <c r="L39" s="54" t="str">
        <f t="shared" si="116"/>
        <v xml:space="preserve">            { line: "de Jesucristo, Nuestro Señor., (Mi,m,20)", sC: ""},</v>
      </c>
      <c r="M39" s="55" t="str">
        <f>IF(N39="","","(")</f>
        <v>(</v>
      </c>
      <c r="N39" s="56" t="str">
        <f>IF(D39="","",D39)</f>
        <v>Mi</v>
      </c>
      <c r="O39" s="57" t="str">
        <f>IF(N39="","",",")</f>
        <v>,</v>
      </c>
      <c r="P39" s="58" t="str">
        <f>IF(E39="","",E39)</f>
        <v>m</v>
      </c>
      <c r="Q39" s="59" t="str">
        <f>IF(N39="","",",")</f>
        <v>,</v>
      </c>
      <c r="R39" s="60">
        <f t="shared" si="64"/>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B40" t="s">
        <v>2760</v>
      </c>
      <c r="C40" s="142" t="s">
        <v>2759</v>
      </c>
      <c r="D40" s="125" t="s">
        <v>1053</v>
      </c>
      <c r="E40" s="51"/>
      <c r="F40" s="52"/>
      <c r="G40" s="52"/>
      <c r="H40" s="51"/>
      <c r="I40" s="51"/>
      <c r="J40" s="53"/>
      <c r="K40" s="53"/>
      <c r="L40" s="54" t="str">
        <f t="shared" ref="L40" si="117">IF(C40="","",_xlfn.CONCAT("            { line: ","""",C40,", ",M40:AN40,""", sC: ","""",B40,"""},"))</f>
        <v xml:space="preserve">            { line: "RELATO DE LA INSTITUCIÓN , (Sol,,14)", sC: "izq"},</v>
      </c>
      <c r="M40" s="55" t="str">
        <f>IF(N40="","","(")</f>
        <v>(</v>
      </c>
      <c r="N40" s="56" t="str">
        <f>IF(D40="","",D40)</f>
        <v>Sol</v>
      </c>
      <c r="O40" s="57" t="str">
        <f>IF(N40="","",",")</f>
        <v>,</v>
      </c>
      <c r="P40" s="58" t="str">
        <f>IF(E40="","",E40)</f>
        <v/>
      </c>
      <c r="Q40" s="59" t="str">
        <f>IF(N40="","",",")</f>
        <v>,</v>
      </c>
      <c r="R40" s="60">
        <f t="shared" ref="R40" si="118">IF(N40="Do",10,IF(N40="Re",22,IF(N40="Mi",20,IF(N40="Fa",20,IF(N40="Sol",14,IF(N40="La",20,IF(N40="Si",20,IF(N40="Do#",14,IF(N40="Fa#",15,IF(N40="Sol#",20,IF(N40="Si♭",17,"")))))))))))</f>
        <v>14</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4.5" thickTop="1" thickBot="1" x14ac:dyDescent="0.55000000000000004">
      <c r="B41" t="s">
        <v>2466</v>
      </c>
      <c r="C41" s="124" t="s">
        <v>2731</v>
      </c>
      <c r="D41" s="125" t="s">
        <v>1053</v>
      </c>
      <c r="E41" s="51"/>
      <c r="F41" s="52"/>
      <c r="G41" s="52"/>
      <c r="H41" s="51"/>
      <c r="I41" s="51"/>
      <c r="J41" s="53"/>
      <c r="K41" s="53"/>
      <c r="L41" s="54" t="str">
        <f t="shared" si="116"/>
        <v xml:space="preserve">            { line: "El cual, cuando iba a ser entregado a su Pasión,, (Sol,,14)", sC: "pa"},</v>
      </c>
      <c r="M41" s="55" t="str">
        <f>IF(N41="","","(")</f>
        <v>(</v>
      </c>
      <c r="N41" s="56" t="str">
        <f>IF(D41="","",D41)</f>
        <v>Sol</v>
      </c>
      <c r="O41" s="57" t="str">
        <f>IF(N41="","",",")</f>
        <v>,</v>
      </c>
      <c r="P41" s="58" t="str">
        <f>IF(E41="","",E41)</f>
        <v/>
      </c>
      <c r="Q41" s="59" t="str">
        <f>IF(N41="","",",")</f>
        <v>,</v>
      </c>
      <c r="R41" s="60">
        <f t="shared" si="64"/>
        <v>14</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4.5" thickTop="1" thickBot="1" x14ac:dyDescent="0.55000000000000004">
      <c r="C42" s="124" t="s">
        <v>2732</v>
      </c>
      <c r="D42" s="125" t="s">
        <v>1015</v>
      </c>
      <c r="E42" s="51" t="s">
        <v>1016</v>
      </c>
      <c r="F42" s="52"/>
      <c r="G42" s="52"/>
      <c r="H42" s="51"/>
      <c r="I42" s="51"/>
      <c r="J42" s="53"/>
      <c r="K42" s="53"/>
      <c r="L42" s="77" t="str">
        <f t="shared" si="116"/>
        <v xml:space="preserve">            { line: "voluntariamente aceptada,, (Mi,m,20)", sC: ""},</v>
      </c>
      <c r="M42" s="55" t="str">
        <f t="shared" ref="M42:M45" si="119">IF(N42="","","(")</f>
        <v>(</v>
      </c>
      <c r="N42" s="56" t="str">
        <f t="shared" ref="N42:N45" si="120">IF(D42="","",D42)</f>
        <v>Mi</v>
      </c>
      <c r="O42" s="57" t="str">
        <f t="shared" ref="O42:O45" si="121">IF(N42="","",",")</f>
        <v>,</v>
      </c>
      <c r="P42" s="58" t="str">
        <f t="shared" ref="P42:P45" si="122">IF(E42="","",E42)</f>
        <v>m</v>
      </c>
      <c r="Q42" s="59" t="str">
        <f t="shared" ref="Q42:Q45" si="123">IF(N42="","",",")</f>
        <v>,</v>
      </c>
      <c r="R42" s="60">
        <f t="shared" si="64"/>
        <v>20</v>
      </c>
      <c r="S42" s="55" t="str">
        <f t="shared" ref="S42:S45" si="124">IF(N42="","",")")</f>
        <v>)</v>
      </c>
      <c r="T42" s="61" t="str">
        <f t="shared" ref="T42:T45" si="125">IF(U42="","","(")</f>
        <v/>
      </c>
      <c r="U42" s="62" t="str">
        <f t="shared" ref="U42:U45" si="126">IF(F42="","",F42)</f>
        <v/>
      </c>
      <c r="V42" s="63" t="str">
        <f t="shared" ref="V42:V45" si="127">IF(U42="","",",")</f>
        <v/>
      </c>
      <c r="W42" s="64" t="str">
        <f t="shared" ref="W42:W45" si="128">IF(G42="","",G42)</f>
        <v/>
      </c>
      <c r="X42" s="63" t="str">
        <f t="shared" ref="X42:X45" si="129">IF(U42="","",",")</f>
        <v/>
      </c>
      <c r="Y42" s="63" t="str">
        <f t="shared" ref="Y42:Y45" si="130">IF(U42="","",250)</f>
        <v/>
      </c>
      <c r="Z42" s="55" t="str">
        <f t="shared" ref="Z42:Z45" si="131">IF(U42="","",")")</f>
        <v/>
      </c>
      <c r="AA42" s="65" t="str">
        <f t="shared" ref="AA42:AA45" si="132">IF(AB42="","","(")</f>
        <v/>
      </c>
      <c r="AB42" s="56" t="str">
        <f t="shared" ref="AB42:AB45" si="133">IF(H42="","",H42)</f>
        <v/>
      </c>
      <c r="AC42" s="66" t="str">
        <f t="shared" ref="AC42:AC45" si="134">IF(AB42="","",",")</f>
        <v/>
      </c>
      <c r="AD42" s="58" t="str">
        <f t="shared" ref="AD42:AD45" si="135">IF(I42="","",I42)</f>
        <v/>
      </c>
      <c r="AE42" s="67" t="str">
        <f t="shared" ref="AE42:AE45" si="136">IF(AB42="","",",")</f>
        <v/>
      </c>
      <c r="AF42" s="60" t="str">
        <f t="shared" ref="AF42:AF45" si="137">IF(AB42="","",350)</f>
        <v/>
      </c>
      <c r="AG42" s="60" t="str">
        <f t="shared" ref="AG42:AG45" si="138">IF(AB42="","",")")</f>
        <v/>
      </c>
      <c r="AH42" s="68" t="str">
        <f t="shared" ref="AH42:AH45" si="139">IF(AI42="","","(")</f>
        <v/>
      </c>
      <c r="AI42" s="69" t="str">
        <f t="shared" ref="AI42:AI45" si="140">IF(J42="","",J42)</f>
        <v/>
      </c>
      <c r="AJ42" s="63" t="str">
        <f t="shared" ref="AJ42:AJ45" si="141">IF(AI42="","",",")</f>
        <v/>
      </c>
      <c r="AK42" s="63" t="str">
        <f t="shared" ref="AK42:AK45" si="142">IF(K42="","",K42)</f>
        <v/>
      </c>
      <c r="AL42" s="63" t="str">
        <f t="shared" ref="AL42:AL45" si="143">IF(AI42="","",",")</f>
        <v/>
      </c>
      <c r="AM42" s="63" t="str">
        <f t="shared" ref="AM42:AM45" si="144">IF(AI42="","",450)</f>
        <v/>
      </c>
      <c r="AN42" s="63" t="str">
        <f t="shared" ref="AN42:AN45" si="145">IF(AI42="","",")")</f>
        <v/>
      </c>
    </row>
    <row r="43" spans="1:40" ht="24.5" thickTop="1" thickBot="1" x14ac:dyDescent="0.55000000000000004">
      <c r="C43" s="124" t="s">
        <v>2733</v>
      </c>
      <c r="D43" s="125" t="s">
        <v>1017</v>
      </c>
      <c r="E43" s="51" t="s">
        <v>1016</v>
      </c>
      <c r="F43" s="52"/>
      <c r="G43" s="52"/>
      <c r="H43" s="51"/>
      <c r="I43" s="51"/>
      <c r="J43" s="53"/>
      <c r="K43" s="53"/>
      <c r="L43" s="77" t="str">
        <f>IF(C43="","",_xlfn.CONCAT("            { line: ","""",C43,", ",M43:AN43,""", sC: ","""",B43,"""},"))</f>
        <v xml:space="preserve">            { line: "tomó pan,, (La,m,20)", sC: ""},</v>
      </c>
      <c r="M43" s="55" t="str">
        <f t="shared" si="119"/>
        <v>(</v>
      </c>
      <c r="N43" s="56" t="str">
        <f t="shared" si="120"/>
        <v>La</v>
      </c>
      <c r="O43" s="57" t="str">
        <f t="shared" si="121"/>
        <v>,</v>
      </c>
      <c r="P43" s="58" t="str">
        <f t="shared" si="122"/>
        <v>m</v>
      </c>
      <c r="Q43" s="59" t="str">
        <f t="shared" si="123"/>
        <v>,</v>
      </c>
      <c r="R43" s="60">
        <f t="shared" si="64"/>
        <v>20</v>
      </c>
      <c r="S43" s="55" t="str">
        <f t="shared" si="124"/>
        <v>)</v>
      </c>
      <c r="T43" s="61" t="str">
        <f t="shared" si="125"/>
        <v/>
      </c>
      <c r="U43" s="62" t="str">
        <f t="shared" si="126"/>
        <v/>
      </c>
      <c r="V43" s="63" t="str">
        <f t="shared" si="127"/>
        <v/>
      </c>
      <c r="W43" s="64" t="str">
        <f t="shared" si="128"/>
        <v/>
      </c>
      <c r="X43" s="63" t="str">
        <f t="shared" si="129"/>
        <v/>
      </c>
      <c r="Y43" s="63" t="str">
        <f t="shared" si="130"/>
        <v/>
      </c>
      <c r="Z43" s="55" t="str">
        <f t="shared" si="131"/>
        <v/>
      </c>
      <c r="AA43" s="65" t="str">
        <f t="shared" si="132"/>
        <v/>
      </c>
      <c r="AB43" s="56" t="str">
        <f t="shared" si="133"/>
        <v/>
      </c>
      <c r="AC43" s="66" t="str">
        <f t="shared" si="134"/>
        <v/>
      </c>
      <c r="AD43" s="58" t="str">
        <f t="shared" si="135"/>
        <v/>
      </c>
      <c r="AE43" s="67" t="str">
        <f t="shared" si="136"/>
        <v/>
      </c>
      <c r="AF43" s="60" t="str">
        <f t="shared" si="137"/>
        <v/>
      </c>
      <c r="AG43" s="60" t="str">
        <f t="shared" si="138"/>
        <v/>
      </c>
      <c r="AH43" s="68" t="str">
        <f t="shared" si="139"/>
        <v/>
      </c>
      <c r="AI43" s="69" t="str">
        <f t="shared" si="140"/>
        <v/>
      </c>
      <c r="AJ43" s="63" t="str">
        <f t="shared" si="141"/>
        <v/>
      </c>
      <c r="AK43" s="63" t="str">
        <f t="shared" si="142"/>
        <v/>
      </c>
      <c r="AL43" s="63" t="str">
        <f t="shared" si="143"/>
        <v/>
      </c>
      <c r="AM43" s="63" t="str">
        <f t="shared" si="144"/>
        <v/>
      </c>
      <c r="AN43" s="63" t="str">
        <f t="shared" si="145"/>
        <v/>
      </c>
    </row>
    <row r="44" spans="1:40" ht="24.5" thickTop="1" thickBot="1" x14ac:dyDescent="0.55000000000000004">
      <c r="C44" s="124" t="s">
        <v>2734</v>
      </c>
      <c r="D44" s="125" t="s">
        <v>1015</v>
      </c>
      <c r="E44" s="51" t="s">
        <v>1016</v>
      </c>
      <c r="F44" s="52"/>
      <c r="G44" s="52"/>
      <c r="H44" s="51"/>
      <c r="I44" s="51"/>
      <c r="J44" s="53"/>
      <c r="K44" s="53"/>
      <c r="L44" s="77" t="str">
        <f>IF(C44="","",_xlfn.CONCAT("            { line: ","""",C44,", ",M44:AN44,""", sC: ","""",B44,"""},"))</f>
        <v xml:space="preserve">            { line: "dándote gracias,, (Mi,m,20)", sC: ""},</v>
      </c>
      <c r="M44" s="55" t="str">
        <f t="shared" si="119"/>
        <v>(</v>
      </c>
      <c r="N44" s="56" t="str">
        <f t="shared" si="120"/>
        <v>Mi</v>
      </c>
      <c r="O44" s="57" t="str">
        <f t="shared" si="121"/>
        <v>,</v>
      </c>
      <c r="P44" s="58" t="str">
        <f t="shared" si="122"/>
        <v>m</v>
      </c>
      <c r="Q44" s="59" t="str">
        <f t="shared" si="123"/>
        <v>,</v>
      </c>
      <c r="R44" s="60">
        <f t="shared" si="64"/>
        <v>20</v>
      </c>
      <c r="S44" s="55" t="str">
        <f t="shared" si="124"/>
        <v>)</v>
      </c>
      <c r="T44" s="61" t="str">
        <f t="shared" si="125"/>
        <v/>
      </c>
      <c r="U44" s="62" t="str">
        <f t="shared" si="126"/>
        <v/>
      </c>
      <c r="V44" s="63" t="str">
        <f t="shared" si="127"/>
        <v/>
      </c>
      <c r="W44" s="64" t="str">
        <f t="shared" si="128"/>
        <v/>
      </c>
      <c r="X44" s="63" t="str">
        <f t="shared" si="129"/>
        <v/>
      </c>
      <c r="Y44" s="63" t="str">
        <f t="shared" si="130"/>
        <v/>
      </c>
      <c r="Z44" s="55" t="str">
        <f t="shared" si="131"/>
        <v/>
      </c>
      <c r="AA44" s="65" t="str">
        <f t="shared" si="132"/>
        <v/>
      </c>
      <c r="AB44" s="56" t="str">
        <f t="shared" si="133"/>
        <v/>
      </c>
      <c r="AC44" s="66" t="str">
        <f t="shared" si="134"/>
        <v/>
      </c>
      <c r="AD44" s="58" t="str">
        <f t="shared" si="135"/>
        <v/>
      </c>
      <c r="AE44" s="67" t="str">
        <f t="shared" si="136"/>
        <v/>
      </c>
      <c r="AF44" s="60" t="str">
        <f t="shared" si="137"/>
        <v/>
      </c>
      <c r="AG44" s="60" t="str">
        <f t="shared" si="138"/>
        <v/>
      </c>
      <c r="AH44" s="68" t="str">
        <f t="shared" si="139"/>
        <v/>
      </c>
      <c r="AI44" s="69" t="str">
        <f t="shared" si="140"/>
        <v/>
      </c>
      <c r="AJ44" s="63" t="str">
        <f t="shared" si="141"/>
        <v/>
      </c>
      <c r="AK44" s="63" t="str">
        <f t="shared" si="142"/>
        <v/>
      </c>
      <c r="AL44" s="63" t="str">
        <f t="shared" si="143"/>
        <v/>
      </c>
      <c r="AM44" s="63" t="str">
        <f t="shared" si="144"/>
        <v/>
      </c>
      <c r="AN44" s="63" t="str">
        <f t="shared" si="145"/>
        <v/>
      </c>
    </row>
    <row r="45" spans="1:40" ht="24.5" thickTop="1" thickBot="1" x14ac:dyDescent="0.55000000000000004">
      <c r="C45" s="124" t="s">
        <v>2735</v>
      </c>
      <c r="D45" s="125" t="s">
        <v>1017</v>
      </c>
      <c r="E45" s="51" t="s">
        <v>1016</v>
      </c>
      <c r="F45" s="52"/>
      <c r="G45" s="52"/>
      <c r="H45" s="51"/>
      <c r="I45" s="51"/>
      <c r="J45" s="53"/>
      <c r="K45" s="53"/>
      <c r="L45" s="77" t="str">
        <f t="shared" ref="L45:L50" si="146">IF(C45="","",_xlfn.CONCAT("            { line: ","""",C45,", ",M45:AN45,""", sC: ","""",B45,"""},"))</f>
        <v xml:space="preserve">            { line: "lo partió, (La,m,20)", sC: ""},</v>
      </c>
      <c r="M45" s="55" t="str">
        <f t="shared" si="119"/>
        <v>(</v>
      </c>
      <c r="N45" s="56" t="str">
        <f t="shared" si="120"/>
        <v>La</v>
      </c>
      <c r="O45" s="57" t="str">
        <f t="shared" si="121"/>
        <v>,</v>
      </c>
      <c r="P45" s="58" t="str">
        <f t="shared" si="122"/>
        <v>m</v>
      </c>
      <c r="Q45" s="59" t="str">
        <f t="shared" si="123"/>
        <v>,</v>
      </c>
      <c r="R45" s="60">
        <f t="shared" si="64"/>
        <v>20</v>
      </c>
      <c r="S45" s="55" t="str">
        <f t="shared" si="124"/>
        <v>)</v>
      </c>
      <c r="T45" s="61" t="str">
        <f t="shared" si="125"/>
        <v/>
      </c>
      <c r="U45" s="62" t="str">
        <f t="shared" si="126"/>
        <v/>
      </c>
      <c r="V45" s="63" t="str">
        <f t="shared" si="127"/>
        <v/>
      </c>
      <c r="W45" s="64" t="str">
        <f t="shared" si="128"/>
        <v/>
      </c>
      <c r="X45" s="63" t="str">
        <f t="shared" si="129"/>
        <v/>
      </c>
      <c r="Y45" s="63" t="str">
        <f t="shared" si="130"/>
        <v/>
      </c>
      <c r="Z45" s="55" t="str">
        <f t="shared" si="131"/>
        <v/>
      </c>
      <c r="AA45" s="65" t="str">
        <f t="shared" si="132"/>
        <v/>
      </c>
      <c r="AB45" s="56" t="str">
        <f t="shared" si="133"/>
        <v/>
      </c>
      <c r="AC45" s="66" t="str">
        <f t="shared" si="134"/>
        <v/>
      </c>
      <c r="AD45" s="58" t="str">
        <f t="shared" si="135"/>
        <v/>
      </c>
      <c r="AE45" s="67" t="str">
        <f t="shared" si="136"/>
        <v/>
      </c>
      <c r="AF45" s="60" t="str">
        <f t="shared" si="137"/>
        <v/>
      </c>
      <c r="AG45" s="60" t="str">
        <f t="shared" si="138"/>
        <v/>
      </c>
      <c r="AH45" s="68" t="str">
        <f t="shared" si="139"/>
        <v/>
      </c>
      <c r="AI45" s="69" t="str">
        <f t="shared" si="140"/>
        <v/>
      </c>
      <c r="AJ45" s="63" t="str">
        <f t="shared" si="141"/>
        <v/>
      </c>
      <c r="AK45" s="63" t="str">
        <f t="shared" si="142"/>
        <v/>
      </c>
      <c r="AL45" s="63" t="str">
        <f t="shared" si="143"/>
        <v/>
      </c>
      <c r="AM45" s="63" t="str">
        <f t="shared" si="144"/>
        <v/>
      </c>
      <c r="AN45" s="63" t="str">
        <f t="shared" si="145"/>
        <v/>
      </c>
    </row>
    <row r="46" spans="1:40" ht="24.5" thickTop="1" thickBot="1" x14ac:dyDescent="0.55000000000000004">
      <c r="C46" s="124" t="s">
        <v>2736</v>
      </c>
      <c r="D46" s="125" t="s">
        <v>1015</v>
      </c>
      <c r="E46" s="51" t="s">
        <v>1016</v>
      </c>
      <c r="F46" s="52"/>
      <c r="G46" s="52"/>
      <c r="H46" s="51"/>
      <c r="I46" s="51"/>
      <c r="J46" s="53"/>
      <c r="K46" s="53"/>
      <c r="L46" s="54" t="str">
        <f t="shared" si="146"/>
        <v xml:space="preserve">            { line: "y lo dio a sus discípulos, diciendo:, (Mi,m,20)", sC: ""},</v>
      </c>
      <c r="M46" s="55" t="str">
        <f>IF(N46="","","(")</f>
        <v>(</v>
      </c>
      <c r="N46" s="56" t="str">
        <f>IF(D46="","",D46)</f>
        <v>Mi</v>
      </c>
      <c r="O46" s="57" t="str">
        <f>IF(N46="","",",")</f>
        <v>,</v>
      </c>
      <c r="P46" s="58" t="str">
        <f>IF(E46="","",E46)</f>
        <v>m</v>
      </c>
      <c r="Q46" s="59" t="str">
        <f>IF(N46="","",",")</f>
        <v>,</v>
      </c>
      <c r="R46" s="60">
        <f t="shared" si="64"/>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6.5" thickTop="1" thickBot="1" x14ac:dyDescent="0.550000000000000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4.5" thickTop="1" thickBot="1" x14ac:dyDescent="0.55000000000000004">
      <c r="C48" s="124" t="s">
        <v>2737</v>
      </c>
      <c r="D48" s="125" t="s">
        <v>1053</v>
      </c>
      <c r="E48" s="51"/>
      <c r="F48" s="52"/>
      <c r="G48" s="52"/>
      <c r="H48" s="51"/>
      <c r="I48" s="51"/>
      <c r="J48" s="53"/>
      <c r="K48" s="53"/>
      <c r="L48" s="54" t="str">
        <f t="shared" si="146"/>
        <v xml:space="preserve">            { line: "Tomad y comed todos de él,, (Sol,,14)", sC: ""},</v>
      </c>
      <c r="M48" s="55" t="str">
        <f>IF(N48="","","(")</f>
        <v>(</v>
      </c>
      <c r="N48" s="56" t="str">
        <f>IF(D48="","",D48)</f>
        <v>Sol</v>
      </c>
      <c r="O48" s="57" t="str">
        <f>IF(N48="","",",")</f>
        <v>,</v>
      </c>
      <c r="P48" s="58" t="str">
        <f>IF(E48="","",E48)</f>
        <v/>
      </c>
      <c r="Q48" s="59" t="str">
        <f>IF(N48="","",",")</f>
        <v>,</v>
      </c>
      <c r="R48" s="60">
        <f t="shared" si="64"/>
        <v>14</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4.5" thickTop="1" thickBot="1" x14ac:dyDescent="0.55000000000000004">
      <c r="C49" s="124" t="s">
        <v>2738</v>
      </c>
      <c r="D49" s="125" t="s">
        <v>988</v>
      </c>
      <c r="E49" s="51" t="s">
        <v>1016</v>
      </c>
      <c r="F49" s="52"/>
      <c r="G49" s="52"/>
      <c r="H49" s="51"/>
      <c r="I49" s="51"/>
      <c r="J49" s="53"/>
      <c r="K49" s="53"/>
      <c r="L49" s="54" t="str">
        <f t="shared" si="146"/>
        <v xml:space="preserve">            { line: "porque esto es mi Cuerpo,, (Si,m,20)", sC: ""},</v>
      </c>
      <c r="M49" s="55" t="str">
        <f>IF(N49="","","(")</f>
        <v>(</v>
      </c>
      <c r="N49" s="56" t="str">
        <f>IF(D49="","",D49)</f>
        <v>Si</v>
      </c>
      <c r="O49" s="57" t="str">
        <f>IF(N49="","",",")</f>
        <v>,</v>
      </c>
      <c r="P49" s="58" t="str">
        <f>IF(E49="","",E49)</f>
        <v>m</v>
      </c>
      <c r="Q49" s="59" t="str">
        <f>IF(N49="","",",")</f>
        <v>,</v>
      </c>
      <c r="R49" s="60">
        <f t="shared" si="64"/>
        <v>20</v>
      </c>
      <c r="S49" s="55" t="str">
        <f>IF(N49="","",")")</f>
        <v>)</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124" t="s">
        <v>2739</v>
      </c>
      <c r="D50" s="125" t="s">
        <v>1015</v>
      </c>
      <c r="E50" s="51" t="s">
        <v>1016</v>
      </c>
      <c r="F50" s="52"/>
      <c r="G50" s="52"/>
      <c r="H50" s="51"/>
      <c r="I50" s="51"/>
      <c r="J50" s="53"/>
      <c r="K50" s="53"/>
      <c r="L50" s="54" t="str">
        <f t="shared" si="146"/>
        <v xml:space="preserve">            { line: "que será entregado por vosotros., (Mi,m,20)", sC: ""},</v>
      </c>
      <c r="M50" s="55" t="str">
        <f t="shared" ref="M50" si="147">IF(N50="","","(")</f>
        <v>(</v>
      </c>
      <c r="N50" s="56" t="str">
        <f t="shared" ref="N50" si="148">IF(D50="","",D50)</f>
        <v>Mi</v>
      </c>
      <c r="O50" s="57" t="str">
        <f t="shared" ref="O50" si="149">IF(N50="","",",")</f>
        <v>,</v>
      </c>
      <c r="P50" s="58" t="str">
        <f t="shared" ref="P50" si="150">IF(E50="","",E50)</f>
        <v>m</v>
      </c>
      <c r="Q50" s="59" t="str">
        <f t="shared" ref="Q50" si="151">IF(N50="","",",")</f>
        <v>,</v>
      </c>
      <c r="R50" s="60">
        <f t="shared" si="64"/>
        <v>20</v>
      </c>
      <c r="S50" s="55" t="str">
        <f t="shared" ref="S50" si="152">IF(N50="","",")")</f>
        <v>)</v>
      </c>
      <c r="T50" s="61" t="str">
        <f t="shared" ref="T50" si="153">IF(U50="","","(")</f>
        <v/>
      </c>
      <c r="U50" s="62" t="str">
        <f t="shared" ref="U50" si="154">IF(F50="","",F50)</f>
        <v/>
      </c>
      <c r="V50" s="63" t="str">
        <f t="shared" ref="V50" si="155">IF(U50="","",",")</f>
        <v/>
      </c>
      <c r="W50" s="64" t="str">
        <f t="shared" ref="W50" si="156">IF(G50="","",G50)</f>
        <v/>
      </c>
      <c r="X50" s="63" t="str">
        <f t="shared" ref="X50" si="157">IF(U50="","",",")</f>
        <v/>
      </c>
      <c r="Y50" s="63" t="str">
        <f t="shared" ref="Y50" si="158">IF(U50="","",250)</f>
        <v/>
      </c>
      <c r="Z50" s="55" t="str">
        <f t="shared" ref="Z50" si="159">IF(U50="","",")")</f>
        <v/>
      </c>
      <c r="AA50" s="65" t="str">
        <f t="shared" ref="AA50" si="160">IF(AB50="","","(")</f>
        <v/>
      </c>
      <c r="AB50" s="56" t="str">
        <f t="shared" ref="AB50" si="161">IF(H50="","",H50)</f>
        <v/>
      </c>
      <c r="AC50" s="66" t="str">
        <f t="shared" ref="AC50" si="162">IF(AB50="","",",")</f>
        <v/>
      </c>
      <c r="AD50" s="58" t="str">
        <f t="shared" ref="AD50" si="163">IF(I50="","",I50)</f>
        <v/>
      </c>
      <c r="AE50" s="67" t="str">
        <f t="shared" ref="AE50" si="164">IF(AB50="","",",")</f>
        <v/>
      </c>
      <c r="AF50" s="60" t="str">
        <f t="shared" ref="AF50" si="165">IF(AB50="","",350)</f>
        <v/>
      </c>
      <c r="AG50" s="60" t="str">
        <f t="shared" ref="AG50" si="166">IF(AB50="","",")")</f>
        <v/>
      </c>
      <c r="AH50" s="68" t="str">
        <f t="shared" ref="AH50" si="167">IF(AI50="","","(")</f>
        <v/>
      </c>
      <c r="AI50" s="69" t="str">
        <f t="shared" ref="AI50" si="168">IF(J50="","",J50)</f>
        <v/>
      </c>
      <c r="AJ50" s="63" t="str">
        <f t="shared" ref="AJ50" si="169">IF(AI50="","",",")</f>
        <v/>
      </c>
      <c r="AK50" s="63" t="str">
        <f t="shared" ref="AK50" si="170">IF(K50="","",K50)</f>
        <v/>
      </c>
      <c r="AL50" s="63" t="str">
        <f t="shared" ref="AL50" si="171">IF(AI50="","",",")</f>
        <v/>
      </c>
      <c r="AM50" s="63" t="str">
        <f t="shared" ref="AM50" si="172">IF(AI50="","",450)</f>
        <v/>
      </c>
      <c r="AN50" s="63" t="str">
        <f t="shared" ref="AN50" si="173">IF(AI50="","",")")</f>
        <v/>
      </c>
    </row>
    <row r="51" spans="1:40" ht="36.5" thickTop="1" thickBot="1" x14ac:dyDescent="0.55000000000000004">
      <c r="A51" s="75"/>
      <c r="B51" s="75"/>
      <c r="C51" s="75" t="s">
        <v>2401</v>
      </c>
      <c r="D51" s="76"/>
      <c r="E51" s="76"/>
      <c r="F51" s="76"/>
      <c r="G51" s="76"/>
      <c r="H51" s="76"/>
      <c r="I51" s="76"/>
      <c r="J51" s="76"/>
      <c r="K51" s="76"/>
      <c r="L51" s="123" t="s">
        <v>998</v>
      </c>
      <c r="M51" s="126"/>
      <c r="N51" s="56"/>
      <c r="O51" s="127"/>
      <c r="P51" s="58"/>
      <c r="Q51" s="128"/>
      <c r="R51" s="60" t="str">
        <f t="shared" si="64"/>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4.5" outlineLevel="1" thickTop="1" thickBot="1" x14ac:dyDescent="0.55000000000000004">
      <c r="C52" s="124" t="s">
        <v>2740</v>
      </c>
      <c r="D52" s="125" t="s">
        <v>1053</v>
      </c>
      <c r="E52" s="51"/>
      <c r="F52" s="52"/>
      <c r="G52" s="52"/>
      <c r="H52" s="51"/>
      <c r="I52" s="51"/>
      <c r="J52" s="53"/>
      <c r="K52" s="53"/>
      <c r="L52" s="54" t="str">
        <f t="shared" ref="L52:L72" si="174">IF(C52="","",_xlfn.CONCAT("            { line: ","""",C52,", ",M52:AN52,""", sC: ","""",B52,"""},"))</f>
        <v xml:space="preserve">            { line: "Del mismo modo, acabada la cena,, (Sol,,14)", sC: ""},</v>
      </c>
      <c r="M52" s="55" t="str">
        <f t="shared" ref="M52:M72" si="175">IF(N52="","","(")</f>
        <v>(</v>
      </c>
      <c r="N52" s="56" t="str">
        <f t="shared" si="60"/>
        <v>Sol</v>
      </c>
      <c r="O52" s="57" t="str">
        <f t="shared" ref="O52:O72" si="176">IF(N52="","",",")</f>
        <v>,</v>
      </c>
      <c r="P52" s="58" t="str">
        <f t="shared" si="62"/>
        <v/>
      </c>
      <c r="Q52" s="59" t="str">
        <f t="shared" ref="Q52:Q72" si="177">IF(N52="","",",")</f>
        <v>,</v>
      </c>
      <c r="R52" s="60">
        <f t="shared" si="64"/>
        <v>14</v>
      </c>
      <c r="S52" s="55" t="str">
        <f t="shared" ref="S52:S72" si="178">IF(N52="","",")")</f>
        <v>)</v>
      </c>
      <c r="T52" s="61" t="str">
        <f t="shared" ref="T52:T72" si="179">IF(U52="","","(")</f>
        <v/>
      </c>
      <c r="U52" s="62" t="str">
        <f t="shared" si="67"/>
        <v/>
      </c>
      <c r="V52" s="63" t="str">
        <f t="shared" ref="V52:V72" si="180">IF(U52="","",",")</f>
        <v/>
      </c>
      <c r="W52" s="64" t="str">
        <f t="shared" si="69"/>
        <v/>
      </c>
      <c r="X52" s="63" t="str">
        <f t="shared" ref="X52:X72" si="181">IF(U52="","",",")</f>
        <v/>
      </c>
      <c r="Y52" s="63" t="str">
        <f t="shared" ref="Y52:Y72" si="182">IF(U52="","",250)</f>
        <v/>
      </c>
      <c r="Z52" s="55" t="str">
        <f t="shared" ref="Z52:Z72" si="183">IF(U52="","",")")</f>
        <v/>
      </c>
      <c r="AA52" s="65" t="str">
        <f t="shared" ref="AA52:AA72" si="184">IF(AB52="","","(")</f>
        <v/>
      </c>
      <c r="AB52" s="56" t="str">
        <f t="shared" si="74"/>
        <v/>
      </c>
      <c r="AC52" s="66" t="str">
        <f t="shared" ref="AC52:AC72" si="185">IF(AB52="","",",")</f>
        <v/>
      </c>
      <c r="AD52" s="58" t="str">
        <f t="shared" ref="AD52:AD72" si="186">IF(I52="","",I52)</f>
        <v/>
      </c>
      <c r="AE52" s="67" t="str">
        <f t="shared" ref="AE52:AE72" si="187">IF(AB52="","",",")</f>
        <v/>
      </c>
      <c r="AF52" s="60" t="str">
        <f t="shared" ref="AF52:AF72" si="188">IF(AB52="","",350)</f>
        <v/>
      </c>
      <c r="AG52" s="60" t="str">
        <f t="shared" ref="AG52:AG72" si="189">IF(AB52="","",")")</f>
        <v/>
      </c>
      <c r="AH52" s="68" t="str">
        <f t="shared" ref="AH52:AH72" si="190">IF(AI52="","","(")</f>
        <v/>
      </c>
      <c r="AI52" s="69" t="str">
        <f t="shared" si="81"/>
        <v/>
      </c>
      <c r="AJ52" s="63" t="str">
        <f t="shared" ref="AJ52:AJ72" si="191">IF(AI52="","",",")</f>
        <v/>
      </c>
      <c r="AK52" s="63" t="str">
        <f t="shared" ref="AK52:AK72" si="192">IF(K52="","",K52)</f>
        <v/>
      </c>
      <c r="AL52" s="63" t="str">
        <f t="shared" ref="AL52:AL72" si="193">IF(AI52="","",",")</f>
        <v/>
      </c>
      <c r="AM52" s="63" t="str">
        <f t="shared" ref="AM52:AM72" si="194">IF(AI52="","",450)</f>
        <v/>
      </c>
      <c r="AN52" s="63" t="str">
        <f t="shared" ref="AN52:AN72" si="195">IF(AI52="","",")")</f>
        <v/>
      </c>
    </row>
    <row r="53" spans="1:40" ht="24.5" outlineLevel="1" thickTop="1" thickBot="1" x14ac:dyDescent="0.55000000000000004">
      <c r="C53" s="124" t="s">
        <v>2741</v>
      </c>
      <c r="D53" s="125" t="s">
        <v>1015</v>
      </c>
      <c r="E53" s="51" t="s">
        <v>1016</v>
      </c>
      <c r="F53" s="52"/>
      <c r="G53" s="52"/>
      <c r="H53" s="51"/>
      <c r="I53" s="51"/>
      <c r="J53" s="53"/>
      <c r="K53" s="53"/>
      <c r="L53" s="54" t="str">
        <f t="shared" si="174"/>
        <v xml:space="preserve">            { line: "tomó el cáliz,, (Mi,m,20)", sC: ""},</v>
      </c>
      <c r="M53" s="55" t="str">
        <f t="shared" si="175"/>
        <v>(</v>
      </c>
      <c r="N53" s="56" t="str">
        <f t="shared" si="60"/>
        <v>Mi</v>
      </c>
      <c r="O53" s="57" t="str">
        <f t="shared" si="176"/>
        <v>,</v>
      </c>
      <c r="P53" s="58" t="str">
        <f t="shared" si="62"/>
        <v>m</v>
      </c>
      <c r="Q53" s="59" t="str">
        <f t="shared" si="177"/>
        <v>,</v>
      </c>
      <c r="R53" s="60">
        <f t="shared" si="64"/>
        <v>20</v>
      </c>
      <c r="S53" s="55" t="str">
        <f t="shared" si="178"/>
        <v>)</v>
      </c>
      <c r="T53" s="61" t="str">
        <f t="shared" si="179"/>
        <v/>
      </c>
      <c r="U53" s="62" t="str">
        <f t="shared" si="67"/>
        <v/>
      </c>
      <c r="V53" s="63" t="str">
        <f t="shared" si="180"/>
        <v/>
      </c>
      <c r="W53" s="64" t="str">
        <f t="shared" si="69"/>
        <v/>
      </c>
      <c r="X53" s="63" t="str">
        <f t="shared" si="181"/>
        <v/>
      </c>
      <c r="Y53" s="63" t="str">
        <f t="shared" si="182"/>
        <v/>
      </c>
      <c r="Z53" s="55" t="str">
        <f t="shared" si="183"/>
        <v/>
      </c>
      <c r="AA53" s="65" t="str">
        <f t="shared" si="184"/>
        <v/>
      </c>
      <c r="AB53" s="56" t="str">
        <f t="shared" si="74"/>
        <v/>
      </c>
      <c r="AC53" s="66" t="str">
        <f t="shared" si="185"/>
        <v/>
      </c>
      <c r="AD53" s="58" t="str">
        <f t="shared" si="186"/>
        <v/>
      </c>
      <c r="AE53" s="67" t="str">
        <f t="shared" si="187"/>
        <v/>
      </c>
      <c r="AF53" s="60" t="str">
        <f t="shared" si="188"/>
        <v/>
      </c>
      <c r="AG53" s="60" t="str">
        <f t="shared" si="189"/>
        <v/>
      </c>
      <c r="AH53" s="68" t="str">
        <f t="shared" si="190"/>
        <v/>
      </c>
      <c r="AI53" s="69" t="str">
        <f t="shared" si="81"/>
        <v/>
      </c>
      <c r="AJ53" s="63" t="str">
        <f t="shared" si="191"/>
        <v/>
      </c>
      <c r="AK53" s="63" t="str">
        <f t="shared" si="192"/>
        <v/>
      </c>
      <c r="AL53" s="63" t="str">
        <f t="shared" si="193"/>
        <v/>
      </c>
      <c r="AM53" s="63" t="str">
        <f t="shared" si="194"/>
        <v/>
      </c>
      <c r="AN53" s="63" t="str">
        <f t="shared" si="195"/>
        <v/>
      </c>
    </row>
    <row r="54" spans="1:40" ht="24.5" outlineLevel="1" thickTop="1" thickBot="1" x14ac:dyDescent="0.55000000000000004">
      <c r="C54" s="124" t="s">
        <v>2742</v>
      </c>
      <c r="D54" s="125" t="s">
        <v>1017</v>
      </c>
      <c r="E54" s="51" t="s">
        <v>1016</v>
      </c>
      <c r="F54" s="52"/>
      <c r="G54" s="52"/>
      <c r="H54" s="51"/>
      <c r="I54" s="51"/>
      <c r="J54" s="53"/>
      <c r="K54" s="53"/>
      <c r="L54" s="54" t="str">
        <f t="shared" si="174"/>
        <v xml:space="preserve">            { line: "y dándote gracias de nuevo,, (La,m,20)", sC: ""},</v>
      </c>
      <c r="M54" s="55" t="str">
        <f t="shared" si="175"/>
        <v>(</v>
      </c>
      <c r="N54" s="56" t="str">
        <f t="shared" si="60"/>
        <v>La</v>
      </c>
      <c r="O54" s="57" t="str">
        <f t="shared" si="176"/>
        <v>,</v>
      </c>
      <c r="P54" s="58" t="str">
        <f t="shared" si="62"/>
        <v>m</v>
      </c>
      <c r="Q54" s="59" t="str">
        <f t="shared" si="177"/>
        <v>,</v>
      </c>
      <c r="R54" s="60">
        <f t="shared" si="64"/>
        <v>20</v>
      </c>
      <c r="S54" s="55" t="str">
        <f t="shared" si="178"/>
        <v>)</v>
      </c>
      <c r="T54" s="61" t="str">
        <f t="shared" si="179"/>
        <v/>
      </c>
      <c r="U54" s="62" t="str">
        <f t="shared" si="67"/>
        <v/>
      </c>
      <c r="V54" s="63" t="str">
        <f t="shared" si="180"/>
        <v/>
      </c>
      <c r="W54" s="64" t="str">
        <f t="shared" si="69"/>
        <v/>
      </c>
      <c r="X54" s="63" t="str">
        <f t="shared" si="181"/>
        <v/>
      </c>
      <c r="Y54" s="63" t="str">
        <f t="shared" si="182"/>
        <v/>
      </c>
      <c r="Z54" s="55" t="str">
        <f t="shared" si="183"/>
        <v/>
      </c>
      <c r="AA54" s="65" t="str">
        <f t="shared" si="184"/>
        <v/>
      </c>
      <c r="AB54" s="56" t="str">
        <f t="shared" si="74"/>
        <v/>
      </c>
      <c r="AC54" s="66" t="str">
        <f t="shared" si="185"/>
        <v/>
      </c>
      <c r="AD54" s="58" t="str">
        <f t="shared" si="186"/>
        <v/>
      </c>
      <c r="AE54" s="67" t="str">
        <f t="shared" si="187"/>
        <v/>
      </c>
      <c r="AF54" s="60" t="str">
        <f t="shared" si="188"/>
        <v/>
      </c>
      <c r="AG54" s="60" t="str">
        <f t="shared" si="189"/>
        <v/>
      </c>
      <c r="AH54" s="68" t="str">
        <f t="shared" si="190"/>
        <v/>
      </c>
      <c r="AI54" s="69" t="str">
        <f t="shared" si="81"/>
        <v/>
      </c>
      <c r="AJ54" s="63" t="str">
        <f t="shared" si="191"/>
        <v/>
      </c>
      <c r="AK54" s="63" t="str">
        <f t="shared" si="192"/>
        <v/>
      </c>
      <c r="AL54" s="63" t="str">
        <f t="shared" si="193"/>
        <v/>
      </c>
      <c r="AM54" s="63" t="str">
        <f t="shared" si="194"/>
        <v/>
      </c>
      <c r="AN54" s="63" t="str">
        <f t="shared" si="195"/>
        <v/>
      </c>
    </row>
    <row r="55" spans="1:40" ht="24.5" outlineLevel="1" thickTop="1" thickBot="1" x14ac:dyDescent="0.55000000000000004">
      <c r="C55" s="124" t="s">
        <v>2743</v>
      </c>
      <c r="D55" s="125" t="s">
        <v>1015</v>
      </c>
      <c r="E55" s="51" t="s">
        <v>1016</v>
      </c>
      <c r="F55" s="52"/>
      <c r="G55" s="52"/>
      <c r="H55" s="51"/>
      <c r="I55" s="51"/>
      <c r="J55" s="53"/>
      <c r="K55" s="53"/>
      <c r="L55" s="54" t="str">
        <f t="shared" si="174"/>
        <v xml:space="preserve">            { line: "lo pasó a sus discípulos, diciendo:, (Mi,m,20)", sC: ""},</v>
      </c>
      <c r="M55" s="55" t="str">
        <f t="shared" si="175"/>
        <v>(</v>
      </c>
      <c r="N55" s="56" t="str">
        <f t="shared" si="60"/>
        <v>Mi</v>
      </c>
      <c r="O55" s="57" t="str">
        <f t="shared" si="176"/>
        <v>,</v>
      </c>
      <c r="P55" s="58" t="str">
        <f t="shared" si="62"/>
        <v>m</v>
      </c>
      <c r="Q55" s="59" t="str">
        <f t="shared" si="177"/>
        <v>,</v>
      </c>
      <c r="R55" s="60">
        <f t="shared" si="64"/>
        <v>20</v>
      </c>
      <c r="S55" s="55" t="str">
        <f t="shared" si="178"/>
        <v>)</v>
      </c>
      <c r="T55" s="61" t="str">
        <f t="shared" si="179"/>
        <v/>
      </c>
      <c r="U55" s="62" t="str">
        <f t="shared" si="67"/>
        <v/>
      </c>
      <c r="V55" s="63" t="str">
        <f t="shared" si="180"/>
        <v/>
      </c>
      <c r="W55" s="64" t="str">
        <f t="shared" si="69"/>
        <v/>
      </c>
      <c r="X55" s="63" t="str">
        <f t="shared" si="181"/>
        <v/>
      </c>
      <c r="Y55" s="63" t="str">
        <f t="shared" si="182"/>
        <v/>
      </c>
      <c r="Z55" s="55" t="str">
        <f t="shared" si="183"/>
        <v/>
      </c>
      <c r="AA55" s="65" t="str">
        <f t="shared" si="184"/>
        <v/>
      </c>
      <c r="AB55" s="56" t="str">
        <f t="shared" si="74"/>
        <v/>
      </c>
      <c r="AC55" s="66" t="str">
        <f t="shared" si="185"/>
        <v/>
      </c>
      <c r="AD55" s="58" t="str">
        <f t="shared" si="186"/>
        <v/>
      </c>
      <c r="AE55" s="67" t="str">
        <f t="shared" si="187"/>
        <v/>
      </c>
      <c r="AF55" s="60" t="str">
        <f t="shared" si="188"/>
        <v/>
      </c>
      <c r="AG55" s="60" t="str">
        <f t="shared" si="189"/>
        <v/>
      </c>
      <c r="AH55" s="68" t="str">
        <f t="shared" si="190"/>
        <v/>
      </c>
      <c r="AI55" s="69" t="str">
        <f t="shared" si="81"/>
        <v/>
      </c>
      <c r="AJ55" s="63" t="str">
        <f t="shared" si="191"/>
        <v/>
      </c>
      <c r="AK55" s="63" t="str">
        <f t="shared" si="192"/>
        <v/>
      </c>
      <c r="AL55" s="63" t="str">
        <f t="shared" si="193"/>
        <v/>
      </c>
      <c r="AM55" s="63" t="str">
        <f t="shared" si="194"/>
        <v/>
      </c>
      <c r="AN55" s="63" t="str">
        <f t="shared" si="195"/>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C57" s="124" t="s">
        <v>2744</v>
      </c>
      <c r="D57" s="125" t="s">
        <v>1053</v>
      </c>
      <c r="E57" s="51"/>
      <c r="F57" s="52"/>
      <c r="G57" s="52"/>
      <c r="H57" s="51"/>
      <c r="I57" s="51"/>
      <c r="J57" s="53"/>
      <c r="K57" s="53"/>
      <c r="L57" s="54" t="str">
        <f t="shared" si="174"/>
        <v xml:space="preserve">            { line: "Tomad y bebed todos de él,, (Sol,,14)", sC: ""},</v>
      </c>
      <c r="M57" s="55" t="str">
        <f t="shared" si="175"/>
        <v>(</v>
      </c>
      <c r="N57" s="56" t="str">
        <f t="shared" si="60"/>
        <v>Sol</v>
      </c>
      <c r="O57" s="57" t="str">
        <f t="shared" si="176"/>
        <v>,</v>
      </c>
      <c r="P57" s="58" t="str">
        <f t="shared" si="62"/>
        <v/>
      </c>
      <c r="Q57" s="59" t="str">
        <f t="shared" si="177"/>
        <v>,</v>
      </c>
      <c r="R57" s="60">
        <f t="shared" si="64"/>
        <v>14</v>
      </c>
      <c r="S57" s="55" t="str">
        <f t="shared" si="178"/>
        <v>)</v>
      </c>
      <c r="T57" s="61" t="str">
        <f t="shared" si="179"/>
        <v/>
      </c>
      <c r="U57" s="62" t="str">
        <f t="shared" si="67"/>
        <v/>
      </c>
      <c r="V57" s="63" t="str">
        <f t="shared" si="180"/>
        <v/>
      </c>
      <c r="W57" s="64" t="str">
        <f t="shared" si="69"/>
        <v/>
      </c>
      <c r="X57" s="63" t="str">
        <f t="shared" si="181"/>
        <v/>
      </c>
      <c r="Y57" s="63" t="str">
        <f t="shared" si="182"/>
        <v/>
      </c>
      <c r="Z57" s="55" t="str">
        <f t="shared" si="183"/>
        <v/>
      </c>
      <c r="AA57" s="65" t="str">
        <f t="shared" si="184"/>
        <v/>
      </c>
      <c r="AB57" s="56" t="str">
        <f t="shared" si="74"/>
        <v/>
      </c>
      <c r="AC57" s="66" t="str">
        <f t="shared" si="185"/>
        <v/>
      </c>
      <c r="AD57" s="58" t="str">
        <f t="shared" si="186"/>
        <v/>
      </c>
      <c r="AE57" s="67" t="str">
        <f t="shared" si="187"/>
        <v/>
      </c>
      <c r="AF57" s="60" t="str">
        <f t="shared" si="188"/>
        <v/>
      </c>
      <c r="AG57" s="60" t="str">
        <f t="shared" si="189"/>
        <v/>
      </c>
      <c r="AH57" s="68" t="str">
        <f t="shared" si="190"/>
        <v/>
      </c>
      <c r="AI57" s="69" t="str">
        <f t="shared" si="81"/>
        <v/>
      </c>
      <c r="AJ57" s="63" t="str">
        <f t="shared" si="191"/>
        <v/>
      </c>
      <c r="AK57" s="63" t="str">
        <f t="shared" si="192"/>
        <v/>
      </c>
      <c r="AL57" s="63" t="str">
        <f t="shared" si="193"/>
        <v/>
      </c>
      <c r="AM57" s="63" t="str">
        <f t="shared" si="194"/>
        <v/>
      </c>
      <c r="AN57" s="63" t="str">
        <f t="shared" si="195"/>
        <v/>
      </c>
    </row>
    <row r="58" spans="1:40" ht="24.5" outlineLevel="1" thickTop="1" thickBot="1" x14ac:dyDescent="0.55000000000000004">
      <c r="C58" s="124" t="s">
        <v>2745</v>
      </c>
      <c r="D58" s="125" t="s">
        <v>988</v>
      </c>
      <c r="E58" s="51" t="s">
        <v>1016</v>
      </c>
      <c r="F58" s="52"/>
      <c r="G58" s="52"/>
      <c r="H58" s="51"/>
      <c r="I58" s="51"/>
      <c r="J58" s="53"/>
      <c r="K58" s="53"/>
      <c r="L58" s="54" t="str">
        <f t="shared" si="174"/>
        <v xml:space="preserve">            { line: "éste es el cáliz de mi Sangre,, (Si,m,20)", sC: ""},</v>
      </c>
      <c r="M58" s="55" t="str">
        <f t="shared" si="175"/>
        <v>(</v>
      </c>
      <c r="N58" s="56" t="str">
        <f t="shared" si="60"/>
        <v>Si</v>
      </c>
      <c r="O58" s="57" t="str">
        <f t="shared" si="176"/>
        <v>,</v>
      </c>
      <c r="P58" s="58" t="str">
        <f t="shared" si="62"/>
        <v>m</v>
      </c>
      <c r="Q58" s="59" t="str">
        <f t="shared" si="177"/>
        <v>,</v>
      </c>
      <c r="R58" s="60">
        <f t="shared" si="64"/>
        <v>20</v>
      </c>
      <c r="S58" s="55" t="str">
        <f t="shared" si="178"/>
        <v>)</v>
      </c>
      <c r="T58" s="61" t="str">
        <f t="shared" si="179"/>
        <v/>
      </c>
      <c r="U58" s="62" t="str">
        <f t="shared" si="67"/>
        <v/>
      </c>
      <c r="V58" s="63" t="str">
        <f t="shared" si="180"/>
        <v/>
      </c>
      <c r="W58" s="64" t="str">
        <f t="shared" si="69"/>
        <v/>
      </c>
      <c r="X58" s="63" t="str">
        <f t="shared" si="181"/>
        <v/>
      </c>
      <c r="Y58" s="63" t="str">
        <f t="shared" si="182"/>
        <v/>
      </c>
      <c r="Z58" s="55" t="str">
        <f t="shared" si="183"/>
        <v/>
      </c>
      <c r="AA58" s="65" t="str">
        <f t="shared" si="184"/>
        <v/>
      </c>
      <c r="AB58" s="56" t="str">
        <f t="shared" si="74"/>
        <v/>
      </c>
      <c r="AC58" s="66" t="str">
        <f t="shared" si="185"/>
        <v/>
      </c>
      <c r="AD58" s="58" t="str">
        <f t="shared" si="186"/>
        <v/>
      </c>
      <c r="AE58" s="67" t="str">
        <f t="shared" si="187"/>
        <v/>
      </c>
      <c r="AF58" s="60" t="str">
        <f t="shared" si="188"/>
        <v/>
      </c>
      <c r="AG58" s="60" t="str">
        <f t="shared" si="189"/>
        <v/>
      </c>
      <c r="AH58" s="68" t="str">
        <f t="shared" si="190"/>
        <v/>
      </c>
      <c r="AI58" s="69" t="str">
        <f t="shared" si="81"/>
        <v/>
      </c>
      <c r="AJ58" s="63" t="str">
        <f t="shared" si="191"/>
        <v/>
      </c>
      <c r="AK58" s="63" t="str">
        <f t="shared" si="192"/>
        <v/>
      </c>
      <c r="AL58" s="63" t="str">
        <f t="shared" si="193"/>
        <v/>
      </c>
      <c r="AM58" s="63" t="str">
        <f t="shared" si="194"/>
        <v/>
      </c>
      <c r="AN58" s="63" t="str">
        <f t="shared" si="195"/>
        <v/>
      </c>
    </row>
    <row r="59" spans="1:40" ht="24.5" outlineLevel="1" thickTop="1" thickBot="1" x14ac:dyDescent="0.55000000000000004">
      <c r="C59" s="124" t="s">
        <v>2746</v>
      </c>
      <c r="D59" s="125" t="s">
        <v>1017</v>
      </c>
      <c r="E59" s="51" t="s">
        <v>1016</v>
      </c>
      <c r="F59" s="52" t="s">
        <v>1015</v>
      </c>
      <c r="G59" s="52" t="s">
        <v>1016</v>
      </c>
      <c r="H59" s="51"/>
      <c r="I59" s="51"/>
      <c r="J59" s="53"/>
      <c r="K59" s="53"/>
      <c r="L59" s="54" t="str">
        <f t="shared" si="174"/>
        <v xml:space="preserve">            { line: "Sangre de la alianza nueva y eterna,, (La,m,20)(Mi,m,250)", sC: ""},</v>
      </c>
      <c r="M59" s="55" t="str">
        <f t="shared" si="175"/>
        <v>(</v>
      </c>
      <c r="N59" s="56" t="str">
        <f t="shared" si="60"/>
        <v>La</v>
      </c>
      <c r="O59" s="57" t="str">
        <f t="shared" si="176"/>
        <v>,</v>
      </c>
      <c r="P59" s="58" t="str">
        <f t="shared" si="62"/>
        <v>m</v>
      </c>
      <c r="Q59" s="59" t="str">
        <f t="shared" si="177"/>
        <v>,</v>
      </c>
      <c r="R59" s="60">
        <f t="shared" si="64"/>
        <v>20</v>
      </c>
      <c r="S59" s="55" t="str">
        <f t="shared" si="178"/>
        <v>)</v>
      </c>
      <c r="T59" s="61" t="str">
        <f t="shared" si="179"/>
        <v>(</v>
      </c>
      <c r="U59" s="62" t="str">
        <f t="shared" si="67"/>
        <v>Mi</v>
      </c>
      <c r="V59" s="63" t="str">
        <f t="shared" si="180"/>
        <v>,</v>
      </c>
      <c r="W59" s="64" t="str">
        <f t="shared" si="69"/>
        <v>m</v>
      </c>
      <c r="X59" s="63" t="str">
        <f t="shared" si="181"/>
        <v>,</v>
      </c>
      <c r="Y59" s="63">
        <f t="shared" si="182"/>
        <v>250</v>
      </c>
      <c r="Z59" s="55" t="str">
        <f t="shared" si="183"/>
        <v>)</v>
      </c>
      <c r="AA59" s="65" t="str">
        <f t="shared" si="184"/>
        <v/>
      </c>
      <c r="AB59" s="56" t="str">
        <f t="shared" si="74"/>
        <v/>
      </c>
      <c r="AC59" s="66" t="str">
        <f t="shared" si="185"/>
        <v/>
      </c>
      <c r="AD59" s="58" t="str">
        <f t="shared" si="186"/>
        <v/>
      </c>
      <c r="AE59" s="67" t="str">
        <f t="shared" si="187"/>
        <v/>
      </c>
      <c r="AF59" s="60" t="str">
        <f t="shared" si="188"/>
        <v/>
      </c>
      <c r="AG59" s="60" t="str">
        <f t="shared" si="189"/>
        <v/>
      </c>
      <c r="AH59" s="68" t="str">
        <f t="shared" si="190"/>
        <v/>
      </c>
      <c r="AI59" s="69" t="str">
        <f t="shared" si="81"/>
        <v/>
      </c>
      <c r="AJ59" s="63" t="str">
        <f t="shared" si="191"/>
        <v/>
      </c>
      <c r="AK59" s="63" t="str">
        <f t="shared" si="192"/>
        <v/>
      </c>
      <c r="AL59" s="63" t="str">
        <f t="shared" si="193"/>
        <v/>
      </c>
      <c r="AM59" s="63" t="str">
        <f t="shared" si="194"/>
        <v/>
      </c>
      <c r="AN59" s="63" t="str">
        <f t="shared" si="195"/>
        <v/>
      </c>
    </row>
    <row r="60" spans="1:40" ht="24.5" outlineLevel="1" thickTop="1" thickBot="1" x14ac:dyDescent="0.55000000000000004">
      <c r="C60" s="124" t="s">
        <v>2747</v>
      </c>
      <c r="D60" s="125" t="s">
        <v>1053</v>
      </c>
      <c r="E60" s="51"/>
      <c r="F60" s="52"/>
      <c r="G60" s="52"/>
      <c r="H60" s="51"/>
      <c r="I60" s="51"/>
      <c r="J60" s="53"/>
      <c r="K60" s="53"/>
      <c r="L60" s="54" t="str">
        <f t="shared" si="174"/>
        <v xml:space="preserve">            { line: "que será derramada por vosotros, (Sol,,14)", sC: ""},</v>
      </c>
      <c r="M60" s="55" t="str">
        <f t="shared" si="175"/>
        <v>(</v>
      </c>
      <c r="N60" s="56" t="str">
        <f t="shared" si="60"/>
        <v>Sol</v>
      </c>
      <c r="O60" s="57" t="str">
        <f t="shared" si="176"/>
        <v>,</v>
      </c>
      <c r="P60" s="58" t="str">
        <f t="shared" si="62"/>
        <v/>
      </c>
      <c r="Q60" s="59" t="str">
        <f t="shared" si="177"/>
        <v>,</v>
      </c>
      <c r="R60" s="60">
        <f t="shared" si="64"/>
        <v>14</v>
      </c>
      <c r="S60" s="55" t="str">
        <f t="shared" si="178"/>
        <v>)</v>
      </c>
      <c r="T60" s="61" t="str">
        <f t="shared" si="179"/>
        <v/>
      </c>
      <c r="U60" s="62" t="str">
        <f t="shared" si="67"/>
        <v/>
      </c>
      <c r="V60" s="63" t="str">
        <f t="shared" si="180"/>
        <v/>
      </c>
      <c r="W60" s="64" t="str">
        <f t="shared" si="69"/>
        <v/>
      </c>
      <c r="X60" s="63" t="str">
        <f t="shared" si="181"/>
        <v/>
      </c>
      <c r="Y60" s="63" t="str">
        <f t="shared" si="182"/>
        <v/>
      </c>
      <c r="Z60" s="55" t="str">
        <f t="shared" si="183"/>
        <v/>
      </c>
      <c r="AA60" s="65" t="str">
        <f t="shared" si="184"/>
        <v/>
      </c>
      <c r="AB60" s="56" t="str">
        <f t="shared" si="74"/>
        <v/>
      </c>
      <c r="AC60" s="66" t="str">
        <f t="shared" si="185"/>
        <v/>
      </c>
      <c r="AD60" s="58" t="str">
        <f t="shared" si="186"/>
        <v/>
      </c>
      <c r="AE60" s="67" t="str">
        <f t="shared" si="187"/>
        <v/>
      </c>
      <c r="AF60" s="60" t="str">
        <f t="shared" si="188"/>
        <v/>
      </c>
      <c r="AG60" s="60" t="str">
        <f t="shared" si="189"/>
        <v/>
      </c>
      <c r="AH60" s="68" t="str">
        <f t="shared" si="190"/>
        <v/>
      </c>
      <c r="AI60" s="69" t="str">
        <f t="shared" si="81"/>
        <v/>
      </c>
      <c r="AJ60" s="63" t="str">
        <f t="shared" si="191"/>
        <v/>
      </c>
      <c r="AK60" s="63" t="str">
        <f t="shared" si="192"/>
        <v/>
      </c>
      <c r="AL60" s="63" t="str">
        <f t="shared" si="193"/>
        <v/>
      </c>
      <c r="AM60" s="63" t="str">
        <f t="shared" si="194"/>
        <v/>
      </c>
      <c r="AN60" s="63" t="str">
        <f t="shared" si="195"/>
        <v/>
      </c>
    </row>
    <row r="61" spans="1:40" ht="24.5" outlineLevel="1" thickTop="1" thickBot="1" x14ac:dyDescent="0.55000000000000004">
      <c r="C61" s="124" t="s">
        <v>2748</v>
      </c>
      <c r="D61" s="125"/>
      <c r="E61" s="51"/>
      <c r="F61" s="52"/>
      <c r="G61" s="52"/>
      <c r="H61" s="51"/>
      <c r="I61" s="51"/>
      <c r="J61" s="53"/>
      <c r="K61" s="53"/>
      <c r="L61" s="54" t="str">
        <f t="shared" si="174"/>
        <v xml:space="preserve">            { line: "y por muchos,, ", sC: ""},</v>
      </c>
      <c r="M61" s="55" t="str">
        <f t="shared" si="175"/>
        <v/>
      </c>
      <c r="N61" s="56" t="str">
        <f t="shared" si="60"/>
        <v/>
      </c>
      <c r="O61" s="57" t="str">
        <f t="shared" si="176"/>
        <v/>
      </c>
      <c r="P61" s="58" t="str">
        <f t="shared" si="62"/>
        <v/>
      </c>
      <c r="Q61" s="59" t="str">
        <f t="shared" si="177"/>
        <v/>
      </c>
      <c r="R61" s="60" t="str">
        <f t="shared" si="64"/>
        <v/>
      </c>
      <c r="S61" s="55" t="str">
        <f t="shared" si="178"/>
        <v/>
      </c>
      <c r="T61" s="61" t="str">
        <f t="shared" si="179"/>
        <v/>
      </c>
      <c r="U61" s="62" t="str">
        <f t="shared" si="67"/>
        <v/>
      </c>
      <c r="V61" s="63" t="str">
        <f t="shared" si="180"/>
        <v/>
      </c>
      <c r="W61" s="64" t="str">
        <f t="shared" si="69"/>
        <v/>
      </c>
      <c r="X61" s="63" t="str">
        <f t="shared" si="181"/>
        <v/>
      </c>
      <c r="Y61" s="63" t="str">
        <f t="shared" si="182"/>
        <v/>
      </c>
      <c r="Z61" s="55" t="str">
        <f t="shared" si="183"/>
        <v/>
      </c>
      <c r="AA61" s="65" t="str">
        <f t="shared" si="184"/>
        <v/>
      </c>
      <c r="AB61" s="56" t="str">
        <f t="shared" si="74"/>
        <v/>
      </c>
      <c r="AC61" s="66" t="str">
        <f t="shared" si="185"/>
        <v/>
      </c>
      <c r="AD61" s="58" t="str">
        <f t="shared" si="186"/>
        <v/>
      </c>
      <c r="AE61" s="67" t="str">
        <f t="shared" si="187"/>
        <v/>
      </c>
      <c r="AF61" s="60" t="str">
        <f t="shared" si="188"/>
        <v/>
      </c>
      <c r="AG61" s="60" t="str">
        <f t="shared" si="189"/>
        <v/>
      </c>
      <c r="AH61" s="68" t="str">
        <f t="shared" si="190"/>
        <v/>
      </c>
      <c r="AI61" s="69" t="str">
        <f t="shared" si="81"/>
        <v/>
      </c>
      <c r="AJ61" s="63" t="str">
        <f t="shared" si="191"/>
        <v/>
      </c>
      <c r="AK61" s="63" t="str">
        <f t="shared" si="192"/>
        <v/>
      </c>
      <c r="AL61" s="63" t="str">
        <f t="shared" si="193"/>
        <v/>
      </c>
      <c r="AM61" s="63" t="str">
        <f t="shared" si="194"/>
        <v/>
      </c>
      <c r="AN61" s="63" t="str">
        <f t="shared" si="195"/>
        <v/>
      </c>
    </row>
    <row r="62" spans="1:40" ht="24.5" outlineLevel="1" thickTop="1" thickBot="1" x14ac:dyDescent="0.55000000000000004">
      <c r="C62" s="124" t="s">
        <v>2749</v>
      </c>
      <c r="D62" s="125" t="s">
        <v>988</v>
      </c>
      <c r="E62" s="51" t="s">
        <v>1016</v>
      </c>
      <c r="F62" s="52"/>
      <c r="G62" s="52"/>
      <c r="H62" s="51"/>
      <c r="I62" s="51"/>
      <c r="J62" s="53"/>
      <c r="K62" s="53"/>
      <c r="L62" s="54" t="str">
        <f t="shared" si="174"/>
        <v xml:space="preserve">            { line: "para el perdón, (Si,m,20)", sC: ""},</v>
      </c>
      <c r="M62" s="55" t="str">
        <f t="shared" si="175"/>
        <v>(</v>
      </c>
      <c r="N62" s="56" t="str">
        <f t="shared" si="60"/>
        <v>Si</v>
      </c>
      <c r="O62" s="57" t="str">
        <f t="shared" si="176"/>
        <v>,</v>
      </c>
      <c r="P62" s="58" t="str">
        <f t="shared" si="62"/>
        <v>m</v>
      </c>
      <c r="Q62" s="59" t="str">
        <f t="shared" si="177"/>
        <v>,</v>
      </c>
      <c r="R62" s="60">
        <f t="shared" si="64"/>
        <v>20</v>
      </c>
      <c r="S62" s="55" t="str">
        <f t="shared" si="178"/>
        <v>)</v>
      </c>
      <c r="T62" s="61" t="str">
        <f t="shared" si="179"/>
        <v/>
      </c>
      <c r="U62" s="62" t="str">
        <f t="shared" si="67"/>
        <v/>
      </c>
      <c r="V62" s="63" t="str">
        <f t="shared" si="180"/>
        <v/>
      </c>
      <c r="W62" s="64" t="str">
        <f t="shared" si="69"/>
        <v/>
      </c>
      <c r="X62" s="63" t="str">
        <f t="shared" si="181"/>
        <v/>
      </c>
      <c r="Y62" s="63" t="str">
        <f t="shared" si="182"/>
        <v/>
      </c>
      <c r="Z62" s="55" t="str">
        <f t="shared" si="183"/>
        <v/>
      </c>
      <c r="AA62" s="65" t="str">
        <f t="shared" si="184"/>
        <v/>
      </c>
      <c r="AB62" s="56" t="str">
        <f t="shared" si="74"/>
        <v/>
      </c>
      <c r="AC62" s="66" t="str">
        <f t="shared" si="185"/>
        <v/>
      </c>
      <c r="AD62" s="58" t="str">
        <f t="shared" si="186"/>
        <v/>
      </c>
      <c r="AE62" s="67" t="str">
        <f t="shared" si="187"/>
        <v/>
      </c>
      <c r="AF62" s="60" t="str">
        <f t="shared" si="188"/>
        <v/>
      </c>
      <c r="AG62" s="60" t="str">
        <f t="shared" si="189"/>
        <v/>
      </c>
      <c r="AH62" s="68" t="str">
        <f t="shared" si="190"/>
        <v/>
      </c>
      <c r="AI62" s="69" t="str">
        <f t="shared" si="81"/>
        <v/>
      </c>
      <c r="AJ62" s="63" t="str">
        <f t="shared" si="191"/>
        <v/>
      </c>
      <c r="AK62" s="63" t="str">
        <f t="shared" si="192"/>
        <v/>
      </c>
      <c r="AL62" s="63" t="str">
        <f t="shared" si="193"/>
        <v/>
      </c>
      <c r="AM62" s="63" t="str">
        <f t="shared" si="194"/>
        <v/>
      </c>
      <c r="AN62" s="63" t="str">
        <f t="shared" si="195"/>
        <v/>
      </c>
    </row>
    <row r="63" spans="1:40" ht="24.5" outlineLevel="1" thickTop="1" thickBot="1" x14ac:dyDescent="0.55000000000000004">
      <c r="C63" s="124" t="s">
        <v>2749</v>
      </c>
      <c r="D63" s="125" t="s">
        <v>1017</v>
      </c>
      <c r="E63" s="51"/>
      <c r="F63" s="52"/>
      <c r="G63" s="52"/>
      <c r="H63" s="51"/>
      <c r="I63" s="51"/>
      <c r="J63" s="53"/>
      <c r="K63" s="53"/>
      <c r="L63" s="54" t="str">
        <f t="shared" si="174"/>
        <v xml:space="preserve">            { line: "para el perdón, (La,,20)", sC: ""},</v>
      </c>
      <c r="M63" s="55" t="str">
        <f t="shared" si="175"/>
        <v>(</v>
      </c>
      <c r="N63" s="56" t="str">
        <f t="shared" si="60"/>
        <v>La</v>
      </c>
      <c r="O63" s="57" t="str">
        <f t="shared" si="176"/>
        <v>,</v>
      </c>
      <c r="P63" s="58" t="str">
        <f t="shared" si="62"/>
        <v/>
      </c>
      <c r="Q63" s="59" t="str">
        <f t="shared" si="177"/>
        <v>,</v>
      </c>
      <c r="R63" s="60">
        <f t="shared" si="64"/>
        <v>20</v>
      </c>
      <c r="S63" s="55" t="str">
        <f t="shared" si="178"/>
        <v>)</v>
      </c>
      <c r="T63" s="61" t="str">
        <f t="shared" si="179"/>
        <v/>
      </c>
      <c r="U63" s="62" t="str">
        <f t="shared" si="67"/>
        <v/>
      </c>
      <c r="V63" s="63" t="str">
        <f t="shared" si="180"/>
        <v/>
      </c>
      <c r="W63" s="64" t="str">
        <f t="shared" si="69"/>
        <v/>
      </c>
      <c r="X63" s="63" t="str">
        <f t="shared" si="181"/>
        <v/>
      </c>
      <c r="Y63" s="63" t="str">
        <f t="shared" si="182"/>
        <v/>
      </c>
      <c r="Z63" s="55" t="str">
        <f t="shared" si="183"/>
        <v/>
      </c>
      <c r="AA63" s="65" t="str">
        <f t="shared" si="184"/>
        <v/>
      </c>
      <c r="AB63" s="56" t="str">
        <f t="shared" si="74"/>
        <v/>
      </c>
      <c r="AC63" s="66" t="str">
        <f t="shared" si="185"/>
        <v/>
      </c>
      <c r="AD63" s="58" t="str">
        <f t="shared" si="186"/>
        <v/>
      </c>
      <c r="AE63" s="67" t="str">
        <f t="shared" si="187"/>
        <v/>
      </c>
      <c r="AF63" s="60" t="str">
        <f t="shared" si="188"/>
        <v/>
      </c>
      <c r="AG63" s="60" t="str">
        <f t="shared" si="189"/>
        <v/>
      </c>
      <c r="AH63" s="68" t="str">
        <f t="shared" si="190"/>
        <v/>
      </c>
      <c r="AI63" s="69" t="str">
        <f t="shared" si="81"/>
        <v/>
      </c>
      <c r="AJ63" s="63" t="str">
        <f t="shared" si="191"/>
        <v/>
      </c>
      <c r="AK63" s="63" t="str">
        <f t="shared" si="192"/>
        <v/>
      </c>
      <c r="AL63" s="63" t="str">
        <f t="shared" si="193"/>
        <v/>
      </c>
      <c r="AM63" s="63" t="str">
        <f t="shared" si="194"/>
        <v/>
      </c>
      <c r="AN63" s="63" t="str">
        <f t="shared" si="195"/>
        <v/>
      </c>
    </row>
    <row r="64" spans="1:40" ht="24.5" outlineLevel="1" thickTop="1" thickBot="1" x14ac:dyDescent="0.55000000000000004">
      <c r="C64" s="124" t="s">
        <v>2750</v>
      </c>
      <c r="D64" s="125" t="s">
        <v>1015</v>
      </c>
      <c r="E64" s="51" t="s">
        <v>1016</v>
      </c>
      <c r="F64" s="52"/>
      <c r="G64" s="52"/>
      <c r="H64" s="51"/>
      <c r="I64" s="51"/>
      <c r="J64" s="53"/>
      <c r="K64" s="53"/>
      <c r="L64" s="54" t="str">
        <f t="shared" si="174"/>
        <v xml:space="preserve">            { line: "de los pecados., (Mi,m,20)", sC: ""},</v>
      </c>
      <c r="M64" s="55" t="str">
        <f t="shared" si="175"/>
        <v>(</v>
      </c>
      <c r="N64" s="56" t="str">
        <f t="shared" si="60"/>
        <v>Mi</v>
      </c>
      <c r="O64" s="57" t="str">
        <f t="shared" si="176"/>
        <v>,</v>
      </c>
      <c r="P64" s="58" t="str">
        <f t="shared" si="62"/>
        <v>m</v>
      </c>
      <c r="Q64" s="59" t="str">
        <f t="shared" si="177"/>
        <v>,</v>
      </c>
      <c r="R64" s="60">
        <f t="shared" si="64"/>
        <v>20</v>
      </c>
      <c r="S64" s="55" t="str">
        <f t="shared" si="178"/>
        <v>)</v>
      </c>
      <c r="T64" s="61" t="str">
        <f t="shared" si="179"/>
        <v/>
      </c>
      <c r="U64" s="62" t="str">
        <f t="shared" si="67"/>
        <v/>
      </c>
      <c r="V64" s="63" t="str">
        <f t="shared" si="180"/>
        <v/>
      </c>
      <c r="W64" s="64" t="str">
        <f t="shared" si="69"/>
        <v/>
      </c>
      <c r="X64" s="63" t="str">
        <f t="shared" si="181"/>
        <v/>
      </c>
      <c r="Y64" s="63" t="str">
        <f t="shared" si="182"/>
        <v/>
      </c>
      <c r="Z64" s="55" t="str">
        <f t="shared" si="183"/>
        <v/>
      </c>
      <c r="AA64" s="65" t="str">
        <f t="shared" si="184"/>
        <v/>
      </c>
      <c r="AB64" s="56" t="str">
        <f t="shared" si="74"/>
        <v/>
      </c>
      <c r="AC64" s="66" t="str">
        <f t="shared" si="185"/>
        <v/>
      </c>
      <c r="AD64" s="58" t="str">
        <f t="shared" si="186"/>
        <v/>
      </c>
      <c r="AE64" s="67" t="str">
        <f t="shared" si="187"/>
        <v/>
      </c>
      <c r="AF64" s="60" t="str">
        <f t="shared" si="188"/>
        <v/>
      </c>
      <c r="AG64" s="60" t="str">
        <f t="shared" si="189"/>
        <v/>
      </c>
      <c r="AH64" s="68" t="str">
        <f t="shared" si="190"/>
        <v/>
      </c>
      <c r="AI64" s="69" t="str">
        <f t="shared" si="81"/>
        <v/>
      </c>
      <c r="AJ64" s="63" t="str">
        <f t="shared" si="191"/>
        <v/>
      </c>
      <c r="AK64" s="63" t="str">
        <f t="shared" si="192"/>
        <v/>
      </c>
      <c r="AL64" s="63" t="str">
        <f t="shared" si="193"/>
        <v/>
      </c>
      <c r="AM64" s="63" t="str">
        <f t="shared" si="194"/>
        <v/>
      </c>
      <c r="AN64" s="63" t="str">
        <f t="shared" si="195"/>
        <v/>
      </c>
    </row>
    <row r="65" spans="1:40" ht="24.5" outlineLevel="1" thickTop="1" thickBot="1" x14ac:dyDescent="0.55000000000000004">
      <c r="C65" s="124" t="s">
        <v>2751</v>
      </c>
      <c r="D65" s="125" t="s">
        <v>1053</v>
      </c>
      <c r="E65" s="51"/>
      <c r="F65" s="52" t="s">
        <v>988</v>
      </c>
      <c r="G65" s="52" t="s">
        <v>1016</v>
      </c>
      <c r="H65" s="51" t="s">
        <v>1015</v>
      </c>
      <c r="I65" s="51" t="s">
        <v>1016</v>
      </c>
      <c r="J65" s="53"/>
      <c r="K65" s="53"/>
      <c r="L65" s="54" t="str">
        <f t="shared" si="174"/>
        <v xml:space="preserve">            { line: "Haced esto en conmemoración mía., (Sol,,14)(Si,m,250)(Mi,m,350)", sC: ""},</v>
      </c>
      <c r="M65" s="55" t="str">
        <f t="shared" si="175"/>
        <v>(</v>
      </c>
      <c r="N65" s="56" t="str">
        <f t="shared" si="60"/>
        <v>Sol</v>
      </c>
      <c r="O65" s="57" t="str">
        <f t="shared" si="176"/>
        <v>,</v>
      </c>
      <c r="P65" s="58" t="str">
        <f t="shared" si="62"/>
        <v/>
      </c>
      <c r="Q65" s="59" t="str">
        <f t="shared" si="177"/>
        <v>,</v>
      </c>
      <c r="R65" s="60">
        <f t="shared" si="64"/>
        <v>14</v>
      </c>
      <c r="S65" s="55" t="str">
        <f t="shared" si="178"/>
        <v>)</v>
      </c>
      <c r="T65" s="61" t="str">
        <f t="shared" si="179"/>
        <v>(</v>
      </c>
      <c r="U65" s="62" t="str">
        <f t="shared" si="67"/>
        <v>Si</v>
      </c>
      <c r="V65" s="63" t="str">
        <f t="shared" si="180"/>
        <v>,</v>
      </c>
      <c r="W65" s="64" t="str">
        <f t="shared" si="69"/>
        <v>m</v>
      </c>
      <c r="X65" s="63" t="str">
        <f t="shared" si="181"/>
        <v>,</v>
      </c>
      <c r="Y65" s="63">
        <f t="shared" si="182"/>
        <v>250</v>
      </c>
      <c r="Z65" s="55" t="str">
        <f t="shared" si="183"/>
        <v>)</v>
      </c>
      <c r="AA65" s="65" t="str">
        <f t="shared" si="184"/>
        <v>(</v>
      </c>
      <c r="AB65" s="56" t="str">
        <f t="shared" si="74"/>
        <v>Mi</v>
      </c>
      <c r="AC65" s="66" t="str">
        <f t="shared" si="185"/>
        <v>,</v>
      </c>
      <c r="AD65" s="58" t="str">
        <f t="shared" si="186"/>
        <v>m</v>
      </c>
      <c r="AE65" s="67" t="str">
        <f t="shared" si="187"/>
        <v>,</v>
      </c>
      <c r="AF65" s="60">
        <f t="shared" si="188"/>
        <v>350</v>
      </c>
      <c r="AG65" s="60" t="str">
        <f t="shared" si="189"/>
        <v>)</v>
      </c>
      <c r="AH65" s="68" t="str">
        <f t="shared" si="190"/>
        <v/>
      </c>
      <c r="AI65" s="69" t="str">
        <f t="shared" si="81"/>
        <v/>
      </c>
      <c r="AJ65" s="63" t="str">
        <f t="shared" si="191"/>
        <v/>
      </c>
      <c r="AK65" s="63" t="str">
        <f t="shared" si="192"/>
        <v/>
      </c>
      <c r="AL65" s="63" t="str">
        <f t="shared" si="193"/>
        <v/>
      </c>
      <c r="AM65" s="63" t="str">
        <f t="shared" si="194"/>
        <v/>
      </c>
      <c r="AN65" s="63" t="str">
        <f t="shared" si="195"/>
        <v/>
      </c>
    </row>
    <row r="66" spans="1:40" ht="24.5" outlineLevel="1" thickTop="1" thickBot="1" x14ac:dyDescent="0.55000000000000004">
      <c r="C66" s="142" t="s">
        <v>2761</v>
      </c>
      <c r="D66" s="125"/>
      <c r="E66" s="51"/>
      <c r="F66" s="52"/>
      <c r="G66" s="52"/>
      <c r="H66" s="51"/>
      <c r="I66" s="51"/>
      <c r="J66" s="53"/>
      <c r="K66" s="53"/>
      <c r="L66" s="54" t="str">
        <f t="shared" ref="L66" si="196">IF(C66="","",_xlfn.CONCAT("            { line: ","""",C66,", ",M66:AN66,""", sC: ","""",B66,"""},"))</f>
        <v xml:space="preserve">            { line: "ACLAMACIÓN, ", sC: ""},</v>
      </c>
      <c r="M66" s="55" t="str">
        <f t="shared" ref="M66" si="197">IF(N66="","","(")</f>
        <v/>
      </c>
      <c r="N66" s="56" t="str">
        <f t="shared" ref="N66" si="198">IF(D66="","",D66)</f>
        <v/>
      </c>
      <c r="O66" s="57" t="str">
        <f t="shared" ref="O66" si="199">IF(N66="","",",")</f>
        <v/>
      </c>
      <c r="P66" s="58" t="str">
        <f t="shared" ref="P66" si="200">IF(E66="","",E66)</f>
        <v/>
      </c>
      <c r="Q66" s="59" t="str">
        <f t="shared" ref="Q66" si="201">IF(N66="","",",")</f>
        <v/>
      </c>
      <c r="R66" s="60" t="str">
        <f t="shared" ref="R66" si="202">IF(N66="Do",10,IF(N66="Re",22,IF(N66="Mi",20,IF(N66="Fa",20,IF(N66="Sol",14,IF(N66="La",20,IF(N66="Si",20,IF(N66="Do#",14,IF(N66="Fa#",15,IF(N66="Sol#",20,IF(N66="Si♭",17,"")))))))))))</f>
        <v/>
      </c>
      <c r="S66" s="55" t="str">
        <f t="shared" ref="S66" si="203">IF(N66="","",")")</f>
        <v/>
      </c>
      <c r="T66" s="61" t="str">
        <f t="shared" ref="T66" si="204">IF(U66="","","(")</f>
        <v/>
      </c>
      <c r="U66" s="62" t="str">
        <f t="shared" ref="U66" si="205">IF(F66="","",F66)</f>
        <v/>
      </c>
      <c r="V66" s="63" t="str">
        <f t="shared" ref="V66" si="206">IF(U66="","",",")</f>
        <v/>
      </c>
      <c r="W66" s="64" t="str">
        <f t="shared" ref="W66" si="207">IF(G66="","",G66)</f>
        <v/>
      </c>
      <c r="X66" s="63" t="str">
        <f t="shared" ref="X66" si="208">IF(U66="","",",")</f>
        <v/>
      </c>
      <c r="Y66" s="63" t="str">
        <f t="shared" ref="Y66" si="209">IF(U66="","",250)</f>
        <v/>
      </c>
      <c r="Z66" s="55" t="str">
        <f t="shared" ref="Z66" si="210">IF(U66="","",")")</f>
        <v/>
      </c>
      <c r="AA66" s="65" t="str">
        <f t="shared" ref="AA66" si="211">IF(AB66="","","(")</f>
        <v/>
      </c>
      <c r="AB66" s="56" t="str">
        <f t="shared" ref="AB66" si="212">IF(H66="","",H66)</f>
        <v/>
      </c>
      <c r="AC66" s="66" t="str">
        <f t="shared" ref="AC66" si="213">IF(AB66="","",",")</f>
        <v/>
      </c>
      <c r="AD66" s="58" t="str">
        <f t="shared" ref="AD66" si="214">IF(I66="","",I66)</f>
        <v/>
      </c>
      <c r="AE66" s="67" t="str">
        <f t="shared" ref="AE66" si="215">IF(AB66="","",",")</f>
        <v/>
      </c>
      <c r="AF66" s="60" t="str">
        <f t="shared" ref="AF66" si="216">IF(AB66="","",350)</f>
        <v/>
      </c>
      <c r="AG66" s="60" t="str">
        <f t="shared" ref="AG66" si="217">IF(AB66="","",")")</f>
        <v/>
      </c>
      <c r="AH66" s="68" t="str">
        <f t="shared" ref="AH66" si="218">IF(AI66="","","(")</f>
        <v/>
      </c>
      <c r="AI66" s="69" t="str">
        <f t="shared" ref="AI66" si="219">IF(J66="","",J66)</f>
        <v/>
      </c>
      <c r="AJ66" s="63" t="str">
        <f t="shared" ref="AJ66" si="220">IF(AI66="","",",")</f>
        <v/>
      </c>
      <c r="AK66" s="63" t="str">
        <f t="shared" ref="AK66" si="221">IF(K66="","",K66)</f>
        <v/>
      </c>
      <c r="AL66" s="63" t="str">
        <f t="shared" ref="AL66" si="222">IF(AI66="","",",")</f>
        <v/>
      </c>
      <c r="AM66" s="63" t="str">
        <f t="shared" ref="AM66" si="223">IF(AI66="","",450)</f>
        <v/>
      </c>
      <c r="AN66" s="63" t="str">
        <f t="shared" ref="AN66" si="224">IF(AI66="","",")")</f>
        <v/>
      </c>
    </row>
    <row r="67" spans="1:40" ht="24.5" outlineLevel="1" thickTop="1" thickBot="1" x14ac:dyDescent="0.55000000000000004">
      <c r="B67" t="s">
        <v>2466</v>
      </c>
      <c r="C67" s="124" t="s">
        <v>2752</v>
      </c>
      <c r="D67" s="125" t="s">
        <v>1053</v>
      </c>
      <c r="E67" s="51"/>
      <c r="F67" s="52"/>
      <c r="G67" s="52"/>
      <c r="H67" s="51"/>
      <c r="I67" s="51"/>
      <c r="J67" s="53"/>
      <c r="K67" s="53"/>
      <c r="L67" s="54" t="str">
        <f t="shared" si="174"/>
        <v xml:space="preserve">            { line: "Este es el sacramento de nuestra fe., (Sol,,14)", sC: "pa"},</v>
      </c>
      <c r="M67" s="55" t="str">
        <f t="shared" si="175"/>
        <v>(</v>
      </c>
      <c r="N67" s="56" t="str">
        <f t="shared" si="60"/>
        <v>Sol</v>
      </c>
      <c r="O67" s="57" t="str">
        <f t="shared" si="176"/>
        <v>,</v>
      </c>
      <c r="P67" s="58" t="str">
        <f t="shared" si="62"/>
        <v/>
      </c>
      <c r="Q67" s="59" t="str">
        <f t="shared" si="177"/>
        <v>,</v>
      </c>
      <c r="R67" s="60">
        <f t="shared" si="64"/>
        <v>14</v>
      </c>
      <c r="S67" s="55" t="str">
        <f t="shared" si="178"/>
        <v>)</v>
      </c>
      <c r="T67" s="61" t="str">
        <f t="shared" si="179"/>
        <v/>
      </c>
      <c r="U67" s="62" t="str">
        <f t="shared" si="67"/>
        <v/>
      </c>
      <c r="V67" s="63" t="str">
        <f t="shared" si="180"/>
        <v/>
      </c>
      <c r="W67" s="64" t="str">
        <f t="shared" si="69"/>
        <v/>
      </c>
      <c r="X67" s="63" t="str">
        <f t="shared" si="181"/>
        <v/>
      </c>
      <c r="Y67" s="63" t="str">
        <f t="shared" si="182"/>
        <v/>
      </c>
      <c r="Z67" s="55" t="str">
        <f t="shared" si="183"/>
        <v/>
      </c>
      <c r="AA67" s="65" t="str">
        <f t="shared" si="184"/>
        <v/>
      </c>
      <c r="AB67" s="56" t="str">
        <f t="shared" si="74"/>
        <v/>
      </c>
      <c r="AC67" s="66" t="str">
        <f t="shared" si="185"/>
        <v/>
      </c>
      <c r="AD67" s="58" t="str">
        <f t="shared" si="186"/>
        <v/>
      </c>
      <c r="AE67" s="67" t="str">
        <f t="shared" si="187"/>
        <v/>
      </c>
      <c r="AF67" s="60" t="str">
        <f t="shared" si="188"/>
        <v/>
      </c>
      <c r="AG67" s="60" t="str">
        <f t="shared" si="189"/>
        <v/>
      </c>
      <c r="AH67" s="68" t="str">
        <f t="shared" si="190"/>
        <v/>
      </c>
      <c r="AI67" s="69" t="str">
        <f t="shared" si="81"/>
        <v/>
      </c>
      <c r="AJ67" s="63" t="str">
        <f t="shared" si="191"/>
        <v/>
      </c>
      <c r="AK67" s="63" t="str">
        <f t="shared" si="192"/>
        <v/>
      </c>
      <c r="AL67" s="63" t="str">
        <f t="shared" si="193"/>
        <v/>
      </c>
      <c r="AM67" s="63" t="str">
        <f t="shared" si="194"/>
        <v/>
      </c>
      <c r="AN67" s="63" t="str">
        <f t="shared" si="195"/>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1001</v>
      </c>
      <c r="C69" s="124" t="s">
        <v>2753</v>
      </c>
      <c r="D69" s="125" t="s">
        <v>1053</v>
      </c>
      <c r="E69" s="51"/>
      <c r="F69" s="52"/>
      <c r="G69" s="52"/>
      <c r="H69" s="51"/>
      <c r="I69" s="51"/>
      <c r="J69" s="53"/>
      <c r="K69" s="53"/>
      <c r="L69" s="54" t="str">
        <f t="shared" si="174"/>
        <v xml:space="preserve">            { line: "ANUNCIAMOS TU MUERTE, SEÑOR,, (Sol,,14)", sC: "ta as"},</v>
      </c>
      <c r="M69" s="55" t="str">
        <f t="shared" si="175"/>
        <v>(</v>
      </c>
      <c r="N69" s="56" t="str">
        <f t="shared" si="60"/>
        <v>Sol</v>
      </c>
      <c r="O69" s="57" t="str">
        <f t="shared" si="176"/>
        <v>,</v>
      </c>
      <c r="P69" s="58" t="str">
        <f t="shared" si="62"/>
        <v/>
      </c>
      <c r="Q69" s="59" t="str">
        <f t="shared" si="177"/>
        <v>,</v>
      </c>
      <c r="R69" s="60">
        <f t="shared" si="64"/>
        <v>14</v>
      </c>
      <c r="S69" s="55" t="str">
        <f t="shared" si="178"/>
        <v>)</v>
      </c>
      <c r="T69" s="61" t="str">
        <f t="shared" si="179"/>
        <v/>
      </c>
      <c r="U69" s="62" t="str">
        <f t="shared" si="67"/>
        <v/>
      </c>
      <c r="V69" s="63" t="str">
        <f t="shared" si="180"/>
        <v/>
      </c>
      <c r="W69" s="64" t="str">
        <f t="shared" si="69"/>
        <v/>
      </c>
      <c r="X69" s="63" t="str">
        <f t="shared" si="181"/>
        <v/>
      </c>
      <c r="Y69" s="63" t="str">
        <f t="shared" si="182"/>
        <v/>
      </c>
      <c r="Z69" s="55" t="str">
        <f t="shared" si="183"/>
        <v/>
      </c>
      <c r="AA69" s="65" t="str">
        <f t="shared" si="184"/>
        <v/>
      </c>
      <c r="AB69" s="56" t="str">
        <f t="shared" si="74"/>
        <v/>
      </c>
      <c r="AC69" s="66" t="str">
        <f t="shared" si="185"/>
        <v/>
      </c>
      <c r="AD69" s="58" t="str">
        <f t="shared" si="186"/>
        <v/>
      </c>
      <c r="AE69" s="67" t="str">
        <f t="shared" si="187"/>
        <v/>
      </c>
      <c r="AF69" s="60" t="str">
        <f t="shared" si="188"/>
        <v/>
      </c>
      <c r="AG69" s="60" t="str">
        <f t="shared" si="189"/>
        <v/>
      </c>
      <c r="AH69" s="68" t="str">
        <f t="shared" si="190"/>
        <v/>
      </c>
      <c r="AI69" s="69" t="str">
        <f t="shared" si="81"/>
        <v/>
      </c>
      <c r="AJ69" s="63" t="str">
        <f t="shared" si="191"/>
        <v/>
      </c>
      <c r="AK69" s="63" t="str">
        <f t="shared" si="192"/>
        <v/>
      </c>
      <c r="AL69" s="63" t="str">
        <f t="shared" si="193"/>
        <v/>
      </c>
      <c r="AM69" s="63" t="str">
        <f t="shared" si="194"/>
        <v/>
      </c>
      <c r="AN69" s="63" t="str">
        <f t="shared" si="195"/>
        <v/>
      </c>
    </row>
    <row r="70" spans="1:40" ht="24.5" outlineLevel="1" thickTop="1" thickBot="1" x14ac:dyDescent="0.55000000000000004">
      <c r="B70" t="s">
        <v>1003</v>
      </c>
      <c r="C70" s="124" t="s">
        <v>2754</v>
      </c>
      <c r="D70" s="125" t="s">
        <v>988</v>
      </c>
      <c r="E70" s="51" t="s">
        <v>1016</v>
      </c>
      <c r="F70" s="52"/>
      <c r="G70" s="52"/>
      <c r="H70" s="51"/>
      <c r="I70" s="51"/>
      <c r="J70" s="53"/>
      <c r="K70" s="53"/>
      <c r="L70" s="54" t="str">
        <f t="shared" si="174"/>
        <v xml:space="preserve">            { line: "PROCLAMAMOS TU RESURRECCIÓN,, (Si,m,20)", sC: "as"},</v>
      </c>
      <c r="M70" s="55" t="str">
        <f t="shared" si="175"/>
        <v>(</v>
      </c>
      <c r="N70" s="56" t="str">
        <f t="shared" si="60"/>
        <v>Si</v>
      </c>
      <c r="O70" s="57" t="str">
        <f t="shared" si="176"/>
        <v>,</v>
      </c>
      <c r="P70" s="58" t="str">
        <f t="shared" si="62"/>
        <v>m</v>
      </c>
      <c r="Q70" s="59" t="str">
        <f t="shared" si="177"/>
        <v>,</v>
      </c>
      <c r="R70" s="60">
        <f t="shared" si="64"/>
        <v>20</v>
      </c>
      <c r="S70" s="55" t="str">
        <f t="shared" si="178"/>
        <v>)</v>
      </c>
      <c r="T70" s="61" t="str">
        <f t="shared" si="179"/>
        <v/>
      </c>
      <c r="U70" s="62" t="str">
        <f t="shared" si="67"/>
        <v/>
      </c>
      <c r="V70" s="63" t="str">
        <f t="shared" si="180"/>
        <v/>
      </c>
      <c r="W70" s="64" t="str">
        <f t="shared" si="69"/>
        <v/>
      </c>
      <c r="X70" s="63" t="str">
        <f t="shared" si="181"/>
        <v/>
      </c>
      <c r="Y70" s="63" t="str">
        <f t="shared" si="182"/>
        <v/>
      </c>
      <c r="Z70" s="55" t="str">
        <f t="shared" si="183"/>
        <v/>
      </c>
      <c r="AA70" s="65" t="str">
        <f t="shared" si="184"/>
        <v/>
      </c>
      <c r="AB70" s="56" t="str">
        <f t="shared" si="74"/>
        <v/>
      </c>
      <c r="AC70" s="66" t="str">
        <f t="shared" si="185"/>
        <v/>
      </c>
      <c r="AD70" s="58" t="str">
        <f t="shared" si="186"/>
        <v/>
      </c>
      <c r="AE70" s="67" t="str">
        <f t="shared" si="187"/>
        <v/>
      </c>
      <c r="AF70" s="60" t="str">
        <f t="shared" si="188"/>
        <v/>
      </c>
      <c r="AG70" s="60" t="str">
        <f t="shared" si="189"/>
        <v/>
      </c>
      <c r="AH70" s="68" t="str">
        <f t="shared" si="190"/>
        <v/>
      </c>
      <c r="AI70" s="69" t="str">
        <f t="shared" si="81"/>
        <v/>
      </c>
      <c r="AJ70" s="63" t="str">
        <f t="shared" si="191"/>
        <v/>
      </c>
      <c r="AK70" s="63" t="str">
        <f t="shared" si="192"/>
        <v/>
      </c>
      <c r="AL70" s="63" t="str">
        <f t="shared" si="193"/>
        <v/>
      </c>
      <c r="AM70" s="63" t="str">
        <f t="shared" si="194"/>
        <v/>
      </c>
      <c r="AN70" s="63" t="str">
        <f t="shared" si="195"/>
        <v/>
      </c>
    </row>
    <row r="71" spans="1:40" ht="24.5" outlineLevel="1" thickTop="1" thickBot="1" x14ac:dyDescent="0.55000000000000004">
      <c r="B71" t="s">
        <v>1003</v>
      </c>
      <c r="C71" s="124" t="s">
        <v>2755</v>
      </c>
      <c r="D71" s="125" t="s">
        <v>1017</v>
      </c>
      <c r="E71" s="51"/>
      <c r="F71" s="52" t="s">
        <v>1015</v>
      </c>
      <c r="G71" s="52" t="s">
        <v>1016</v>
      </c>
      <c r="H71" s="51"/>
      <c r="I71" s="51"/>
      <c r="J71" s="53"/>
      <c r="K71" s="53"/>
      <c r="L71" s="54" t="str">
        <f t="shared" si="174"/>
        <v xml:space="preserve">            { line: "¡VEN, SEÑOR JESÚS!, (La,,20)(Mi,m,250)", sC: "as"},</v>
      </c>
      <c r="M71" s="55" t="str">
        <f t="shared" si="175"/>
        <v>(</v>
      </c>
      <c r="N71" s="56" t="str">
        <f t="shared" si="60"/>
        <v>La</v>
      </c>
      <c r="O71" s="57" t="str">
        <f t="shared" si="176"/>
        <v>,</v>
      </c>
      <c r="P71" s="58" t="str">
        <f t="shared" si="62"/>
        <v/>
      </c>
      <c r="Q71" s="59" t="str">
        <f t="shared" si="177"/>
        <v>,</v>
      </c>
      <c r="R71" s="60">
        <f t="shared" si="64"/>
        <v>20</v>
      </c>
      <c r="S71" s="55" t="str">
        <f t="shared" si="178"/>
        <v>)</v>
      </c>
      <c r="T71" s="61" t="str">
        <f t="shared" si="179"/>
        <v>(</v>
      </c>
      <c r="U71" s="62" t="str">
        <f t="shared" si="67"/>
        <v>Mi</v>
      </c>
      <c r="V71" s="63" t="str">
        <f t="shared" si="180"/>
        <v>,</v>
      </c>
      <c r="W71" s="64" t="str">
        <f t="shared" si="69"/>
        <v>m</v>
      </c>
      <c r="X71" s="63" t="str">
        <f t="shared" si="181"/>
        <v>,</v>
      </c>
      <c r="Y71" s="63">
        <f t="shared" si="182"/>
        <v>250</v>
      </c>
      <c r="Z71" s="55" t="str">
        <f t="shared" si="183"/>
        <v>)</v>
      </c>
      <c r="AA71" s="65" t="str">
        <f t="shared" si="184"/>
        <v/>
      </c>
      <c r="AB71" s="56" t="str">
        <f t="shared" si="74"/>
        <v/>
      </c>
      <c r="AC71" s="66" t="str">
        <f t="shared" si="185"/>
        <v/>
      </c>
      <c r="AD71" s="58" t="str">
        <f t="shared" si="186"/>
        <v/>
      </c>
      <c r="AE71" s="67" t="str">
        <f t="shared" si="187"/>
        <v/>
      </c>
      <c r="AF71" s="60" t="str">
        <f t="shared" si="188"/>
        <v/>
      </c>
      <c r="AG71" s="60" t="str">
        <f t="shared" si="189"/>
        <v/>
      </c>
      <c r="AH71" s="68" t="str">
        <f t="shared" si="190"/>
        <v/>
      </c>
      <c r="AI71" s="69" t="str">
        <f t="shared" si="81"/>
        <v/>
      </c>
      <c r="AJ71" s="63" t="str">
        <f t="shared" si="191"/>
        <v/>
      </c>
      <c r="AK71" s="63" t="str">
        <f t="shared" si="192"/>
        <v/>
      </c>
      <c r="AL71" s="63" t="str">
        <f t="shared" si="193"/>
        <v/>
      </c>
      <c r="AM71" s="63" t="str">
        <f t="shared" si="194"/>
        <v/>
      </c>
      <c r="AN71" s="63" t="str">
        <f t="shared" si="195"/>
        <v/>
      </c>
    </row>
    <row r="72" spans="1:40" ht="24.5" outlineLevel="1" thickTop="1" thickBot="1" x14ac:dyDescent="0.55000000000000004">
      <c r="B72" t="s">
        <v>1003</v>
      </c>
      <c r="C72" s="124" t="s">
        <v>2755</v>
      </c>
      <c r="D72" s="125" t="s">
        <v>1017</v>
      </c>
      <c r="E72" s="51"/>
      <c r="F72" s="52" t="s">
        <v>1015</v>
      </c>
      <c r="G72" s="52" t="s">
        <v>1016</v>
      </c>
      <c r="H72" s="51"/>
      <c r="I72" s="51"/>
      <c r="J72" s="53"/>
      <c r="K72" s="53"/>
      <c r="L72" s="54" t="str">
        <f t="shared" si="174"/>
        <v xml:space="preserve">            { line: "¡VEN, SEÑOR JESÚS!, (La,,20)(Mi,m,250)", sC: "as"},</v>
      </c>
      <c r="M72" s="55" t="str">
        <f t="shared" si="175"/>
        <v>(</v>
      </c>
      <c r="N72" s="56" t="str">
        <f t="shared" si="60"/>
        <v>La</v>
      </c>
      <c r="O72" s="57" t="str">
        <f t="shared" si="176"/>
        <v>,</v>
      </c>
      <c r="P72" s="58" t="str">
        <f t="shared" si="62"/>
        <v/>
      </c>
      <c r="Q72" s="59" t="str">
        <f t="shared" si="177"/>
        <v>,</v>
      </c>
      <c r="R72" s="60">
        <f t="shared" si="64"/>
        <v>20</v>
      </c>
      <c r="S72" s="55" t="str">
        <f t="shared" si="178"/>
        <v>)</v>
      </c>
      <c r="T72" s="61" t="str">
        <f t="shared" si="179"/>
        <v>(</v>
      </c>
      <c r="U72" s="62" t="str">
        <f t="shared" si="67"/>
        <v>Mi</v>
      </c>
      <c r="V72" s="63" t="str">
        <f t="shared" si="180"/>
        <v>,</v>
      </c>
      <c r="W72" s="64" t="str">
        <f t="shared" si="69"/>
        <v>m</v>
      </c>
      <c r="X72" s="63" t="str">
        <f t="shared" si="181"/>
        <v>,</v>
      </c>
      <c r="Y72" s="63">
        <f t="shared" si="182"/>
        <v>250</v>
      </c>
      <c r="Z72" s="55" t="str">
        <f t="shared" si="183"/>
        <v>)</v>
      </c>
      <c r="AA72" s="65" t="str">
        <f t="shared" si="184"/>
        <v/>
      </c>
      <c r="AB72" s="56" t="str">
        <f t="shared" si="74"/>
        <v/>
      </c>
      <c r="AC72" s="66" t="str">
        <f t="shared" si="185"/>
        <v/>
      </c>
      <c r="AD72" s="58" t="str">
        <f t="shared" si="186"/>
        <v/>
      </c>
      <c r="AE72" s="67" t="str">
        <f t="shared" si="187"/>
        <v/>
      </c>
      <c r="AF72" s="60" t="str">
        <f t="shared" si="188"/>
        <v/>
      </c>
      <c r="AG72" s="60" t="str">
        <f t="shared" si="189"/>
        <v/>
      </c>
      <c r="AH72" s="68" t="str">
        <f t="shared" si="190"/>
        <v/>
      </c>
      <c r="AI72" s="69" t="str">
        <f t="shared" si="81"/>
        <v/>
      </c>
      <c r="AJ72" s="63" t="str">
        <f t="shared" si="191"/>
        <v/>
      </c>
      <c r="AK72" s="63" t="str">
        <f t="shared" si="192"/>
        <v/>
      </c>
      <c r="AL72" s="63" t="str">
        <f t="shared" si="193"/>
        <v/>
      </c>
      <c r="AM72" s="63" t="str">
        <f t="shared" si="194"/>
        <v/>
      </c>
      <c r="AN72" s="63" t="str">
        <f t="shared" si="195"/>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PLEGARIA EUCARÍSTICA II MODELO I</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22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226">IF(N77="","","(")</f>
        <v/>
      </c>
      <c r="N77" s="56" t="str">
        <f t="shared" ref="N77:N84" si="227">IF(D77="","",D77)</f>
        <v/>
      </c>
      <c r="O77" s="57" t="str">
        <f t="shared" ref="O77:O84" si="228">IF(N77="","",",")</f>
        <v/>
      </c>
      <c r="P77" s="58" t="str">
        <f t="shared" ref="P77:P84" si="229">IF(E77="","",E77)</f>
        <v/>
      </c>
      <c r="Q77" s="59" t="str">
        <f t="shared" ref="Q77:Q84" si="230">IF(N77="","",",")</f>
        <v/>
      </c>
      <c r="R77" s="60" t="str">
        <f t="shared" si="225"/>
        <v/>
      </c>
      <c r="S77" s="55" t="str">
        <f t="shared" ref="S77:S84" si="231">IF(N77="","",")")</f>
        <v/>
      </c>
      <c r="T77" s="61" t="str">
        <f t="shared" ref="T77:T84" si="232">IF(U77="","","(")</f>
        <v/>
      </c>
      <c r="U77" s="62" t="str">
        <f t="shared" ref="U77:U84" si="233">IF(F77="","",F77)</f>
        <v/>
      </c>
      <c r="V77" s="63" t="str">
        <f t="shared" ref="V77:V84" si="234">IF(U77="","",",")</f>
        <v/>
      </c>
      <c r="W77" s="64" t="str">
        <f t="shared" ref="W77:W84" si="235">IF(G77="","",G77)</f>
        <v/>
      </c>
      <c r="X77" s="63" t="str">
        <f t="shared" ref="X77:X84" si="236">IF(U77="","",",")</f>
        <v/>
      </c>
      <c r="Y77" s="63" t="str">
        <f t="shared" ref="Y77:Y84" si="237">IF(U77="","",250)</f>
        <v/>
      </c>
      <c r="Z77" s="55" t="str">
        <f t="shared" ref="Z77:Z84" si="238">IF(U77="","",")")</f>
        <v/>
      </c>
      <c r="AA77" s="65" t="str">
        <f t="shared" ref="AA77:AA84" si="239">IF(AB77="","","(")</f>
        <v/>
      </c>
      <c r="AB77" s="56" t="str">
        <f t="shared" ref="AB77:AB84" si="240">IF(H77="","",H77)</f>
        <v/>
      </c>
      <c r="AC77" s="66" t="str">
        <f t="shared" ref="AC77:AC84" si="241">IF(AB77="","",",")</f>
        <v/>
      </c>
      <c r="AD77" s="58" t="str">
        <f t="shared" ref="AD77:AD84" si="242">IF(I77="","",I77)</f>
        <v/>
      </c>
      <c r="AE77" s="67" t="str">
        <f t="shared" ref="AE77:AE84" si="243">IF(AB77="","",",")</f>
        <v/>
      </c>
      <c r="AF77" s="60" t="str">
        <f t="shared" ref="AF77:AF84" si="244">IF(AB77="","",350)</f>
        <v/>
      </c>
      <c r="AG77" s="60" t="str">
        <f t="shared" ref="AG77:AG84" si="245">IF(AB77="","",")")</f>
        <v/>
      </c>
      <c r="AH77" s="68" t="str">
        <f t="shared" ref="AH77:AH84" si="246">IF(AI77="","","(")</f>
        <v/>
      </c>
      <c r="AI77" s="69" t="str">
        <f t="shared" ref="AI77:AI84" si="247">IF(J77="","",J77)</f>
        <v/>
      </c>
      <c r="AJ77" s="63" t="str">
        <f t="shared" ref="AJ77:AJ84" si="248">IF(AI77="","",",")</f>
        <v/>
      </c>
      <c r="AK77" s="63" t="str">
        <f t="shared" ref="AK77:AK84" si="249">IF(K77="","",K77)</f>
        <v/>
      </c>
      <c r="AL77" s="63" t="str">
        <f t="shared" ref="AL77:AL84" si="250">IF(AI77="","",",")</f>
        <v/>
      </c>
      <c r="AM77" s="63" t="str">
        <f t="shared" ref="AM77:AM84" si="251">IF(AI77="","",450)</f>
        <v/>
      </c>
      <c r="AN77" s="63" t="str">
        <f t="shared" ref="AN77:AN84" si="252">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226"/>
        <v/>
      </c>
      <c r="N78" s="56" t="str">
        <f t="shared" si="227"/>
        <v/>
      </c>
      <c r="O78" s="57" t="str">
        <f t="shared" si="228"/>
        <v/>
      </c>
      <c r="P78" s="58" t="str">
        <f t="shared" si="229"/>
        <v/>
      </c>
      <c r="Q78" s="59" t="str">
        <f t="shared" si="230"/>
        <v/>
      </c>
      <c r="R78" s="60" t="str">
        <f t="shared" si="225"/>
        <v/>
      </c>
      <c r="S78" s="55" t="str">
        <f t="shared" si="231"/>
        <v/>
      </c>
      <c r="T78" s="61" t="str">
        <f t="shared" si="232"/>
        <v/>
      </c>
      <c r="U78" s="62" t="str">
        <f t="shared" si="233"/>
        <v/>
      </c>
      <c r="V78" s="63" t="str">
        <f t="shared" si="234"/>
        <v/>
      </c>
      <c r="W78" s="64" t="str">
        <f t="shared" si="235"/>
        <v/>
      </c>
      <c r="X78" s="63" t="str">
        <f t="shared" si="236"/>
        <v/>
      </c>
      <c r="Y78" s="63" t="str">
        <f t="shared" si="237"/>
        <v/>
      </c>
      <c r="Z78" s="55" t="str">
        <f t="shared" si="238"/>
        <v/>
      </c>
      <c r="AA78" s="65" t="str">
        <f t="shared" si="239"/>
        <v/>
      </c>
      <c r="AB78" s="56" t="str">
        <f t="shared" si="240"/>
        <v/>
      </c>
      <c r="AC78" s="66" t="str">
        <f t="shared" si="241"/>
        <v/>
      </c>
      <c r="AD78" s="58" t="str">
        <f t="shared" si="242"/>
        <v/>
      </c>
      <c r="AE78" s="67" t="str">
        <f t="shared" si="243"/>
        <v/>
      </c>
      <c r="AF78" s="60" t="str">
        <f t="shared" si="244"/>
        <v/>
      </c>
      <c r="AG78" s="60" t="str">
        <f t="shared" si="245"/>
        <v/>
      </c>
      <c r="AH78" s="68" t="str">
        <f t="shared" si="246"/>
        <v/>
      </c>
      <c r="AI78" s="69" t="str">
        <f t="shared" si="247"/>
        <v/>
      </c>
      <c r="AJ78" s="63" t="str">
        <f t="shared" si="248"/>
        <v/>
      </c>
      <c r="AK78" s="63" t="str">
        <f t="shared" si="249"/>
        <v/>
      </c>
      <c r="AL78" s="63" t="str">
        <f t="shared" si="250"/>
        <v/>
      </c>
      <c r="AM78" s="63" t="str">
        <f t="shared" si="251"/>
        <v/>
      </c>
      <c r="AN78" s="63" t="str">
        <f t="shared" si="252"/>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226"/>
        <v/>
      </c>
      <c r="N79" s="56" t="str">
        <f t="shared" si="227"/>
        <v/>
      </c>
      <c r="O79" s="57" t="str">
        <f t="shared" si="228"/>
        <v/>
      </c>
      <c r="P79" s="58" t="str">
        <f t="shared" si="229"/>
        <v/>
      </c>
      <c r="Q79" s="59" t="str">
        <f t="shared" si="230"/>
        <v/>
      </c>
      <c r="R79" s="60" t="str">
        <f t="shared" si="225"/>
        <v/>
      </c>
      <c r="S79" s="55" t="str">
        <f t="shared" si="231"/>
        <v/>
      </c>
      <c r="T79" s="61" t="str">
        <f t="shared" si="232"/>
        <v/>
      </c>
      <c r="U79" s="62" t="str">
        <f t="shared" si="233"/>
        <v/>
      </c>
      <c r="V79" s="63" t="str">
        <f t="shared" si="234"/>
        <v/>
      </c>
      <c r="W79" s="64" t="str">
        <f t="shared" si="235"/>
        <v/>
      </c>
      <c r="X79" s="63" t="str">
        <f t="shared" si="236"/>
        <v/>
      </c>
      <c r="Y79" s="63" t="str">
        <f t="shared" si="237"/>
        <v/>
      </c>
      <c r="Z79" s="55" t="str">
        <f t="shared" si="238"/>
        <v/>
      </c>
      <c r="AA79" s="65" t="str">
        <f t="shared" si="239"/>
        <v/>
      </c>
      <c r="AB79" s="56" t="str">
        <f t="shared" si="240"/>
        <v/>
      </c>
      <c r="AC79" s="66" t="str">
        <f t="shared" si="241"/>
        <v/>
      </c>
      <c r="AD79" s="58" t="str">
        <f t="shared" si="242"/>
        <v/>
      </c>
      <c r="AE79" s="67" t="str">
        <f t="shared" si="243"/>
        <v/>
      </c>
      <c r="AF79" s="60" t="str">
        <f t="shared" si="244"/>
        <v/>
      </c>
      <c r="AG79" s="60" t="str">
        <f t="shared" si="245"/>
        <v/>
      </c>
      <c r="AH79" s="68" t="str">
        <f t="shared" si="246"/>
        <v/>
      </c>
      <c r="AI79" s="69" t="str">
        <f t="shared" si="247"/>
        <v/>
      </c>
      <c r="AJ79" s="63" t="str">
        <f t="shared" si="248"/>
        <v/>
      </c>
      <c r="AK79" s="63" t="str">
        <f t="shared" si="249"/>
        <v/>
      </c>
      <c r="AL79" s="63" t="str">
        <f t="shared" si="250"/>
        <v/>
      </c>
      <c r="AM79" s="63" t="str">
        <f t="shared" si="251"/>
        <v/>
      </c>
      <c r="AN79" s="63" t="str">
        <f t="shared" si="252"/>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226"/>
        <v/>
      </c>
      <c r="N80" s="56" t="str">
        <f t="shared" si="227"/>
        <v/>
      </c>
      <c r="O80" s="57" t="str">
        <f t="shared" si="228"/>
        <v/>
      </c>
      <c r="P80" s="58" t="str">
        <f t="shared" si="229"/>
        <v/>
      </c>
      <c r="Q80" s="59" t="str">
        <f t="shared" si="230"/>
        <v/>
      </c>
      <c r="R80" s="60" t="str">
        <f t="shared" si="225"/>
        <v/>
      </c>
      <c r="S80" s="55" t="str">
        <f t="shared" si="231"/>
        <v/>
      </c>
      <c r="T80" s="61" t="str">
        <f t="shared" si="232"/>
        <v/>
      </c>
      <c r="U80" s="62" t="str">
        <f t="shared" si="233"/>
        <v/>
      </c>
      <c r="V80" s="63" t="str">
        <f t="shared" si="234"/>
        <v/>
      </c>
      <c r="W80" s="64" t="str">
        <f t="shared" si="235"/>
        <v/>
      </c>
      <c r="X80" s="63" t="str">
        <f t="shared" si="236"/>
        <v/>
      </c>
      <c r="Y80" s="63" t="str">
        <f t="shared" si="237"/>
        <v/>
      </c>
      <c r="Z80" s="55" t="str">
        <f t="shared" si="238"/>
        <v/>
      </c>
      <c r="AA80" s="65" t="str">
        <f t="shared" si="239"/>
        <v/>
      </c>
      <c r="AB80" s="56" t="str">
        <f t="shared" si="240"/>
        <v/>
      </c>
      <c r="AC80" s="66" t="str">
        <f t="shared" si="241"/>
        <v/>
      </c>
      <c r="AD80" s="58" t="str">
        <f t="shared" si="242"/>
        <v/>
      </c>
      <c r="AE80" s="67" t="str">
        <f t="shared" si="243"/>
        <v/>
      </c>
      <c r="AF80" s="60" t="str">
        <f t="shared" si="244"/>
        <v/>
      </c>
      <c r="AG80" s="60" t="str">
        <f t="shared" si="245"/>
        <v/>
      </c>
      <c r="AH80" s="68" t="str">
        <f t="shared" si="246"/>
        <v/>
      </c>
      <c r="AI80" s="69" t="str">
        <f t="shared" si="247"/>
        <v/>
      </c>
      <c r="AJ80" s="63" t="str">
        <f t="shared" si="248"/>
        <v/>
      </c>
      <c r="AK80" s="63" t="str">
        <f t="shared" si="249"/>
        <v/>
      </c>
      <c r="AL80" s="63" t="str">
        <f t="shared" si="250"/>
        <v/>
      </c>
      <c r="AM80" s="63" t="str">
        <f t="shared" si="251"/>
        <v/>
      </c>
      <c r="AN80" s="63" t="str">
        <f t="shared" si="252"/>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226"/>
        <v/>
      </c>
      <c r="N81" s="56" t="str">
        <f t="shared" si="227"/>
        <v/>
      </c>
      <c r="O81" s="57" t="str">
        <f t="shared" si="228"/>
        <v/>
      </c>
      <c r="P81" s="58" t="str">
        <f t="shared" si="229"/>
        <v/>
      </c>
      <c r="Q81" s="59" t="str">
        <f t="shared" si="230"/>
        <v/>
      </c>
      <c r="R81" s="60" t="str">
        <f t="shared" si="225"/>
        <v/>
      </c>
      <c r="S81" s="55" t="str">
        <f t="shared" si="231"/>
        <v/>
      </c>
      <c r="T81" s="61" t="str">
        <f t="shared" si="232"/>
        <v/>
      </c>
      <c r="U81" s="62" t="str">
        <f t="shared" si="233"/>
        <v/>
      </c>
      <c r="V81" s="63" t="str">
        <f t="shared" si="234"/>
        <v/>
      </c>
      <c r="W81" s="64" t="str">
        <f t="shared" si="235"/>
        <v/>
      </c>
      <c r="X81" s="63" t="str">
        <f t="shared" si="236"/>
        <v/>
      </c>
      <c r="Y81" s="63" t="str">
        <f t="shared" si="237"/>
        <v/>
      </c>
      <c r="Z81" s="55" t="str">
        <f t="shared" si="238"/>
        <v/>
      </c>
      <c r="AA81" s="65" t="str">
        <f t="shared" si="239"/>
        <v/>
      </c>
      <c r="AB81" s="56" t="str">
        <f t="shared" si="240"/>
        <v/>
      </c>
      <c r="AC81" s="66" t="str">
        <f t="shared" si="241"/>
        <v/>
      </c>
      <c r="AD81" s="58" t="str">
        <f t="shared" si="242"/>
        <v/>
      </c>
      <c r="AE81" s="67" t="str">
        <f t="shared" si="243"/>
        <v/>
      </c>
      <c r="AF81" s="60" t="str">
        <f t="shared" si="244"/>
        <v/>
      </c>
      <c r="AG81" s="60" t="str">
        <f t="shared" si="245"/>
        <v/>
      </c>
      <c r="AH81" s="68" t="str">
        <f t="shared" si="246"/>
        <v/>
      </c>
      <c r="AI81" s="69" t="str">
        <f t="shared" si="247"/>
        <v/>
      </c>
      <c r="AJ81" s="63" t="str">
        <f t="shared" si="248"/>
        <v/>
      </c>
      <c r="AK81" s="63" t="str">
        <f t="shared" si="249"/>
        <v/>
      </c>
      <c r="AL81" s="63" t="str">
        <f t="shared" si="250"/>
        <v/>
      </c>
      <c r="AM81" s="63" t="str">
        <f t="shared" si="251"/>
        <v/>
      </c>
      <c r="AN81" s="63" t="str">
        <f t="shared" si="252"/>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226"/>
        <v/>
      </c>
      <c r="N82" s="56" t="str">
        <f t="shared" si="227"/>
        <v/>
      </c>
      <c r="O82" s="57" t="str">
        <f t="shared" si="228"/>
        <v/>
      </c>
      <c r="P82" s="58" t="str">
        <f t="shared" si="229"/>
        <v/>
      </c>
      <c r="Q82" s="59" t="str">
        <f t="shared" si="230"/>
        <v/>
      </c>
      <c r="R82" s="60" t="str">
        <f t="shared" si="225"/>
        <v/>
      </c>
      <c r="S82" s="55" t="str">
        <f t="shared" si="231"/>
        <v/>
      </c>
      <c r="T82" s="61" t="str">
        <f t="shared" si="232"/>
        <v/>
      </c>
      <c r="U82" s="62" t="str">
        <f t="shared" si="233"/>
        <v/>
      </c>
      <c r="V82" s="63" t="str">
        <f t="shared" si="234"/>
        <v/>
      </c>
      <c r="W82" s="64" t="str">
        <f t="shared" si="235"/>
        <v/>
      </c>
      <c r="X82" s="63" t="str">
        <f t="shared" si="236"/>
        <v/>
      </c>
      <c r="Y82" s="63" t="str">
        <f t="shared" si="237"/>
        <v/>
      </c>
      <c r="Z82" s="55" t="str">
        <f t="shared" si="238"/>
        <v/>
      </c>
      <c r="AA82" s="65" t="str">
        <f t="shared" si="239"/>
        <v/>
      </c>
      <c r="AB82" s="56" t="str">
        <f t="shared" si="240"/>
        <v/>
      </c>
      <c r="AC82" s="66" t="str">
        <f t="shared" si="241"/>
        <v/>
      </c>
      <c r="AD82" s="58" t="str">
        <f t="shared" si="242"/>
        <v/>
      </c>
      <c r="AE82" s="67" t="str">
        <f t="shared" si="243"/>
        <v/>
      </c>
      <c r="AF82" s="60" t="str">
        <f t="shared" si="244"/>
        <v/>
      </c>
      <c r="AG82" s="60" t="str">
        <f t="shared" si="245"/>
        <v/>
      </c>
      <c r="AH82" s="68" t="str">
        <f t="shared" si="246"/>
        <v/>
      </c>
      <c r="AI82" s="69" t="str">
        <f t="shared" si="247"/>
        <v/>
      </c>
      <c r="AJ82" s="63" t="str">
        <f t="shared" si="248"/>
        <v/>
      </c>
      <c r="AK82" s="63" t="str">
        <f t="shared" si="249"/>
        <v/>
      </c>
      <c r="AL82" s="63" t="str">
        <f t="shared" si="250"/>
        <v/>
      </c>
      <c r="AM82" s="63" t="str">
        <f t="shared" si="251"/>
        <v/>
      </c>
      <c r="AN82" s="63" t="str">
        <f t="shared" si="252"/>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226"/>
        <v/>
      </c>
      <c r="N83" s="56" t="str">
        <f t="shared" si="227"/>
        <v/>
      </c>
      <c r="O83" s="57" t="str">
        <f t="shared" si="228"/>
        <v/>
      </c>
      <c r="P83" s="58" t="str">
        <f t="shared" si="229"/>
        <v/>
      </c>
      <c r="Q83" s="59" t="str">
        <f t="shared" si="230"/>
        <v/>
      </c>
      <c r="R83" s="60" t="str">
        <f t="shared" si="225"/>
        <v/>
      </c>
      <c r="S83" s="55" t="str">
        <f t="shared" si="231"/>
        <v/>
      </c>
      <c r="T83" s="61" t="str">
        <f t="shared" si="232"/>
        <v/>
      </c>
      <c r="U83" s="62" t="str">
        <f t="shared" si="233"/>
        <v/>
      </c>
      <c r="V83" s="63" t="str">
        <f t="shared" si="234"/>
        <v/>
      </c>
      <c r="W83" s="64" t="str">
        <f t="shared" si="235"/>
        <v/>
      </c>
      <c r="X83" s="63" t="str">
        <f t="shared" si="236"/>
        <v/>
      </c>
      <c r="Y83" s="63" t="str">
        <f t="shared" si="237"/>
        <v/>
      </c>
      <c r="Z83" s="55" t="str">
        <f t="shared" si="238"/>
        <v/>
      </c>
      <c r="AA83" s="65" t="str">
        <f t="shared" si="239"/>
        <v/>
      </c>
      <c r="AB83" s="56" t="str">
        <f t="shared" si="240"/>
        <v/>
      </c>
      <c r="AC83" s="66" t="str">
        <f t="shared" si="241"/>
        <v/>
      </c>
      <c r="AD83" s="58" t="str">
        <f t="shared" si="242"/>
        <v/>
      </c>
      <c r="AE83" s="67" t="str">
        <f t="shared" si="243"/>
        <v/>
      </c>
      <c r="AF83" s="60" t="str">
        <f t="shared" si="244"/>
        <v/>
      </c>
      <c r="AG83" s="60" t="str">
        <f t="shared" si="245"/>
        <v/>
      </c>
      <c r="AH83" s="68" t="str">
        <f t="shared" si="246"/>
        <v/>
      </c>
      <c r="AI83" s="69" t="str">
        <f t="shared" si="247"/>
        <v/>
      </c>
      <c r="AJ83" s="63" t="str">
        <f t="shared" si="248"/>
        <v/>
      </c>
      <c r="AK83" s="63" t="str">
        <f t="shared" si="249"/>
        <v/>
      </c>
      <c r="AL83" s="63" t="str">
        <f t="shared" si="250"/>
        <v/>
      </c>
      <c r="AM83" s="63" t="str">
        <f t="shared" si="251"/>
        <v/>
      </c>
      <c r="AN83" s="63" t="str">
        <f t="shared" si="252"/>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226"/>
        <v/>
      </c>
      <c r="N84" s="56" t="str">
        <f t="shared" si="227"/>
        <v/>
      </c>
      <c r="O84" s="57" t="str">
        <f t="shared" si="228"/>
        <v/>
      </c>
      <c r="P84" s="58" t="str">
        <f t="shared" si="229"/>
        <v/>
      </c>
      <c r="Q84" s="59" t="str">
        <f t="shared" si="230"/>
        <v/>
      </c>
      <c r="R84" s="60" t="str">
        <f t="shared" si="225"/>
        <v/>
      </c>
      <c r="S84" s="55" t="str">
        <f t="shared" si="231"/>
        <v/>
      </c>
      <c r="T84" s="61" t="str">
        <f t="shared" si="232"/>
        <v/>
      </c>
      <c r="U84" s="62" t="str">
        <f t="shared" si="233"/>
        <v/>
      </c>
      <c r="V84" s="63" t="str">
        <f t="shared" si="234"/>
        <v/>
      </c>
      <c r="W84" s="64" t="str">
        <f t="shared" si="235"/>
        <v/>
      </c>
      <c r="X84" s="63" t="str">
        <f t="shared" si="236"/>
        <v/>
      </c>
      <c r="Y84" s="63" t="str">
        <f t="shared" si="237"/>
        <v/>
      </c>
      <c r="Z84" s="55" t="str">
        <f t="shared" si="238"/>
        <v/>
      </c>
      <c r="AA84" s="65" t="str">
        <f t="shared" si="239"/>
        <v/>
      </c>
      <c r="AB84" s="56" t="str">
        <f t="shared" si="240"/>
        <v/>
      </c>
      <c r="AC84" s="66" t="str">
        <f t="shared" si="241"/>
        <v/>
      </c>
      <c r="AD84" s="58" t="str">
        <f t="shared" si="242"/>
        <v/>
      </c>
      <c r="AE84" s="67" t="str">
        <f t="shared" si="243"/>
        <v/>
      </c>
      <c r="AF84" s="60" t="str">
        <f t="shared" si="244"/>
        <v/>
      </c>
      <c r="AG84" s="60" t="str">
        <f t="shared" si="245"/>
        <v/>
      </c>
      <c r="AH84" s="68" t="str">
        <f t="shared" si="246"/>
        <v/>
      </c>
      <c r="AI84" s="69" t="str">
        <f t="shared" si="247"/>
        <v/>
      </c>
      <c r="AJ84" s="63" t="str">
        <f t="shared" si="248"/>
        <v/>
      </c>
      <c r="AK84" s="63" t="str">
        <f t="shared" si="249"/>
        <v/>
      </c>
      <c r="AL84" s="63" t="str">
        <f t="shared" si="250"/>
        <v/>
      </c>
      <c r="AM84" s="63" t="str">
        <f t="shared" si="251"/>
        <v/>
      </c>
      <c r="AN84" s="63" t="str">
        <f t="shared" si="252"/>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22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59F9A-8D59-4616-BE53-0D9F6CDE513A}">
  <sheetPr codeName="Sheet106">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C74" sqref="C7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195</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194</v>
      </c>
      <c r="C26" t="str">
        <f ca="1">VLOOKUP(B26,Table4[#Data],13,FALSE)</f>
        <v>"/src/index.html?canto=plegariaeucaristicaiimodeloi"</v>
      </c>
      <c r="L26" s="122" t="str">
        <f ca="1">_xlfn.CONCAT("        ant: ",C26,",")</f>
        <v xml:space="preserve">        ant: "/src/index.html?canto=plegariaeucaristicaiimodeloi",</v>
      </c>
    </row>
    <row r="27" spans="1:40" ht="23" x14ac:dyDescent="0.35">
      <c r="B27">
        <f ca="1">+C1+1</f>
        <v>196</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45">
      <c r="C30" s="143" t="s">
        <v>2795</v>
      </c>
      <c r="D30" s="125" t="s">
        <v>1053</v>
      </c>
      <c r="E30" s="51"/>
      <c r="F30" s="52"/>
      <c r="G30" s="52"/>
      <c r="H30" s="51"/>
      <c r="I30" s="51"/>
      <c r="J30" s="53"/>
      <c r="K30" s="53"/>
      <c r="L30" s="77" t="str">
        <f t="shared" ref="L30" si="0">IF(C30="","",_xlfn.CONCAT("            { line: ","""",C30,", ",M30:AN30,""", sC: ","""",B30,"""},"))</f>
        <v xml:space="preserve">            { line: "MEMORIAL Y OFRENDA, (Sol,,14)", sC: ""},</v>
      </c>
      <c r="M30" s="55" t="str">
        <f t="shared" ref="M30" si="1">IF(N30="","","(")</f>
        <v>(</v>
      </c>
      <c r="N30" s="56" t="str">
        <f t="shared" ref="N30" si="2">IF(D30="","",D30)</f>
        <v>Sol</v>
      </c>
      <c r="O30" s="57" t="str">
        <f t="shared" ref="O30" si="3">IF(N30="","",",")</f>
        <v>,</v>
      </c>
      <c r="P30" s="58" t="str">
        <f t="shared" ref="P30" si="4">IF(E30="","",E30)</f>
        <v/>
      </c>
      <c r="Q30" s="59" t="str">
        <f t="shared" ref="Q30" si="5">IF(N30="","",",")</f>
        <v>,</v>
      </c>
      <c r="R30" s="60">
        <f t="shared" ref="R30" si="6">IF(N30="Do",10,IF(N30="Re",22,IF(N30="Mi",20,IF(N30="Fa",20,IF(N30="Sol",14,IF(N30="La",20,IF(N30="Si",20,IF(N30="Do#",14,IF(N30="Fa#",15,IF(N30="Sol#",20,IF(N30="Si♭",17,"")))))))))))</f>
        <v>14</v>
      </c>
      <c r="S30" s="55" t="str">
        <f t="shared" ref="S30" si="7">IF(N30="","",")")</f>
        <v>)</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2466</v>
      </c>
      <c r="C31" s="124" t="s">
        <v>2762</v>
      </c>
      <c r="D31" s="125" t="s">
        <v>1053</v>
      </c>
      <c r="E31" s="51"/>
      <c r="F31" s="52"/>
      <c r="G31" s="52"/>
      <c r="H31" s="51"/>
      <c r="I31" s="51"/>
      <c r="J31" s="53"/>
      <c r="K31" s="53"/>
      <c r="L31" s="77" t="str">
        <f t="shared" ref="L31:L32" si="29">IF(C31="","",_xlfn.CONCAT("            { line: ","""",C31,", ",M31:AN31,""", sC: ","""",B31,"""},"))</f>
        <v xml:space="preserve">            { line: "Así, pues, Padre, al celebrar ahora el memorial, (Sol,,14)", sC: "pa"},</v>
      </c>
      <c r="M31" s="55" t="str">
        <f t="shared" ref="M31:M35" si="30">IF(N31="","","(")</f>
        <v>(</v>
      </c>
      <c r="N31" s="56" t="str">
        <f t="shared" ref="N31:N74" si="31">IF(D31="","",D31)</f>
        <v>Sol</v>
      </c>
      <c r="O31" s="57" t="str">
        <f t="shared" ref="O31:O35" si="32">IF(N31="","",",")</f>
        <v>,</v>
      </c>
      <c r="P31" s="58" t="str">
        <f t="shared" ref="P31:P74" si="33">IF(E31="","",E31)</f>
        <v/>
      </c>
      <c r="Q31" s="59" t="str">
        <f t="shared" ref="Q31:Q35" si="34">IF(N31="","",",")</f>
        <v>,</v>
      </c>
      <c r="R31" s="60">
        <f t="shared" ref="R31:R74" si="35">IF(N31="Do",10,IF(N31="Re",22,IF(N31="Mi",20,IF(N31="Fa",20,IF(N31="Sol",14,IF(N31="La",20,IF(N31="Si",20,IF(N31="Do#",14,IF(N31="Fa#",15,IF(N31="Sol#",20,IF(N31="Si♭",17,"")))))))))))</f>
        <v>14</v>
      </c>
      <c r="S31" s="55" t="str">
        <f t="shared" ref="S31:S35" si="36">IF(N31="","",")")</f>
        <v>)</v>
      </c>
      <c r="T31" s="61" t="str">
        <f t="shared" ref="T31:T35" si="37">IF(U31="","","(")</f>
        <v/>
      </c>
      <c r="U31" s="62" t="str">
        <f t="shared" ref="U31:U74" si="38">IF(F31="","",F31)</f>
        <v/>
      </c>
      <c r="V31" s="63" t="str">
        <f t="shared" ref="V31:V35" si="39">IF(U31="","",",")</f>
        <v/>
      </c>
      <c r="W31" s="64" t="str">
        <f t="shared" ref="W31:W74" si="40">IF(G31="","",G31)</f>
        <v/>
      </c>
      <c r="X31" s="63" t="str">
        <f t="shared" ref="X31:X35" si="41">IF(U31="","",",")</f>
        <v/>
      </c>
      <c r="Y31" s="63" t="str">
        <f t="shared" ref="Y31:Y35" si="42">IF(U31="","",250)</f>
        <v/>
      </c>
      <c r="Z31" s="55" t="str">
        <f t="shared" ref="Z31:Z35" si="43">IF(U31="","",")")</f>
        <v/>
      </c>
      <c r="AA31" s="65" t="str">
        <f t="shared" ref="AA31:AA35" si="44">IF(AB31="","","(")</f>
        <v/>
      </c>
      <c r="AB31" s="56" t="str">
        <f t="shared" ref="AB31:AB74"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4"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4.5" thickTop="1" thickBot="1" x14ac:dyDescent="0.55000000000000004">
      <c r="C32" s="124" t="s">
        <v>2763</v>
      </c>
      <c r="D32" s="125" t="s">
        <v>1015</v>
      </c>
      <c r="E32" s="51" t="s">
        <v>1016</v>
      </c>
      <c r="F32" s="52"/>
      <c r="G32" s="52"/>
      <c r="H32" s="51"/>
      <c r="I32" s="51"/>
      <c r="J32" s="53"/>
      <c r="K32" s="53"/>
      <c r="L32" s="77" t="str">
        <f t="shared" si="29"/>
        <v xml:space="preserve">            { line: "de la muerte y resurrección de tu Hijo,, (Mi,m,20)", sC: ""},</v>
      </c>
      <c r="M32" s="55" t="str">
        <f t="shared" si="30"/>
        <v>(</v>
      </c>
      <c r="N32" s="56" t="str">
        <f t="shared" si="31"/>
        <v>Mi</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2:40" ht="24.5" thickTop="1" thickBot="1" x14ac:dyDescent="0.55000000000000004">
      <c r="C33" s="124" t="s">
        <v>2764</v>
      </c>
      <c r="D33" s="125" t="s">
        <v>1017</v>
      </c>
      <c r="E33" s="51" t="s">
        <v>1016</v>
      </c>
      <c r="F33" s="52"/>
      <c r="G33" s="52"/>
      <c r="H33" s="51"/>
      <c r="I33" s="51"/>
      <c r="J33" s="53"/>
      <c r="K33" s="53"/>
      <c r="L33" s="77" t="str">
        <f>IF(C33="","",_xlfn.CONCAT("            { line: ","""",C33,", ",M33:AN33,""", sC: ","""",B33,"""},"))</f>
        <v xml:space="preserve">            { line: "te ofrecemos el pan de vida, (La,m,20)", sC: ""},</v>
      </c>
      <c r="M33" s="55" t="str">
        <f t="shared" si="30"/>
        <v>(</v>
      </c>
      <c r="N33" s="56" t="str">
        <f t="shared" si="31"/>
        <v>La</v>
      </c>
      <c r="O33" s="57" t="str">
        <f t="shared" si="32"/>
        <v>,</v>
      </c>
      <c r="P33" s="58" t="str">
        <f t="shared" si="33"/>
        <v>m</v>
      </c>
      <c r="Q33" s="59" t="str">
        <f t="shared" si="34"/>
        <v>,</v>
      </c>
      <c r="R33" s="60">
        <f t="shared" si="35"/>
        <v>20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2:40" ht="24.5" thickTop="1" thickBot="1" x14ac:dyDescent="0.55000000000000004">
      <c r="C34" s="124" t="s">
        <v>2765</v>
      </c>
      <c r="D34" s="125" t="s">
        <v>1015</v>
      </c>
      <c r="E34" s="51" t="s">
        <v>1016</v>
      </c>
      <c r="F34" s="52"/>
      <c r="G34" s="52"/>
      <c r="H34" s="51"/>
      <c r="I34" s="51"/>
      <c r="J34" s="53"/>
      <c r="K34" s="53"/>
      <c r="L34" s="77" t="str">
        <f>IF(C34="","",_xlfn.CONCAT("            { line: ","""",C34,", ",M34:AN34,""", sC: ","""",B34,"""},"))</f>
        <v xml:space="preserve">            { line: "y el cáliz de salvación,, (Mi,m,20)", sC: ""},</v>
      </c>
      <c r="M34" s="55" t="str">
        <f t="shared" si="30"/>
        <v>(</v>
      </c>
      <c r="N34" s="56" t="str">
        <f t="shared" si="31"/>
        <v>Mi</v>
      </c>
      <c r="O34" s="57" t="str">
        <f t="shared" si="32"/>
        <v>,</v>
      </c>
      <c r="P34" s="58" t="str">
        <f t="shared" si="33"/>
        <v>m</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2:40" ht="24.5" thickTop="1" thickBot="1" x14ac:dyDescent="0.55000000000000004">
      <c r="C35" s="124" t="s">
        <v>2522</v>
      </c>
      <c r="D35" s="125" t="s">
        <v>1017</v>
      </c>
      <c r="E35" s="51" t="s">
        <v>1016</v>
      </c>
      <c r="F35" s="52"/>
      <c r="G35" s="52"/>
      <c r="H35" s="51"/>
      <c r="I35" s="51"/>
      <c r="J35" s="53"/>
      <c r="K35" s="53"/>
      <c r="L35" s="77" t="str">
        <f t="shared" ref="L35:L40" si="58">IF(C35="","",_xlfn.CONCAT("            { line: ","""",C35,", ",M35:AN35,""", sC: ","""",B35,"""},"))</f>
        <v xml:space="preserve">            { line: "y te damos gracias,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2:40" ht="24.5" thickTop="1" thickBot="1" x14ac:dyDescent="0.55000000000000004">
      <c r="C36" s="124" t="s">
        <v>2766</v>
      </c>
      <c r="D36" s="125" t="s">
        <v>1015</v>
      </c>
      <c r="E36" s="51" t="s">
        <v>1016</v>
      </c>
      <c r="F36" s="52"/>
      <c r="G36" s="52"/>
      <c r="H36" s="51"/>
      <c r="I36" s="51"/>
      <c r="J36" s="53"/>
      <c r="K36" s="53"/>
      <c r="L36" s="54" t="str">
        <f t="shared" si="58"/>
        <v xml:space="preserve">            { line: "porque nos haces dignos de servirte en tu presencia., (Mi,m,20)", sC: ""},</v>
      </c>
      <c r="M36" s="55" t="str">
        <f>IF(N36="","","(")</f>
        <v>(</v>
      </c>
      <c r="N36" s="56" t="str">
        <f>IF(D36="","",D36)</f>
        <v>Mi</v>
      </c>
      <c r="O36" s="57" t="str">
        <f>IF(N36="","",",")</f>
        <v>,</v>
      </c>
      <c r="P36" s="58" t="str">
        <f>IF(E36="","",E36)</f>
        <v>m</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4.5" thickTop="1" thickBot="1" x14ac:dyDescent="0.45">
      <c r="C37" s="143" t="s">
        <v>2796</v>
      </c>
      <c r="D37" s="125" t="s">
        <v>1053</v>
      </c>
      <c r="E37" s="51"/>
      <c r="F37" s="52"/>
      <c r="G37" s="52"/>
      <c r="H37" s="51"/>
      <c r="I37" s="51"/>
      <c r="J37" s="53"/>
      <c r="K37" s="53"/>
      <c r="L37" s="77" t="str">
        <f t="shared" si="58"/>
        <v xml:space="preserve">            { line: "EPÍCLESIS, (Sol,,14)", sC: ""},</v>
      </c>
      <c r="M37" s="55" t="str">
        <f t="shared" ref="M37" si="59">IF(N37="","","(")</f>
        <v>(</v>
      </c>
      <c r="N37" s="56" t="str">
        <f t="shared" ref="N37" si="60">IF(D37="","",D37)</f>
        <v>Sol</v>
      </c>
      <c r="O37" s="57" t="str">
        <f t="shared" ref="O37" si="61">IF(N37="","",",")</f>
        <v>,</v>
      </c>
      <c r="P37" s="58" t="str">
        <f t="shared" ref="P37" si="62">IF(E37="","",E37)</f>
        <v/>
      </c>
      <c r="Q37" s="59" t="str">
        <f t="shared" ref="Q37" si="63">IF(N37="","",",")</f>
        <v>,</v>
      </c>
      <c r="R37" s="60">
        <f t="shared" si="35"/>
        <v>14</v>
      </c>
      <c r="S37" s="55" t="str">
        <f t="shared" ref="S37" si="64">IF(N37="","",")")</f>
        <v>)</v>
      </c>
      <c r="T37" s="61" t="str">
        <f t="shared" ref="T37" si="65">IF(U37="","","(")</f>
        <v/>
      </c>
      <c r="U37" s="62" t="str">
        <f t="shared" ref="U37" si="66">IF(F37="","",F37)</f>
        <v/>
      </c>
      <c r="V37" s="63" t="str">
        <f t="shared" ref="V37" si="67">IF(U37="","",",")</f>
        <v/>
      </c>
      <c r="W37" s="64" t="str">
        <f t="shared" ref="W37" si="68">IF(G37="","",G37)</f>
        <v/>
      </c>
      <c r="X37" s="63" t="str">
        <f t="shared" ref="X37" si="69">IF(U37="","",",")</f>
        <v/>
      </c>
      <c r="Y37" s="63" t="str">
        <f t="shared" ref="Y37" si="70">IF(U37="","",250)</f>
        <v/>
      </c>
      <c r="Z37" s="55" t="str">
        <f t="shared" ref="Z37" si="71">IF(U37="","",")")</f>
        <v/>
      </c>
      <c r="AA37" s="65" t="str">
        <f t="shared" ref="AA37" si="72">IF(AB37="","","(")</f>
        <v/>
      </c>
      <c r="AB37" s="56" t="str">
        <f t="shared" ref="AB37" si="73">IF(H37="","",H37)</f>
        <v/>
      </c>
      <c r="AC37" s="66" t="str">
        <f t="shared" ref="AC37" si="74">IF(AB37="","",",")</f>
        <v/>
      </c>
      <c r="AD37" s="58" t="str">
        <f t="shared" ref="AD37" si="75">IF(I37="","",I37)</f>
        <v/>
      </c>
      <c r="AE37" s="67" t="str">
        <f t="shared" ref="AE37" si="76">IF(AB37="","",",")</f>
        <v/>
      </c>
      <c r="AF37" s="60" t="str">
        <f t="shared" ref="AF37" si="77">IF(AB37="","",350)</f>
        <v/>
      </c>
      <c r="AG37" s="60" t="str">
        <f t="shared" ref="AG37" si="78">IF(AB37="","",")")</f>
        <v/>
      </c>
      <c r="AH37" s="68" t="str">
        <f t="shared" ref="AH37" si="79">IF(AI37="","","(")</f>
        <v/>
      </c>
      <c r="AI37" s="69" t="str">
        <f t="shared" ref="AI37" si="80">IF(J37="","",J37)</f>
        <v/>
      </c>
      <c r="AJ37" s="63" t="str">
        <f t="shared" ref="AJ37" si="81">IF(AI37="","",",")</f>
        <v/>
      </c>
      <c r="AK37" s="63" t="str">
        <f t="shared" ref="AK37" si="82">IF(K37="","",K37)</f>
        <v/>
      </c>
      <c r="AL37" s="63" t="str">
        <f t="shared" ref="AL37" si="83">IF(AI37="","",",")</f>
        <v/>
      </c>
      <c r="AM37" s="63" t="str">
        <f t="shared" ref="AM37" si="84">IF(AI37="","",450)</f>
        <v/>
      </c>
      <c r="AN37" s="63" t="str">
        <f t="shared" ref="AN37" si="85">IF(AI37="","",")")</f>
        <v/>
      </c>
    </row>
    <row r="38" spans="2:40" ht="24.5" thickTop="1" thickBot="1" x14ac:dyDescent="0.55000000000000004">
      <c r="C38" s="124" t="s">
        <v>2767</v>
      </c>
      <c r="D38" s="125" t="s">
        <v>1053</v>
      </c>
      <c r="E38" s="51"/>
      <c r="F38" s="52"/>
      <c r="G38" s="52"/>
      <c r="H38" s="51"/>
      <c r="I38" s="51"/>
      <c r="J38" s="53"/>
      <c r="K38" s="53"/>
      <c r="L38" s="54" t="str">
        <f t="shared" si="58"/>
        <v xml:space="preserve">            { line: "Te pedimos humildemente, (Sol,,14)", sC: ""},</v>
      </c>
      <c r="M38" s="55" t="str">
        <f>IF(N38="","","(")</f>
        <v>(</v>
      </c>
      <c r="N38" s="56" t="str">
        <f>IF(D38="","",D38)</f>
        <v>Sol</v>
      </c>
      <c r="O38" s="57" t="str">
        <f>IF(N38="","",",")</f>
        <v>,</v>
      </c>
      <c r="P38" s="58" t="str">
        <f>IF(E38="","",E38)</f>
        <v/>
      </c>
      <c r="Q38" s="59" t="str">
        <f>IF(N38="","",",")</f>
        <v>,</v>
      </c>
      <c r="R38" s="60">
        <f t="shared" si="35"/>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4.5" thickTop="1" thickBot="1" x14ac:dyDescent="0.55000000000000004">
      <c r="C39" s="124" t="s">
        <v>2768</v>
      </c>
      <c r="D39" s="125" t="s">
        <v>988</v>
      </c>
      <c r="E39" s="51" t="s">
        <v>1016</v>
      </c>
      <c r="F39" s="52"/>
      <c r="G39" s="52"/>
      <c r="H39" s="51"/>
      <c r="I39" s="51"/>
      <c r="J39" s="53"/>
      <c r="K39" s="53"/>
      <c r="L39" s="54" t="str">
        <f t="shared" si="58"/>
        <v xml:space="preserve">            { line: "que el Espíritu Santo congregue en la unidad, (Si,m,20)", sC: ""},</v>
      </c>
      <c r="M39" s="55" t="str">
        <f>IF(N39="","","(")</f>
        <v>(</v>
      </c>
      <c r="N39" s="56" t="str">
        <f>IF(D39="","",D39)</f>
        <v>Si</v>
      </c>
      <c r="O39" s="57" t="str">
        <f>IF(N39="","",",")</f>
        <v>,</v>
      </c>
      <c r="P39" s="58" t="str">
        <f>IF(E39="","",E39)</f>
        <v>m</v>
      </c>
      <c r="Q39" s="59" t="str">
        <f>IF(N39="","",",")</f>
        <v>,</v>
      </c>
      <c r="R39" s="60">
        <f t="shared" si="35"/>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4.5" thickTop="1" thickBot="1" x14ac:dyDescent="0.55000000000000004">
      <c r="C40" s="124" t="s">
        <v>2769</v>
      </c>
      <c r="D40" s="125" t="s">
        <v>1017</v>
      </c>
      <c r="E40" s="51" t="s">
        <v>1016</v>
      </c>
      <c r="F40" s="52"/>
      <c r="G40" s="52"/>
      <c r="H40" s="51"/>
      <c r="I40" s="51"/>
      <c r="J40" s="53"/>
      <c r="K40" s="53"/>
      <c r="L40" s="77" t="str">
        <f t="shared" si="58"/>
        <v xml:space="preserve">            { line: "a cuantos participamos, (La,m,20)", sC: ""},</v>
      </c>
      <c r="M40" s="55" t="str">
        <f t="shared" ref="M40:M44" si="86">IF(N40="","","(")</f>
        <v>(</v>
      </c>
      <c r="N40" s="56" t="str">
        <f t="shared" ref="N40:N44" si="87">IF(D40="","",D40)</f>
        <v>La</v>
      </c>
      <c r="O40" s="57" t="str">
        <f t="shared" ref="O40:O44" si="88">IF(N40="","",",")</f>
        <v>,</v>
      </c>
      <c r="P40" s="58" t="str">
        <f t="shared" ref="P40:P44" si="89">IF(E40="","",E40)</f>
        <v>m</v>
      </c>
      <c r="Q40" s="59" t="str">
        <f t="shared" ref="Q40:Q44" si="90">IF(N40="","",",")</f>
        <v>,</v>
      </c>
      <c r="R40" s="60">
        <f t="shared" si="35"/>
        <v>20</v>
      </c>
      <c r="S40" s="55" t="str">
        <f t="shared" ref="S40:S44" si="91">IF(N40="","",")")</f>
        <v>)</v>
      </c>
      <c r="T40" s="61" t="str">
        <f t="shared" ref="T40:T44" si="92">IF(U40="","","(")</f>
        <v/>
      </c>
      <c r="U40" s="62" t="str">
        <f t="shared" ref="U40:U44" si="93">IF(F40="","",F40)</f>
        <v/>
      </c>
      <c r="V40" s="63" t="str">
        <f t="shared" ref="V40:V44" si="94">IF(U40="","",",")</f>
        <v/>
      </c>
      <c r="W40" s="64" t="str">
        <f t="shared" ref="W40:W44" si="95">IF(G40="","",G40)</f>
        <v/>
      </c>
      <c r="X40" s="63" t="str">
        <f t="shared" ref="X40:X44" si="96">IF(U40="","",",")</f>
        <v/>
      </c>
      <c r="Y40" s="63" t="str">
        <f t="shared" ref="Y40:Y44" si="97">IF(U40="","",250)</f>
        <v/>
      </c>
      <c r="Z40" s="55" t="str">
        <f t="shared" ref="Z40:Z44" si="98">IF(U40="","",")")</f>
        <v/>
      </c>
      <c r="AA40" s="65" t="str">
        <f t="shared" ref="AA40:AA44" si="99">IF(AB40="","","(")</f>
        <v/>
      </c>
      <c r="AB40" s="56" t="str">
        <f t="shared" ref="AB40:AB44" si="100">IF(H40="","",H40)</f>
        <v/>
      </c>
      <c r="AC40" s="66" t="str">
        <f t="shared" ref="AC40:AC44" si="101">IF(AB40="","",",")</f>
        <v/>
      </c>
      <c r="AD40" s="58" t="str">
        <f t="shared" ref="AD40:AD44" si="102">IF(I40="","",I40)</f>
        <v/>
      </c>
      <c r="AE40" s="67" t="str">
        <f t="shared" ref="AE40:AE44" si="103">IF(AB40="","",",")</f>
        <v/>
      </c>
      <c r="AF40" s="60" t="str">
        <f t="shared" ref="AF40:AF44" si="104">IF(AB40="","",350)</f>
        <v/>
      </c>
      <c r="AG40" s="60" t="str">
        <f t="shared" ref="AG40:AG44" si="105">IF(AB40="","",")")</f>
        <v/>
      </c>
      <c r="AH40" s="68" t="str">
        <f t="shared" ref="AH40:AH44" si="106">IF(AI40="","","(")</f>
        <v/>
      </c>
      <c r="AI40" s="69" t="str">
        <f t="shared" ref="AI40:AI44" si="107">IF(J40="","",J40)</f>
        <v/>
      </c>
      <c r="AJ40" s="63" t="str">
        <f t="shared" ref="AJ40:AJ44" si="108">IF(AI40="","",",")</f>
        <v/>
      </c>
      <c r="AK40" s="63" t="str">
        <f t="shared" ref="AK40:AK44" si="109">IF(K40="","",K40)</f>
        <v/>
      </c>
      <c r="AL40" s="63" t="str">
        <f t="shared" ref="AL40:AL44" si="110">IF(AI40="","",",")</f>
        <v/>
      </c>
      <c r="AM40" s="63" t="str">
        <f t="shared" ref="AM40:AM44" si="111">IF(AI40="","",450)</f>
        <v/>
      </c>
      <c r="AN40" s="63" t="str">
        <f t="shared" ref="AN40:AN44" si="112">IF(AI40="","",")")</f>
        <v/>
      </c>
    </row>
    <row r="41" spans="2:40" ht="24.5" thickTop="1" thickBot="1" x14ac:dyDescent="0.55000000000000004">
      <c r="C41" s="124" t="s">
        <v>2770</v>
      </c>
      <c r="D41" s="125" t="s">
        <v>1015</v>
      </c>
      <c r="E41" s="51" t="s">
        <v>1016</v>
      </c>
      <c r="F41" s="52"/>
      <c r="G41" s="52"/>
      <c r="H41" s="51"/>
      <c r="I41" s="51"/>
      <c r="J41" s="53"/>
      <c r="K41" s="53"/>
      <c r="L41" s="77" t="str">
        <f>IF(C41="","",_xlfn.CONCAT("            { line: ","""",C41,", ",M41:AN41,""", sC: ","""",B41,"""},"))</f>
        <v xml:space="preserve">            { line: "del Cuerpo y Sangre de Cristo., (Mi,m,20)", sC: ""},</v>
      </c>
      <c r="M41" s="55" t="str">
        <f t="shared" si="86"/>
        <v>(</v>
      </c>
      <c r="N41" s="56" t="str">
        <f t="shared" si="87"/>
        <v>Mi</v>
      </c>
      <c r="O41" s="57" t="str">
        <f t="shared" si="88"/>
        <v>,</v>
      </c>
      <c r="P41" s="58" t="str">
        <f t="shared" si="89"/>
        <v>m</v>
      </c>
      <c r="Q41" s="59" t="str">
        <f t="shared" si="90"/>
        <v>,</v>
      </c>
      <c r="R41" s="60">
        <f t="shared" si="35"/>
        <v>20</v>
      </c>
      <c r="S41" s="55" t="str">
        <f t="shared" si="91"/>
        <v>)</v>
      </c>
      <c r="T41" s="61" t="str">
        <f t="shared" si="92"/>
        <v/>
      </c>
      <c r="U41" s="62" t="str">
        <f t="shared" si="93"/>
        <v/>
      </c>
      <c r="V41" s="63" t="str">
        <f t="shared" si="94"/>
        <v/>
      </c>
      <c r="W41" s="64" t="str">
        <f t="shared" si="95"/>
        <v/>
      </c>
      <c r="X41" s="63" t="str">
        <f t="shared" si="96"/>
        <v/>
      </c>
      <c r="Y41" s="63" t="str">
        <f t="shared" si="97"/>
        <v/>
      </c>
      <c r="Z41" s="55" t="str">
        <f t="shared" si="98"/>
        <v/>
      </c>
      <c r="AA41" s="65" t="str">
        <f t="shared" si="99"/>
        <v/>
      </c>
      <c r="AB41" s="56" t="str">
        <f t="shared" si="100"/>
        <v/>
      </c>
      <c r="AC41" s="66" t="str">
        <f t="shared" si="101"/>
        <v/>
      </c>
      <c r="AD41" s="58" t="str">
        <f t="shared" si="102"/>
        <v/>
      </c>
      <c r="AE41" s="67" t="str">
        <f t="shared" si="103"/>
        <v/>
      </c>
      <c r="AF41" s="60" t="str">
        <f t="shared" si="104"/>
        <v/>
      </c>
      <c r="AG41" s="60" t="str">
        <f t="shared" si="105"/>
        <v/>
      </c>
      <c r="AH41" s="68" t="str">
        <f t="shared" si="106"/>
        <v/>
      </c>
      <c r="AI41" s="69" t="str">
        <f t="shared" si="107"/>
        <v/>
      </c>
      <c r="AJ41" s="63" t="str">
        <f t="shared" si="108"/>
        <v/>
      </c>
      <c r="AK41" s="63" t="str">
        <f t="shared" si="109"/>
        <v/>
      </c>
      <c r="AL41" s="63" t="str">
        <f t="shared" si="110"/>
        <v/>
      </c>
      <c r="AM41" s="63" t="str">
        <f t="shared" si="111"/>
        <v/>
      </c>
      <c r="AN41" s="63" t="str">
        <f t="shared" si="112"/>
        <v/>
      </c>
    </row>
    <row r="42" spans="2:40" ht="24.5" thickTop="1" thickBot="1" x14ac:dyDescent="0.45">
      <c r="C42" s="143" t="s">
        <v>2798</v>
      </c>
      <c r="D42" s="125" t="s">
        <v>1053</v>
      </c>
      <c r="E42" s="51"/>
      <c r="F42" s="52"/>
      <c r="G42" s="52"/>
      <c r="H42" s="51"/>
      <c r="I42" s="51"/>
      <c r="J42" s="53"/>
      <c r="K42" s="53"/>
      <c r="L42" s="77" t="str">
        <f t="shared" ref="L42" si="113">IF(C42="","",_xlfn.CONCAT("            { line: ","""",C42,", ",M42:AN42,""", sC: ","""",B42,"""},"))</f>
        <v xml:space="preserve">            { line: "INTERCESIONES, (Sol,,14)", sC: ""},</v>
      </c>
      <c r="M42" s="55" t="str">
        <f t="shared" si="86"/>
        <v>(</v>
      </c>
      <c r="N42" s="56" t="str">
        <f t="shared" si="87"/>
        <v>Sol</v>
      </c>
      <c r="O42" s="57" t="str">
        <f t="shared" si="88"/>
        <v>,</v>
      </c>
      <c r="P42" s="58" t="str">
        <f t="shared" si="89"/>
        <v/>
      </c>
      <c r="Q42" s="59" t="str">
        <f t="shared" si="90"/>
        <v>,</v>
      </c>
      <c r="R42" s="60">
        <f t="shared" ref="R42" si="114">IF(N42="Do",10,IF(N42="Re",22,IF(N42="Mi",20,IF(N42="Fa",20,IF(N42="Sol",14,IF(N42="La",20,IF(N42="Si",20,IF(N42="Do#",14,IF(N42="Fa#",15,IF(N42="Sol#",20,IF(N42="Si♭",17,"")))))))))))</f>
        <v>14</v>
      </c>
      <c r="S42" s="55" t="str">
        <f t="shared" si="91"/>
        <v>)</v>
      </c>
      <c r="T42" s="61" t="str">
        <f t="shared" si="92"/>
        <v/>
      </c>
      <c r="U42" s="62" t="str">
        <f t="shared" si="93"/>
        <v/>
      </c>
      <c r="V42" s="63" t="str">
        <f t="shared" si="94"/>
        <v/>
      </c>
      <c r="W42" s="64" t="str">
        <f t="shared" si="95"/>
        <v/>
      </c>
      <c r="X42" s="63" t="str">
        <f t="shared" si="96"/>
        <v/>
      </c>
      <c r="Y42" s="63" t="str">
        <f t="shared" si="97"/>
        <v/>
      </c>
      <c r="Z42" s="55" t="str">
        <f t="shared" si="98"/>
        <v/>
      </c>
      <c r="AA42" s="65" t="str">
        <f t="shared" si="99"/>
        <v/>
      </c>
      <c r="AB42" s="56" t="str">
        <f t="shared" si="100"/>
        <v/>
      </c>
      <c r="AC42" s="66" t="str">
        <f t="shared" si="101"/>
        <v/>
      </c>
      <c r="AD42" s="58" t="str">
        <f t="shared" si="102"/>
        <v/>
      </c>
      <c r="AE42" s="67" t="str">
        <f t="shared" si="103"/>
        <v/>
      </c>
      <c r="AF42" s="60" t="str">
        <f t="shared" si="104"/>
        <v/>
      </c>
      <c r="AG42" s="60" t="str">
        <f t="shared" si="105"/>
        <v/>
      </c>
      <c r="AH42" s="68" t="str">
        <f t="shared" si="106"/>
        <v/>
      </c>
      <c r="AI42" s="69" t="str">
        <f t="shared" si="107"/>
        <v/>
      </c>
      <c r="AJ42" s="63" t="str">
        <f t="shared" si="108"/>
        <v/>
      </c>
      <c r="AK42" s="63" t="str">
        <f t="shared" si="109"/>
        <v/>
      </c>
      <c r="AL42" s="63" t="str">
        <f t="shared" si="110"/>
        <v/>
      </c>
      <c r="AM42" s="63" t="str">
        <f t="shared" si="111"/>
        <v/>
      </c>
      <c r="AN42" s="63" t="str">
        <f t="shared" si="112"/>
        <v/>
      </c>
    </row>
    <row r="43" spans="2:40" ht="24.5" thickTop="1" thickBot="1" x14ac:dyDescent="0.55000000000000004">
      <c r="B43" t="s">
        <v>2466</v>
      </c>
      <c r="C43" s="124" t="s">
        <v>2797</v>
      </c>
      <c r="D43" s="125" t="s">
        <v>1053</v>
      </c>
      <c r="E43" s="51"/>
      <c r="F43" s="52"/>
      <c r="G43" s="52"/>
      <c r="H43" s="51"/>
      <c r="I43" s="51"/>
      <c r="J43" s="53"/>
      <c r="K43" s="53"/>
      <c r="L43" s="77" t="str">
        <f>IF(C43="","",_xlfn.CONCAT("            { line: ","""",C43,", ",M43:AN43,""", sC: ","""",B43,"""},"))</f>
        <v xml:space="preserve">            { line: "Acuérdate, Señor, de tu Iglesia, (Sol,,14)", sC: "pa"},</v>
      </c>
      <c r="M43" s="55" t="str">
        <f t="shared" si="86"/>
        <v>(</v>
      </c>
      <c r="N43" s="56" t="str">
        <f t="shared" si="87"/>
        <v>Sol</v>
      </c>
      <c r="O43" s="57" t="str">
        <f t="shared" si="88"/>
        <v>,</v>
      </c>
      <c r="P43" s="58" t="str">
        <f t="shared" si="89"/>
        <v/>
      </c>
      <c r="Q43" s="59" t="str">
        <f t="shared" si="90"/>
        <v>,</v>
      </c>
      <c r="R43" s="60">
        <f t="shared" si="35"/>
        <v>14</v>
      </c>
      <c r="S43" s="55" t="str">
        <f t="shared" si="91"/>
        <v>)</v>
      </c>
      <c r="T43" s="61" t="str">
        <f t="shared" si="92"/>
        <v/>
      </c>
      <c r="U43" s="62" t="str">
        <f t="shared" si="93"/>
        <v/>
      </c>
      <c r="V43" s="63" t="str">
        <f t="shared" si="94"/>
        <v/>
      </c>
      <c r="W43" s="64" t="str">
        <f t="shared" si="95"/>
        <v/>
      </c>
      <c r="X43" s="63" t="str">
        <f t="shared" si="96"/>
        <v/>
      </c>
      <c r="Y43" s="63" t="str">
        <f t="shared" si="97"/>
        <v/>
      </c>
      <c r="Z43" s="55" t="str">
        <f t="shared" si="98"/>
        <v/>
      </c>
      <c r="AA43" s="65" t="str">
        <f t="shared" si="99"/>
        <v/>
      </c>
      <c r="AB43" s="56" t="str">
        <f t="shared" si="100"/>
        <v/>
      </c>
      <c r="AC43" s="66" t="str">
        <f t="shared" si="101"/>
        <v/>
      </c>
      <c r="AD43" s="58" t="str">
        <f t="shared" si="102"/>
        <v/>
      </c>
      <c r="AE43" s="67" t="str">
        <f t="shared" si="103"/>
        <v/>
      </c>
      <c r="AF43" s="60" t="str">
        <f t="shared" si="104"/>
        <v/>
      </c>
      <c r="AG43" s="60" t="str">
        <f t="shared" si="105"/>
        <v/>
      </c>
      <c r="AH43" s="68" t="str">
        <f t="shared" si="106"/>
        <v/>
      </c>
      <c r="AI43" s="69" t="str">
        <f t="shared" si="107"/>
        <v/>
      </c>
      <c r="AJ43" s="63" t="str">
        <f t="shared" si="108"/>
        <v/>
      </c>
      <c r="AK43" s="63" t="str">
        <f t="shared" si="109"/>
        <v/>
      </c>
      <c r="AL43" s="63" t="str">
        <f t="shared" si="110"/>
        <v/>
      </c>
      <c r="AM43" s="63" t="str">
        <f t="shared" si="111"/>
        <v/>
      </c>
      <c r="AN43" s="63" t="str">
        <f t="shared" si="112"/>
        <v/>
      </c>
    </row>
    <row r="44" spans="2:40" ht="24.5" thickTop="1" thickBot="1" x14ac:dyDescent="0.55000000000000004">
      <c r="C44" s="124" t="s">
        <v>2771</v>
      </c>
      <c r="D44" s="125" t="s">
        <v>1015</v>
      </c>
      <c r="E44" s="51" t="s">
        <v>1016</v>
      </c>
      <c r="F44" s="52"/>
      <c r="G44" s="52"/>
      <c r="H44" s="51"/>
      <c r="I44" s="51"/>
      <c r="J44" s="53"/>
      <c r="K44" s="53"/>
      <c r="L44" s="77" t="str">
        <f t="shared" ref="L44:L49" si="115">IF(C44="","",_xlfn.CONCAT("            { line: ","""",C44,", ",M44:AN44,""", sC: ","""",B44,"""},"))</f>
        <v xml:space="preserve">            { line: "extendida por toda la tierra;, (Mi,m,20)", sC: ""},</v>
      </c>
      <c r="M44" s="55" t="str">
        <f t="shared" si="86"/>
        <v>(</v>
      </c>
      <c r="N44" s="56" t="str">
        <f t="shared" si="87"/>
        <v>Mi</v>
      </c>
      <c r="O44" s="57" t="str">
        <f t="shared" si="88"/>
        <v>,</v>
      </c>
      <c r="P44" s="58" t="str">
        <f t="shared" si="89"/>
        <v>m</v>
      </c>
      <c r="Q44" s="59" t="str">
        <f t="shared" si="90"/>
        <v>,</v>
      </c>
      <c r="R44" s="60">
        <f t="shared" si="35"/>
        <v>20</v>
      </c>
      <c r="S44" s="55" t="str">
        <f t="shared" si="91"/>
        <v>)</v>
      </c>
      <c r="T44" s="61" t="str">
        <f t="shared" si="92"/>
        <v/>
      </c>
      <c r="U44" s="62" t="str">
        <f t="shared" si="93"/>
        <v/>
      </c>
      <c r="V44" s="63" t="str">
        <f t="shared" si="94"/>
        <v/>
      </c>
      <c r="W44" s="64" t="str">
        <f t="shared" si="95"/>
        <v/>
      </c>
      <c r="X44" s="63" t="str">
        <f t="shared" si="96"/>
        <v/>
      </c>
      <c r="Y44" s="63" t="str">
        <f t="shared" si="97"/>
        <v/>
      </c>
      <c r="Z44" s="55" t="str">
        <f t="shared" si="98"/>
        <v/>
      </c>
      <c r="AA44" s="65" t="str">
        <f t="shared" si="99"/>
        <v/>
      </c>
      <c r="AB44" s="56" t="str">
        <f t="shared" si="100"/>
        <v/>
      </c>
      <c r="AC44" s="66" t="str">
        <f t="shared" si="101"/>
        <v/>
      </c>
      <c r="AD44" s="58" t="str">
        <f t="shared" si="102"/>
        <v/>
      </c>
      <c r="AE44" s="67" t="str">
        <f t="shared" si="103"/>
        <v/>
      </c>
      <c r="AF44" s="60" t="str">
        <f t="shared" si="104"/>
        <v/>
      </c>
      <c r="AG44" s="60" t="str">
        <f t="shared" si="105"/>
        <v/>
      </c>
      <c r="AH44" s="68" t="str">
        <f t="shared" si="106"/>
        <v/>
      </c>
      <c r="AI44" s="69" t="str">
        <f t="shared" si="107"/>
        <v/>
      </c>
      <c r="AJ44" s="63" t="str">
        <f t="shared" si="108"/>
        <v/>
      </c>
      <c r="AK44" s="63" t="str">
        <f t="shared" si="109"/>
        <v/>
      </c>
      <c r="AL44" s="63" t="str">
        <f t="shared" si="110"/>
        <v/>
      </c>
      <c r="AM44" s="63" t="str">
        <f t="shared" si="111"/>
        <v/>
      </c>
      <c r="AN44" s="63" t="str">
        <f t="shared" si="112"/>
        <v/>
      </c>
    </row>
    <row r="45" spans="2:40" ht="24.5" thickTop="1" thickBot="1" x14ac:dyDescent="0.55000000000000004">
      <c r="C45" s="124" t="s">
        <v>2772</v>
      </c>
      <c r="D45" s="125" t="s">
        <v>1016</v>
      </c>
      <c r="E45" s="51"/>
      <c r="F45" s="52"/>
      <c r="G45" s="52"/>
      <c r="H45" s="51"/>
      <c r="I45" s="51"/>
      <c r="J45" s="53"/>
      <c r="K45" s="53"/>
      <c r="L45" s="54" t="str">
        <f t="shared" si="115"/>
        <v xml:space="preserve">            { line: "y con el Papa ... La, (m,,)", sC: ""},</v>
      </c>
      <c r="M45" s="55" t="str">
        <f>IF(N45="","","(")</f>
        <v>(</v>
      </c>
      <c r="N45" s="56" t="str">
        <f>IF(D45="","",D45)</f>
        <v>m</v>
      </c>
      <c r="O45" s="57" t="str">
        <f>IF(N45="","",",")</f>
        <v>,</v>
      </c>
      <c r="P45" s="58" t="str">
        <f>IF(E45="","",E45)</f>
        <v/>
      </c>
      <c r="Q45" s="59" t="str">
        <f>IF(N45="","",",")</f>
        <v>,</v>
      </c>
      <c r="R45" s="60" t="str">
        <f t="shared" si="35"/>
        <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4.5" thickTop="1" thickBot="1" x14ac:dyDescent="0.55000000000000004">
      <c r="C46" s="124" t="s">
        <v>2773</v>
      </c>
      <c r="D46" s="125"/>
      <c r="E46" s="51"/>
      <c r="F46" s="52"/>
      <c r="G46" s="52"/>
      <c r="H46" s="51"/>
      <c r="I46" s="51"/>
      <c r="J46" s="53"/>
      <c r="K46" s="53"/>
      <c r="L46" s="54" t="str">
        <f t="shared" si="115"/>
        <v xml:space="preserve">            { line: "N/, ", sC: ""},</v>
      </c>
      <c r="M46" s="55" t="str">
        <f>IF(N46="","","(")</f>
        <v/>
      </c>
      <c r="N46" s="56" t="str">
        <f>IF(D46="","",D46)</f>
        <v/>
      </c>
      <c r="O46" s="57" t="str">
        <f>IF(N46="","",",")</f>
        <v/>
      </c>
      <c r="P46" s="58" t="str">
        <f>IF(E46="","",E46)</f>
        <v/>
      </c>
      <c r="Q46" s="59" t="str">
        <f>IF(N46="","",",")</f>
        <v/>
      </c>
      <c r="R46" s="60" t="str">
        <f t="shared" si="35"/>
        <v/>
      </c>
      <c r="S46" s="55" t="str">
        <f>IF(N46="","",")")</f>
        <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2:40" ht="24.5" thickTop="1" thickBot="1" x14ac:dyDescent="0.55000000000000004">
      <c r="C47" s="124" t="s">
        <v>2774</v>
      </c>
      <c r="D47" s="125" t="s">
        <v>1015</v>
      </c>
      <c r="E47" s="51" t="s">
        <v>1016</v>
      </c>
      <c r="F47" s="52"/>
      <c r="G47" s="52"/>
      <c r="H47" s="51"/>
      <c r="I47" s="51"/>
      <c r="J47" s="53"/>
      <c r="K47" s="53"/>
      <c r="L47" s="54" t="str">
        <f t="shared" si="115"/>
        <v xml:space="preserve">            { line: "con nuestro obispo ..., (Mi,m,20)", sC: ""},</v>
      </c>
      <c r="M47" s="55" t="str">
        <f>IF(N47="","","(")</f>
        <v>(</v>
      </c>
      <c r="N47" s="56" t="str">
        <f>IF(D47="","",D47)</f>
        <v>Mi</v>
      </c>
      <c r="O47" s="57" t="str">
        <f>IF(N47="","",",")</f>
        <v>,</v>
      </c>
      <c r="P47" s="58" t="str">
        <f>IF(E47="","",E47)</f>
        <v>m</v>
      </c>
      <c r="Q47" s="59" t="str">
        <f>IF(N47="","",",")</f>
        <v>,</v>
      </c>
      <c r="R47" s="60">
        <f t="shared" si="35"/>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2:40" ht="24.5" thickTop="1" thickBot="1" x14ac:dyDescent="0.55000000000000004">
      <c r="C48" s="124" t="s">
        <v>2775</v>
      </c>
      <c r="D48" s="125"/>
      <c r="E48" s="51"/>
      <c r="F48" s="52"/>
      <c r="G48" s="52"/>
      <c r="H48" s="51"/>
      <c r="I48" s="51"/>
      <c r="J48" s="53"/>
      <c r="K48" s="53"/>
      <c r="L48" s="54" t="str">
        <f t="shared" si="115"/>
        <v xml:space="preserve">            { line: "N/., ", sC: ""},</v>
      </c>
      <c r="M48" s="55" t="str">
        <f t="shared" ref="M48:M52" si="116">IF(N48="","","(")</f>
        <v/>
      </c>
      <c r="N48" s="56" t="str">
        <f t="shared" ref="N48:N52" si="117">IF(D48="","",D48)</f>
        <v/>
      </c>
      <c r="O48" s="57" t="str">
        <f t="shared" ref="O48:O52" si="118">IF(N48="","",",")</f>
        <v/>
      </c>
      <c r="P48" s="58" t="str">
        <f t="shared" ref="P48:P52" si="119">IF(E48="","",E48)</f>
        <v/>
      </c>
      <c r="Q48" s="59" t="str">
        <f t="shared" ref="Q48:Q52" si="120">IF(N48="","",",")</f>
        <v/>
      </c>
      <c r="R48" s="60" t="str">
        <f t="shared" si="35"/>
        <v/>
      </c>
      <c r="S48" s="55" t="str">
        <f t="shared" ref="S48:S52" si="121">IF(N48="","",")")</f>
        <v/>
      </c>
      <c r="T48" s="61" t="str">
        <f t="shared" ref="T48:T52" si="122">IF(U48="","","(")</f>
        <v/>
      </c>
      <c r="U48" s="62" t="str">
        <f t="shared" ref="U48:U52" si="123">IF(F48="","",F48)</f>
        <v/>
      </c>
      <c r="V48" s="63" t="str">
        <f t="shared" ref="V48:V52" si="124">IF(U48="","",",")</f>
        <v/>
      </c>
      <c r="W48" s="64" t="str">
        <f t="shared" ref="W48:W52" si="125">IF(G48="","",G48)</f>
        <v/>
      </c>
      <c r="X48" s="63" t="str">
        <f t="shared" ref="X48:X52" si="126">IF(U48="","",",")</f>
        <v/>
      </c>
      <c r="Y48" s="63" t="str">
        <f t="shared" ref="Y48:Y52" si="127">IF(U48="","",250)</f>
        <v/>
      </c>
      <c r="Z48" s="55" t="str">
        <f t="shared" ref="Z48:Z52" si="128">IF(U48="","",")")</f>
        <v/>
      </c>
      <c r="AA48" s="65" t="str">
        <f t="shared" ref="AA48:AA52" si="129">IF(AB48="","","(")</f>
        <v/>
      </c>
      <c r="AB48" s="56" t="str">
        <f t="shared" ref="AB48:AB52" si="130">IF(H48="","",H48)</f>
        <v/>
      </c>
      <c r="AC48" s="66" t="str">
        <f t="shared" ref="AC48:AC52" si="131">IF(AB48="","",",")</f>
        <v/>
      </c>
      <c r="AD48" s="58" t="str">
        <f t="shared" ref="AD48:AD52" si="132">IF(I48="","",I48)</f>
        <v/>
      </c>
      <c r="AE48" s="67" t="str">
        <f t="shared" ref="AE48:AE52" si="133">IF(AB48="","",",")</f>
        <v/>
      </c>
      <c r="AF48" s="60" t="str">
        <f t="shared" ref="AF48:AF52" si="134">IF(AB48="","",350)</f>
        <v/>
      </c>
      <c r="AG48" s="60" t="str">
        <f t="shared" ref="AG48:AG52" si="135">IF(AB48="","",")")</f>
        <v/>
      </c>
      <c r="AH48" s="68" t="str">
        <f t="shared" ref="AH48:AH52" si="136">IF(AI48="","","(")</f>
        <v/>
      </c>
      <c r="AI48" s="69" t="str">
        <f t="shared" ref="AI48:AI52" si="137">IF(J48="","",J48)</f>
        <v/>
      </c>
      <c r="AJ48" s="63" t="str">
        <f t="shared" ref="AJ48:AJ52" si="138">IF(AI48="","",",")</f>
        <v/>
      </c>
      <c r="AK48" s="63" t="str">
        <f t="shared" ref="AK48:AK52" si="139">IF(K48="","",K48)</f>
        <v/>
      </c>
      <c r="AL48" s="63" t="str">
        <f t="shared" ref="AL48:AL52" si="140">IF(AI48="","",",")</f>
        <v/>
      </c>
      <c r="AM48" s="63" t="str">
        <f t="shared" ref="AM48:AM52" si="141">IF(AI48="","",450)</f>
        <v/>
      </c>
      <c r="AN48" s="63" t="str">
        <f t="shared" ref="AN48:AN52" si="142">IF(AI48="","",")")</f>
        <v/>
      </c>
    </row>
    <row r="49" spans="1:40" ht="24.5" thickTop="1" thickBot="1" x14ac:dyDescent="0.55000000000000004">
      <c r="C49" s="124" t="s">
        <v>2776</v>
      </c>
      <c r="D49" s="125" t="s">
        <v>1017</v>
      </c>
      <c r="E49" s="51" t="s">
        <v>1016</v>
      </c>
      <c r="F49" s="52"/>
      <c r="G49" s="52"/>
      <c r="H49" s="51"/>
      <c r="I49" s="51"/>
      <c r="J49" s="53"/>
      <c r="K49" s="53"/>
      <c r="L49" s="77" t="str">
        <f t="shared" si="115"/>
        <v xml:space="preserve">            { line: "y de todos los que en ella cuidan de tu pueblo,, (La,m,20)", sC: ""},</v>
      </c>
      <c r="M49" s="55" t="str">
        <f t="shared" si="116"/>
        <v>(</v>
      </c>
      <c r="N49" s="56" t="str">
        <f t="shared" si="117"/>
        <v>La</v>
      </c>
      <c r="O49" s="57" t="str">
        <f t="shared" si="118"/>
        <v>,</v>
      </c>
      <c r="P49" s="58" t="str">
        <f t="shared" si="119"/>
        <v>m</v>
      </c>
      <c r="Q49" s="59" t="str">
        <f t="shared" si="120"/>
        <v>,</v>
      </c>
      <c r="R49" s="60">
        <f t="shared" si="35"/>
        <v>20</v>
      </c>
      <c r="S49" s="55" t="str">
        <f t="shared" si="121"/>
        <v>)</v>
      </c>
      <c r="T49" s="61" t="str">
        <f t="shared" si="122"/>
        <v/>
      </c>
      <c r="U49" s="62" t="str">
        <f t="shared" si="123"/>
        <v/>
      </c>
      <c r="V49" s="63" t="str">
        <f t="shared" si="124"/>
        <v/>
      </c>
      <c r="W49" s="64" t="str">
        <f t="shared" si="125"/>
        <v/>
      </c>
      <c r="X49" s="63" t="str">
        <f t="shared" si="126"/>
        <v/>
      </c>
      <c r="Y49" s="63" t="str">
        <f t="shared" si="127"/>
        <v/>
      </c>
      <c r="Z49" s="55" t="str">
        <f t="shared" si="128"/>
        <v/>
      </c>
      <c r="AA49" s="65" t="str">
        <f t="shared" si="129"/>
        <v/>
      </c>
      <c r="AB49" s="56" t="str">
        <f t="shared" si="130"/>
        <v/>
      </c>
      <c r="AC49" s="66" t="str">
        <f t="shared" si="131"/>
        <v/>
      </c>
      <c r="AD49" s="58" t="str">
        <f t="shared" si="132"/>
        <v/>
      </c>
      <c r="AE49" s="67" t="str">
        <f t="shared" si="133"/>
        <v/>
      </c>
      <c r="AF49" s="60" t="str">
        <f t="shared" si="134"/>
        <v/>
      </c>
      <c r="AG49" s="60" t="str">
        <f t="shared" si="135"/>
        <v/>
      </c>
      <c r="AH49" s="68" t="str">
        <f t="shared" si="136"/>
        <v/>
      </c>
      <c r="AI49" s="69" t="str">
        <f t="shared" si="137"/>
        <v/>
      </c>
      <c r="AJ49" s="63" t="str">
        <f t="shared" si="138"/>
        <v/>
      </c>
      <c r="AK49" s="63" t="str">
        <f t="shared" si="139"/>
        <v/>
      </c>
      <c r="AL49" s="63" t="str">
        <f t="shared" si="140"/>
        <v/>
      </c>
      <c r="AM49" s="63" t="str">
        <f t="shared" si="141"/>
        <v/>
      </c>
      <c r="AN49" s="63" t="str">
        <f t="shared" si="142"/>
        <v/>
      </c>
    </row>
    <row r="50" spans="1:40" ht="24.5" thickTop="1" thickBot="1" x14ac:dyDescent="0.55000000000000004">
      <c r="C50" s="124" t="s">
        <v>2777</v>
      </c>
      <c r="D50" s="125" t="s">
        <v>1053</v>
      </c>
      <c r="E50" s="51"/>
      <c r="F50" s="52" t="s">
        <v>988</v>
      </c>
      <c r="G50" s="52" t="s">
        <v>1016</v>
      </c>
      <c r="H50" s="51" t="s">
        <v>1015</v>
      </c>
      <c r="I50" s="51" t="s">
        <v>1016</v>
      </c>
      <c r="J50" s="53"/>
      <c r="K50" s="53"/>
      <c r="L50" s="77" t="str">
        <f>IF(C50="","",_xlfn.CONCAT("            { line: ","""",C50,", ",M50:AN50,""", sC: ","""",B50,"""},"))</f>
        <v xml:space="preserve">            { line: "llévala a su perfección por la caridad., (Sol,,14)(Si,m,250)(Mi,m,350)", sC: ""},</v>
      </c>
      <c r="M50" s="55" t="str">
        <f t="shared" si="116"/>
        <v>(</v>
      </c>
      <c r="N50" s="56" t="str">
        <f t="shared" si="117"/>
        <v>Sol</v>
      </c>
      <c r="O50" s="57" t="str">
        <f t="shared" si="118"/>
        <v>,</v>
      </c>
      <c r="P50" s="58" t="str">
        <f t="shared" si="119"/>
        <v/>
      </c>
      <c r="Q50" s="59" t="str">
        <f t="shared" si="120"/>
        <v>,</v>
      </c>
      <c r="R50" s="60">
        <f t="shared" si="35"/>
        <v>14</v>
      </c>
      <c r="S50" s="55" t="str">
        <f t="shared" si="121"/>
        <v>)</v>
      </c>
      <c r="T50" s="61" t="str">
        <f t="shared" si="122"/>
        <v>(</v>
      </c>
      <c r="U50" s="62" t="str">
        <f t="shared" si="123"/>
        <v>Si</v>
      </c>
      <c r="V50" s="63" t="str">
        <f t="shared" si="124"/>
        <v>,</v>
      </c>
      <c r="W50" s="64" t="str">
        <f t="shared" si="125"/>
        <v>m</v>
      </c>
      <c r="X50" s="63" t="str">
        <f t="shared" si="126"/>
        <v>,</v>
      </c>
      <c r="Y50" s="63">
        <f t="shared" si="127"/>
        <v>250</v>
      </c>
      <c r="Z50" s="55" t="str">
        <f t="shared" si="128"/>
        <v>)</v>
      </c>
      <c r="AA50" s="65" t="str">
        <f t="shared" si="129"/>
        <v>(</v>
      </c>
      <c r="AB50" s="56" t="str">
        <f t="shared" si="130"/>
        <v>Mi</v>
      </c>
      <c r="AC50" s="66" t="str">
        <f t="shared" si="131"/>
        <v>,</v>
      </c>
      <c r="AD50" s="58" t="str">
        <f t="shared" si="132"/>
        <v>m</v>
      </c>
      <c r="AE50" s="67" t="str">
        <f t="shared" si="133"/>
        <v>,</v>
      </c>
      <c r="AF50" s="60">
        <f t="shared" si="134"/>
        <v>350</v>
      </c>
      <c r="AG50" s="60" t="str">
        <f t="shared" si="135"/>
        <v>)</v>
      </c>
      <c r="AH50" s="68" t="str">
        <f t="shared" si="136"/>
        <v/>
      </c>
      <c r="AI50" s="69" t="str">
        <f t="shared" si="137"/>
        <v/>
      </c>
      <c r="AJ50" s="63" t="str">
        <f t="shared" si="138"/>
        <v/>
      </c>
      <c r="AK50" s="63" t="str">
        <f t="shared" si="139"/>
        <v/>
      </c>
      <c r="AL50" s="63" t="str">
        <f t="shared" si="140"/>
        <v/>
      </c>
      <c r="AM50" s="63" t="str">
        <f t="shared" si="141"/>
        <v/>
      </c>
      <c r="AN50" s="63" t="str">
        <f t="shared" si="142"/>
        <v/>
      </c>
    </row>
    <row r="51" spans="1:40" ht="24.5" thickTop="1" thickBot="1" x14ac:dyDescent="0.55000000000000004">
      <c r="C51" s="124" t="s">
        <v>2778</v>
      </c>
      <c r="D51" s="125" t="s">
        <v>1053</v>
      </c>
      <c r="E51" s="51"/>
      <c r="F51" s="52"/>
      <c r="G51" s="52"/>
      <c r="H51" s="51"/>
      <c r="I51" s="51"/>
      <c r="J51" s="53"/>
      <c r="K51" s="53"/>
      <c r="L51" s="77" t="str">
        <f>IF(C51="","",_xlfn.CONCAT("            { line: ","""",C51,", ",M51:AN51,""", sC: ","""",B51,"""},"))</f>
        <v xml:space="preserve">            { line: "Acuérdate también de nuestros hermanos, (Sol,,14)", sC: ""},</v>
      </c>
      <c r="M51" s="55" t="str">
        <f t="shared" si="116"/>
        <v>(</v>
      </c>
      <c r="N51" s="56" t="str">
        <f t="shared" si="117"/>
        <v>Sol</v>
      </c>
      <c r="O51" s="57" t="str">
        <f t="shared" si="118"/>
        <v>,</v>
      </c>
      <c r="P51" s="58" t="str">
        <f t="shared" si="119"/>
        <v/>
      </c>
      <c r="Q51" s="59" t="str">
        <f t="shared" si="120"/>
        <v>,</v>
      </c>
      <c r="R51" s="60">
        <f t="shared" si="35"/>
        <v>14</v>
      </c>
      <c r="S51" s="55" t="str">
        <f t="shared" si="121"/>
        <v>)</v>
      </c>
      <c r="T51" s="61" t="str">
        <f t="shared" si="122"/>
        <v/>
      </c>
      <c r="U51" s="62" t="str">
        <f t="shared" si="123"/>
        <v/>
      </c>
      <c r="V51" s="63" t="str">
        <f t="shared" si="124"/>
        <v/>
      </c>
      <c r="W51" s="64" t="str">
        <f t="shared" si="125"/>
        <v/>
      </c>
      <c r="X51" s="63" t="str">
        <f t="shared" si="126"/>
        <v/>
      </c>
      <c r="Y51" s="63" t="str">
        <f t="shared" si="127"/>
        <v/>
      </c>
      <c r="Z51" s="55" t="str">
        <f t="shared" si="128"/>
        <v/>
      </c>
      <c r="AA51" s="65" t="str">
        <f t="shared" si="129"/>
        <v/>
      </c>
      <c r="AB51" s="56" t="str">
        <f t="shared" si="130"/>
        <v/>
      </c>
      <c r="AC51" s="66" t="str">
        <f t="shared" si="131"/>
        <v/>
      </c>
      <c r="AD51" s="58" t="str">
        <f t="shared" si="132"/>
        <v/>
      </c>
      <c r="AE51" s="67" t="str">
        <f t="shared" si="133"/>
        <v/>
      </c>
      <c r="AF51" s="60" t="str">
        <f t="shared" si="134"/>
        <v/>
      </c>
      <c r="AG51" s="60" t="str">
        <f t="shared" si="135"/>
        <v/>
      </c>
      <c r="AH51" s="68" t="str">
        <f t="shared" si="136"/>
        <v/>
      </c>
      <c r="AI51" s="69" t="str">
        <f t="shared" si="137"/>
        <v/>
      </c>
      <c r="AJ51" s="63" t="str">
        <f t="shared" si="138"/>
        <v/>
      </c>
      <c r="AK51" s="63" t="str">
        <f t="shared" si="139"/>
        <v/>
      </c>
      <c r="AL51" s="63" t="str">
        <f t="shared" si="140"/>
        <v/>
      </c>
      <c r="AM51" s="63" t="str">
        <f t="shared" si="141"/>
        <v/>
      </c>
      <c r="AN51" s="63" t="str">
        <f t="shared" si="142"/>
        <v/>
      </c>
    </row>
    <row r="52" spans="1:40" ht="24.5" thickTop="1" thickBot="1" x14ac:dyDescent="0.55000000000000004">
      <c r="C52" s="124" t="s">
        <v>2779</v>
      </c>
      <c r="D52" s="125" t="s">
        <v>988</v>
      </c>
      <c r="E52" s="51" t="s">
        <v>1016</v>
      </c>
      <c r="F52" s="52"/>
      <c r="G52" s="52"/>
      <c r="H52" s="51"/>
      <c r="I52" s="51"/>
      <c r="J52" s="53"/>
      <c r="K52" s="53"/>
      <c r="L52" s="77" t="str">
        <f t="shared" ref="L52" si="143">IF(C52="","",_xlfn.CONCAT("            { line: ","""",C52,", ",M52:AN52,""", sC: ","""",B52,"""},"))</f>
        <v xml:space="preserve">            { line: "que durmieron en la esperanza de la resurrección,, (Si,m,20)", sC: ""},</v>
      </c>
      <c r="M52" s="55" t="str">
        <f t="shared" si="116"/>
        <v>(</v>
      </c>
      <c r="N52" s="56" t="str">
        <f t="shared" si="117"/>
        <v>Si</v>
      </c>
      <c r="O52" s="57" t="str">
        <f t="shared" si="118"/>
        <v>,</v>
      </c>
      <c r="P52" s="58" t="str">
        <f t="shared" si="119"/>
        <v>m</v>
      </c>
      <c r="Q52" s="59" t="str">
        <f t="shared" si="120"/>
        <v>,</v>
      </c>
      <c r="R52" s="60">
        <f t="shared" si="35"/>
        <v>20</v>
      </c>
      <c r="S52" s="55" t="str">
        <f t="shared" si="121"/>
        <v>)</v>
      </c>
      <c r="T52" s="61" t="str">
        <f t="shared" si="122"/>
        <v/>
      </c>
      <c r="U52" s="62" t="str">
        <f t="shared" si="123"/>
        <v/>
      </c>
      <c r="V52" s="63" t="str">
        <f t="shared" si="124"/>
        <v/>
      </c>
      <c r="W52" s="64" t="str">
        <f t="shared" si="125"/>
        <v/>
      </c>
      <c r="X52" s="63" t="str">
        <f t="shared" si="126"/>
        <v/>
      </c>
      <c r="Y52" s="63" t="str">
        <f t="shared" si="127"/>
        <v/>
      </c>
      <c r="Z52" s="55" t="str">
        <f t="shared" si="128"/>
        <v/>
      </c>
      <c r="AA52" s="65" t="str">
        <f t="shared" si="129"/>
        <v/>
      </c>
      <c r="AB52" s="56" t="str">
        <f t="shared" si="130"/>
        <v/>
      </c>
      <c r="AC52" s="66" t="str">
        <f t="shared" si="131"/>
        <v/>
      </c>
      <c r="AD52" s="58" t="str">
        <f t="shared" si="132"/>
        <v/>
      </c>
      <c r="AE52" s="67" t="str">
        <f t="shared" si="133"/>
        <v/>
      </c>
      <c r="AF52" s="60" t="str">
        <f t="shared" si="134"/>
        <v/>
      </c>
      <c r="AG52" s="60" t="str">
        <f t="shared" si="135"/>
        <v/>
      </c>
      <c r="AH52" s="68" t="str">
        <f t="shared" si="136"/>
        <v/>
      </c>
      <c r="AI52" s="69" t="str">
        <f t="shared" si="137"/>
        <v/>
      </c>
      <c r="AJ52" s="63" t="str">
        <f t="shared" si="138"/>
        <v/>
      </c>
      <c r="AK52" s="63" t="str">
        <f t="shared" si="139"/>
        <v/>
      </c>
      <c r="AL52" s="63" t="str">
        <f t="shared" si="140"/>
        <v/>
      </c>
      <c r="AM52" s="63" t="str">
        <f t="shared" si="141"/>
        <v/>
      </c>
      <c r="AN52" s="63" t="str">
        <f t="shared" si="142"/>
        <v/>
      </c>
    </row>
    <row r="53" spans="1:40" ht="36.5" thickTop="1" thickBot="1" x14ac:dyDescent="0.55000000000000004">
      <c r="A53" s="75"/>
      <c r="B53" s="75"/>
      <c r="C53" s="75" t="s">
        <v>2401</v>
      </c>
      <c r="D53" s="76"/>
      <c r="E53" s="76"/>
      <c r="F53" s="76"/>
      <c r="G53" s="76"/>
      <c r="H53" s="76"/>
      <c r="I53" s="76"/>
      <c r="J53" s="76"/>
      <c r="K53" s="76"/>
      <c r="L53" s="123" t="s">
        <v>998</v>
      </c>
      <c r="M53" s="126"/>
      <c r="N53" s="56"/>
      <c r="O53" s="127"/>
      <c r="P53" s="58"/>
      <c r="Q53" s="128"/>
      <c r="R53" s="60" t="str">
        <f t="shared" si="35"/>
        <v/>
      </c>
      <c r="S53" s="126"/>
      <c r="T53" s="129"/>
      <c r="U53" s="130"/>
      <c r="V53" s="131"/>
      <c r="W53" s="132"/>
      <c r="X53" s="131"/>
      <c r="Y53" s="131"/>
      <c r="Z53" s="126"/>
      <c r="AA53" s="65"/>
      <c r="AB53" s="56"/>
      <c r="AC53" s="66"/>
      <c r="AD53" s="58"/>
      <c r="AE53" s="67"/>
      <c r="AF53" s="60"/>
      <c r="AG53" s="60"/>
      <c r="AH53" s="65"/>
      <c r="AI53" s="133"/>
      <c r="AJ53" s="131"/>
      <c r="AK53" s="131"/>
      <c r="AL53" s="131"/>
      <c r="AM53" s="131"/>
      <c r="AN53" s="131"/>
    </row>
    <row r="54" spans="1:40" ht="24.5" outlineLevel="1" thickTop="1" thickBot="1" x14ac:dyDescent="0.55000000000000004">
      <c r="C54" s="124" t="s">
        <v>2780</v>
      </c>
      <c r="D54" s="125" t="s">
        <v>1017</v>
      </c>
      <c r="E54" s="51" t="s">
        <v>1016</v>
      </c>
      <c r="F54" s="52"/>
      <c r="G54" s="52"/>
      <c r="H54" s="51"/>
      <c r="I54" s="51"/>
      <c r="J54" s="53"/>
      <c r="K54" s="53"/>
      <c r="L54" s="54" t="str">
        <f t="shared" ref="L54:L74" si="144">IF(C54="","",_xlfn.CONCAT("            { line: ","""",C54,", ",M54:AN54,""", sC: ","""",B54,"""},"))</f>
        <v xml:space="preserve">            { line: "y de todos los que han muerto, (La,m,20)", sC: ""},</v>
      </c>
      <c r="M54" s="55" t="str">
        <f t="shared" ref="M54:M74" si="145">IF(N54="","","(")</f>
        <v>(</v>
      </c>
      <c r="N54" s="56" t="str">
        <f t="shared" si="31"/>
        <v>La</v>
      </c>
      <c r="O54" s="57" t="str">
        <f t="shared" ref="O54:O74" si="146">IF(N54="","",",")</f>
        <v>,</v>
      </c>
      <c r="P54" s="58" t="str">
        <f t="shared" si="33"/>
        <v>m</v>
      </c>
      <c r="Q54" s="59" t="str">
        <f t="shared" ref="Q54:Q74" si="147">IF(N54="","",",")</f>
        <v>,</v>
      </c>
      <c r="R54" s="60">
        <f t="shared" si="35"/>
        <v>20</v>
      </c>
      <c r="S54" s="55" t="str">
        <f t="shared" ref="S54:S74" si="148">IF(N54="","",")")</f>
        <v>)</v>
      </c>
      <c r="T54" s="61" t="str">
        <f t="shared" ref="T54:T74" si="149">IF(U54="","","(")</f>
        <v/>
      </c>
      <c r="U54" s="62" t="str">
        <f t="shared" si="38"/>
        <v/>
      </c>
      <c r="V54" s="63" t="str">
        <f t="shared" ref="V54:V74" si="150">IF(U54="","",",")</f>
        <v/>
      </c>
      <c r="W54" s="64" t="str">
        <f t="shared" si="40"/>
        <v/>
      </c>
      <c r="X54" s="63" t="str">
        <f t="shared" ref="X54:X74" si="151">IF(U54="","",",")</f>
        <v/>
      </c>
      <c r="Y54" s="63" t="str">
        <f t="shared" ref="Y54:Y74" si="152">IF(U54="","",250)</f>
        <v/>
      </c>
      <c r="Z54" s="55" t="str">
        <f t="shared" ref="Z54:Z74" si="153">IF(U54="","",")")</f>
        <v/>
      </c>
      <c r="AA54" s="65" t="str">
        <f t="shared" ref="AA54:AA74" si="154">IF(AB54="","","(")</f>
        <v/>
      </c>
      <c r="AB54" s="56" t="str">
        <f t="shared" si="45"/>
        <v/>
      </c>
      <c r="AC54" s="66" t="str">
        <f t="shared" ref="AC54:AC74" si="155">IF(AB54="","",",")</f>
        <v/>
      </c>
      <c r="AD54" s="58" t="str">
        <f t="shared" ref="AD54:AD74" si="156">IF(I54="","",I54)</f>
        <v/>
      </c>
      <c r="AE54" s="67" t="str">
        <f t="shared" ref="AE54:AE74" si="157">IF(AB54="","",",")</f>
        <v/>
      </c>
      <c r="AF54" s="60" t="str">
        <f t="shared" ref="AF54:AF74" si="158">IF(AB54="","",350)</f>
        <v/>
      </c>
      <c r="AG54" s="60" t="str">
        <f t="shared" ref="AG54:AG74" si="159">IF(AB54="","",")")</f>
        <v/>
      </c>
      <c r="AH54" s="68" t="str">
        <f t="shared" ref="AH54:AH74" si="160">IF(AI54="","","(")</f>
        <v/>
      </c>
      <c r="AI54" s="69" t="str">
        <f t="shared" si="52"/>
        <v/>
      </c>
      <c r="AJ54" s="63" t="str">
        <f t="shared" ref="AJ54:AJ74" si="161">IF(AI54="","",",")</f>
        <v/>
      </c>
      <c r="AK54" s="63" t="str">
        <f t="shared" ref="AK54:AK74" si="162">IF(K54="","",K54)</f>
        <v/>
      </c>
      <c r="AL54" s="63" t="str">
        <f t="shared" ref="AL54:AL74" si="163">IF(AI54="","",",")</f>
        <v/>
      </c>
      <c r="AM54" s="63" t="str">
        <f t="shared" ref="AM54:AM74" si="164">IF(AI54="","",450)</f>
        <v/>
      </c>
      <c r="AN54" s="63" t="str">
        <f t="shared" ref="AN54:AN74" si="165">IF(AI54="","",")")</f>
        <v/>
      </c>
    </row>
    <row r="55" spans="1:40" ht="24.5" outlineLevel="1" thickTop="1" thickBot="1" x14ac:dyDescent="0.55000000000000004">
      <c r="C55" s="124" t="s">
        <v>2781</v>
      </c>
      <c r="D55" s="125" t="s">
        <v>1015</v>
      </c>
      <c r="E55" s="51" t="s">
        <v>1016</v>
      </c>
      <c r="F55" s="52"/>
      <c r="G55" s="52"/>
      <c r="H55" s="51"/>
      <c r="I55" s="51"/>
      <c r="J55" s="53"/>
      <c r="K55" s="53"/>
      <c r="L55" s="54" t="str">
        <f t="shared" si="144"/>
        <v xml:space="preserve">            { line: "en tu misericordia;, (Mi,m,20)", sC: ""},</v>
      </c>
      <c r="M55" s="55" t="str">
        <f t="shared" si="145"/>
        <v>(</v>
      </c>
      <c r="N55" s="56" t="str">
        <f t="shared" si="31"/>
        <v>Mi</v>
      </c>
      <c r="O55" s="57" t="str">
        <f t="shared" si="146"/>
        <v>,</v>
      </c>
      <c r="P55" s="58" t="str">
        <f t="shared" si="33"/>
        <v>m</v>
      </c>
      <c r="Q55" s="59" t="str">
        <f t="shared" si="147"/>
        <v>,</v>
      </c>
      <c r="R55" s="60">
        <f t="shared" si="35"/>
        <v>20</v>
      </c>
      <c r="S55" s="55" t="str">
        <f t="shared" si="148"/>
        <v>)</v>
      </c>
      <c r="T55" s="61" t="str">
        <f t="shared" si="149"/>
        <v/>
      </c>
      <c r="U55" s="62" t="str">
        <f t="shared" si="38"/>
        <v/>
      </c>
      <c r="V55" s="63" t="str">
        <f t="shared" si="150"/>
        <v/>
      </c>
      <c r="W55" s="64" t="str">
        <f t="shared" si="40"/>
        <v/>
      </c>
      <c r="X55" s="63" t="str">
        <f t="shared" si="151"/>
        <v/>
      </c>
      <c r="Y55" s="63" t="str">
        <f t="shared" si="152"/>
        <v/>
      </c>
      <c r="Z55" s="55" t="str">
        <f t="shared" si="153"/>
        <v/>
      </c>
      <c r="AA55" s="65" t="str">
        <f t="shared" si="154"/>
        <v/>
      </c>
      <c r="AB55" s="56" t="str">
        <f t="shared" si="45"/>
        <v/>
      </c>
      <c r="AC55" s="66" t="str">
        <f t="shared" si="155"/>
        <v/>
      </c>
      <c r="AD55" s="58" t="str">
        <f t="shared" si="156"/>
        <v/>
      </c>
      <c r="AE55" s="67" t="str">
        <f t="shared" si="157"/>
        <v/>
      </c>
      <c r="AF55" s="60" t="str">
        <f t="shared" si="158"/>
        <v/>
      </c>
      <c r="AG55" s="60" t="str">
        <f t="shared" si="159"/>
        <v/>
      </c>
      <c r="AH55" s="68" t="str">
        <f t="shared" si="160"/>
        <v/>
      </c>
      <c r="AI55" s="69" t="str">
        <f t="shared" si="52"/>
        <v/>
      </c>
      <c r="AJ55" s="63" t="str">
        <f t="shared" si="161"/>
        <v/>
      </c>
      <c r="AK55" s="63" t="str">
        <f t="shared" si="162"/>
        <v/>
      </c>
      <c r="AL55" s="63" t="str">
        <f t="shared" si="163"/>
        <v/>
      </c>
      <c r="AM55" s="63" t="str">
        <f t="shared" si="164"/>
        <v/>
      </c>
      <c r="AN55" s="63" t="str">
        <f t="shared" si="165"/>
        <v/>
      </c>
    </row>
    <row r="56" spans="1:40" ht="24.5" outlineLevel="1" thickTop="1" thickBot="1" x14ac:dyDescent="0.55000000000000004">
      <c r="C56" s="124" t="s">
        <v>2782</v>
      </c>
      <c r="D56" s="125" t="s">
        <v>1053</v>
      </c>
      <c r="E56" s="51"/>
      <c r="F56" s="52" t="s">
        <v>988</v>
      </c>
      <c r="G56" s="52" t="s">
        <v>1016</v>
      </c>
      <c r="H56" s="51" t="s">
        <v>1015</v>
      </c>
      <c r="I56" s="51" t="s">
        <v>1016</v>
      </c>
      <c r="J56" s="53"/>
      <c r="K56" s="53"/>
      <c r="L56" s="54" t="str">
        <f t="shared" si="144"/>
        <v xml:space="preserve">            { line: "admítelos a contemplar la luz de tu rostro., (Sol,,14)(Si,m,250)(Mi,m,350)", sC: ""},</v>
      </c>
      <c r="M56" s="55" t="str">
        <f t="shared" si="145"/>
        <v>(</v>
      </c>
      <c r="N56" s="56" t="str">
        <f t="shared" si="31"/>
        <v>Sol</v>
      </c>
      <c r="O56" s="57" t="str">
        <f t="shared" si="146"/>
        <v>,</v>
      </c>
      <c r="P56" s="58" t="str">
        <f t="shared" si="33"/>
        <v/>
      </c>
      <c r="Q56" s="59" t="str">
        <f t="shared" si="147"/>
        <v>,</v>
      </c>
      <c r="R56" s="60">
        <f t="shared" si="35"/>
        <v>14</v>
      </c>
      <c r="S56" s="55" t="str">
        <f t="shared" si="148"/>
        <v>)</v>
      </c>
      <c r="T56" s="61" t="str">
        <f t="shared" si="149"/>
        <v>(</v>
      </c>
      <c r="U56" s="62" t="str">
        <f t="shared" si="38"/>
        <v>Si</v>
      </c>
      <c r="V56" s="63" t="str">
        <f t="shared" si="150"/>
        <v>,</v>
      </c>
      <c r="W56" s="64" t="str">
        <f t="shared" si="40"/>
        <v>m</v>
      </c>
      <c r="X56" s="63" t="str">
        <f t="shared" si="151"/>
        <v>,</v>
      </c>
      <c r="Y56" s="63">
        <f t="shared" si="152"/>
        <v>250</v>
      </c>
      <c r="Z56" s="55" t="str">
        <f t="shared" si="153"/>
        <v>)</v>
      </c>
      <c r="AA56" s="65" t="str">
        <f t="shared" si="154"/>
        <v>(</v>
      </c>
      <c r="AB56" s="56" t="str">
        <f t="shared" si="45"/>
        <v>Mi</v>
      </c>
      <c r="AC56" s="66" t="str">
        <f t="shared" si="155"/>
        <v>,</v>
      </c>
      <c r="AD56" s="58" t="str">
        <f t="shared" si="156"/>
        <v>m</v>
      </c>
      <c r="AE56" s="67" t="str">
        <f t="shared" si="157"/>
        <v>,</v>
      </c>
      <c r="AF56" s="60">
        <f t="shared" si="158"/>
        <v>350</v>
      </c>
      <c r="AG56" s="60" t="str">
        <f t="shared" si="159"/>
        <v>)</v>
      </c>
      <c r="AH56" s="68" t="str">
        <f t="shared" si="160"/>
        <v/>
      </c>
      <c r="AI56" s="69" t="str">
        <f t="shared" si="52"/>
        <v/>
      </c>
      <c r="AJ56" s="63" t="str">
        <f t="shared" si="161"/>
        <v/>
      </c>
      <c r="AK56" s="63" t="str">
        <f t="shared" si="162"/>
        <v/>
      </c>
      <c r="AL56" s="63" t="str">
        <f t="shared" si="163"/>
        <v/>
      </c>
      <c r="AM56" s="63" t="str">
        <f t="shared" si="164"/>
        <v/>
      </c>
      <c r="AN56" s="63" t="str">
        <f t="shared" si="165"/>
        <v/>
      </c>
    </row>
    <row r="57" spans="1:40" ht="24.5" thickTop="1" thickBot="1" x14ac:dyDescent="0.45">
      <c r="C57" s="143" t="s">
        <v>2799</v>
      </c>
      <c r="D57" s="125" t="s">
        <v>1053</v>
      </c>
      <c r="E57" s="51"/>
      <c r="F57" s="52"/>
      <c r="G57" s="52"/>
      <c r="H57" s="51"/>
      <c r="I57" s="51"/>
      <c r="J57" s="53"/>
      <c r="K57" s="53"/>
      <c r="L57" s="77" t="str">
        <f t="shared" si="144"/>
        <v xml:space="preserve">            { line: "CONMEMORACIÓN DE LOS SANTOS , (Sol,,14)", sC: ""},</v>
      </c>
      <c r="M57" s="55" t="str">
        <f t="shared" si="145"/>
        <v>(</v>
      </c>
      <c r="N57" s="56" t="str">
        <f t="shared" si="31"/>
        <v>Sol</v>
      </c>
      <c r="O57" s="57" t="str">
        <f t="shared" si="146"/>
        <v>,</v>
      </c>
      <c r="P57" s="58" t="str">
        <f t="shared" si="33"/>
        <v/>
      </c>
      <c r="Q57" s="59" t="str">
        <f t="shared" si="147"/>
        <v>,</v>
      </c>
      <c r="R57" s="60">
        <f t="shared" si="35"/>
        <v>14</v>
      </c>
      <c r="S57" s="55" t="str">
        <f t="shared" si="148"/>
        <v>)</v>
      </c>
      <c r="T57" s="61" t="str">
        <f t="shared" si="149"/>
        <v/>
      </c>
      <c r="U57" s="62" t="str">
        <f t="shared" si="38"/>
        <v/>
      </c>
      <c r="V57" s="63" t="str">
        <f t="shared" si="150"/>
        <v/>
      </c>
      <c r="W57" s="64" t="str">
        <f t="shared" si="40"/>
        <v/>
      </c>
      <c r="X57" s="63" t="str">
        <f t="shared" si="151"/>
        <v/>
      </c>
      <c r="Y57" s="63" t="str">
        <f t="shared" si="152"/>
        <v/>
      </c>
      <c r="Z57" s="55" t="str">
        <f t="shared" si="153"/>
        <v/>
      </c>
      <c r="AA57" s="65" t="str">
        <f t="shared" si="154"/>
        <v/>
      </c>
      <c r="AB57" s="56" t="str">
        <f t="shared" si="45"/>
        <v/>
      </c>
      <c r="AC57" s="66" t="str">
        <f t="shared" si="155"/>
        <v/>
      </c>
      <c r="AD57" s="58" t="str">
        <f t="shared" si="156"/>
        <v/>
      </c>
      <c r="AE57" s="67" t="str">
        <f t="shared" si="157"/>
        <v/>
      </c>
      <c r="AF57" s="60" t="str">
        <f t="shared" si="158"/>
        <v/>
      </c>
      <c r="AG57" s="60" t="str">
        <f t="shared" si="159"/>
        <v/>
      </c>
      <c r="AH57" s="68" t="str">
        <f t="shared" si="160"/>
        <v/>
      </c>
      <c r="AI57" s="69" t="str">
        <f t="shared" si="52"/>
        <v/>
      </c>
      <c r="AJ57" s="63" t="str">
        <f t="shared" si="161"/>
        <v/>
      </c>
      <c r="AK57" s="63" t="str">
        <f t="shared" si="162"/>
        <v/>
      </c>
      <c r="AL57" s="63" t="str">
        <f t="shared" si="163"/>
        <v/>
      </c>
      <c r="AM57" s="63" t="str">
        <f t="shared" si="164"/>
        <v/>
      </c>
      <c r="AN57" s="63" t="str">
        <f t="shared" si="165"/>
        <v/>
      </c>
    </row>
    <row r="58" spans="1:40" ht="24.5" outlineLevel="1" thickTop="1" thickBot="1" x14ac:dyDescent="0.55000000000000004">
      <c r="C58" s="124" t="s">
        <v>2783</v>
      </c>
      <c r="D58" s="125" t="s">
        <v>1053</v>
      </c>
      <c r="E58" s="51"/>
      <c r="F58" s="52" t="s">
        <v>1015</v>
      </c>
      <c r="G58" s="52" t="s">
        <v>1016</v>
      </c>
      <c r="H58" s="51"/>
      <c r="I58" s="51"/>
      <c r="J58" s="53"/>
      <c r="K58" s="53"/>
      <c r="L58" s="54" t="str">
        <f t="shared" si="144"/>
        <v xml:space="preserve">            { line: "Ten misericordia de todos nosotros,, (Sol,,14)(Mi,m,250)", sC: ""},</v>
      </c>
      <c r="M58" s="55" t="str">
        <f t="shared" si="145"/>
        <v>(</v>
      </c>
      <c r="N58" s="56" t="str">
        <f t="shared" si="31"/>
        <v>Sol</v>
      </c>
      <c r="O58" s="57" t="str">
        <f t="shared" si="146"/>
        <v>,</v>
      </c>
      <c r="P58" s="58" t="str">
        <f t="shared" si="33"/>
        <v/>
      </c>
      <c r="Q58" s="59" t="str">
        <f t="shared" si="147"/>
        <v>,</v>
      </c>
      <c r="R58" s="60">
        <f t="shared" si="35"/>
        <v>14</v>
      </c>
      <c r="S58" s="55" t="str">
        <f t="shared" si="148"/>
        <v>)</v>
      </c>
      <c r="T58" s="61" t="str">
        <f t="shared" si="149"/>
        <v>(</v>
      </c>
      <c r="U58" s="62" t="str">
        <f t="shared" si="38"/>
        <v>Mi</v>
      </c>
      <c r="V58" s="63" t="str">
        <f t="shared" si="150"/>
        <v>,</v>
      </c>
      <c r="W58" s="64" t="str">
        <f t="shared" si="40"/>
        <v>m</v>
      </c>
      <c r="X58" s="63" t="str">
        <f t="shared" si="151"/>
        <v>,</v>
      </c>
      <c r="Y58" s="63">
        <f t="shared" si="152"/>
        <v>250</v>
      </c>
      <c r="Z58" s="55" t="str">
        <f t="shared" si="153"/>
        <v>)</v>
      </c>
      <c r="AA58" s="65" t="str">
        <f t="shared" si="154"/>
        <v/>
      </c>
      <c r="AB58" s="56" t="str">
        <f t="shared" si="45"/>
        <v/>
      </c>
      <c r="AC58" s="66" t="str">
        <f t="shared" si="155"/>
        <v/>
      </c>
      <c r="AD58" s="58" t="str">
        <f t="shared" si="156"/>
        <v/>
      </c>
      <c r="AE58" s="67" t="str">
        <f t="shared" si="157"/>
        <v/>
      </c>
      <c r="AF58" s="60" t="str">
        <f t="shared" si="158"/>
        <v/>
      </c>
      <c r="AG58" s="60" t="str">
        <f t="shared" si="159"/>
        <v/>
      </c>
      <c r="AH58" s="68" t="str">
        <f t="shared" si="160"/>
        <v/>
      </c>
      <c r="AI58" s="69" t="str">
        <f t="shared" si="52"/>
        <v/>
      </c>
      <c r="AJ58" s="63" t="str">
        <f t="shared" si="161"/>
        <v/>
      </c>
      <c r="AK58" s="63" t="str">
        <f t="shared" si="162"/>
        <v/>
      </c>
      <c r="AL58" s="63" t="str">
        <f t="shared" si="163"/>
        <v/>
      </c>
      <c r="AM58" s="63" t="str">
        <f t="shared" si="164"/>
        <v/>
      </c>
      <c r="AN58" s="63" t="str">
        <f t="shared" si="165"/>
        <v/>
      </c>
    </row>
    <row r="59" spans="1:40" ht="24.5" outlineLevel="1" thickTop="1" thickBot="1" x14ac:dyDescent="0.55000000000000004">
      <c r="C59" s="124" t="s">
        <v>2784</v>
      </c>
      <c r="D59" s="125" t="s">
        <v>1017</v>
      </c>
      <c r="E59" s="51" t="s">
        <v>1016</v>
      </c>
      <c r="F59" s="52"/>
      <c r="G59" s="52"/>
      <c r="H59" s="51"/>
      <c r="I59" s="51"/>
      <c r="J59" s="53"/>
      <c r="K59" s="53"/>
      <c r="L59" s="54" t="str">
        <f t="shared" si="144"/>
        <v xml:space="preserve">            { line: "y así, con María, la Virgen Madre de Dios,, (La,m,20)", sC: ""},</v>
      </c>
      <c r="M59" s="55" t="str">
        <f t="shared" si="145"/>
        <v>(</v>
      </c>
      <c r="N59" s="56" t="str">
        <f t="shared" si="31"/>
        <v>La</v>
      </c>
      <c r="O59" s="57" t="str">
        <f t="shared" si="146"/>
        <v>,</v>
      </c>
      <c r="P59" s="58" t="str">
        <f t="shared" si="33"/>
        <v>m</v>
      </c>
      <c r="Q59" s="59" t="str">
        <f t="shared" si="147"/>
        <v>,</v>
      </c>
      <c r="R59" s="60">
        <f t="shared" si="35"/>
        <v>20</v>
      </c>
      <c r="S59" s="55" t="str">
        <f t="shared" si="148"/>
        <v>)</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4.5" outlineLevel="1" thickTop="1" thickBot="1" x14ac:dyDescent="0.55000000000000004">
      <c r="C60" s="124" t="s">
        <v>2785</v>
      </c>
      <c r="D60" s="125" t="s">
        <v>1015</v>
      </c>
      <c r="E60" s="51" t="s">
        <v>1016</v>
      </c>
      <c r="F60" s="52"/>
      <c r="G60" s="52"/>
      <c r="H60" s="51"/>
      <c r="I60" s="51"/>
      <c r="J60" s="53"/>
      <c r="K60" s="53"/>
      <c r="L60" s="54" t="str">
        <f t="shared" si="144"/>
        <v xml:space="preserve">            { line: "su esposo San José,, (Mi,m,20)", sC: ""},</v>
      </c>
      <c r="M60" s="55" t="str">
        <f t="shared" si="145"/>
        <v>(</v>
      </c>
      <c r="N60" s="56" t="str">
        <f t="shared" si="31"/>
        <v>Mi</v>
      </c>
      <c r="O60" s="57" t="str">
        <f t="shared" si="146"/>
        <v>,</v>
      </c>
      <c r="P60" s="58" t="str">
        <f t="shared" si="33"/>
        <v>m</v>
      </c>
      <c r="Q60" s="59" t="str">
        <f t="shared" si="147"/>
        <v>,</v>
      </c>
      <c r="R60" s="60">
        <f t="shared" si="35"/>
        <v>20</v>
      </c>
      <c r="S60" s="55" t="str">
        <f t="shared" si="148"/>
        <v>)</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4.5" outlineLevel="1" thickTop="1" thickBot="1" x14ac:dyDescent="0.55000000000000004">
      <c r="C61" s="124" t="s">
        <v>2786</v>
      </c>
      <c r="D61" s="125" t="s">
        <v>1017</v>
      </c>
      <c r="E61" s="51" t="s">
        <v>1016</v>
      </c>
      <c r="F61" s="52"/>
      <c r="G61" s="52"/>
      <c r="H61" s="51"/>
      <c r="I61" s="51"/>
      <c r="J61" s="53"/>
      <c r="K61" s="53"/>
      <c r="L61" s="54" t="str">
        <f t="shared" si="144"/>
        <v xml:space="preserve">            { line: "los apóstoles, (La,m,20)", sC: ""},</v>
      </c>
      <c r="M61" s="55" t="str">
        <f t="shared" si="145"/>
        <v>(</v>
      </c>
      <c r="N61" s="56" t="str">
        <f t="shared" si="31"/>
        <v>La</v>
      </c>
      <c r="O61" s="57" t="str">
        <f t="shared" si="146"/>
        <v>,</v>
      </c>
      <c r="P61" s="58" t="str">
        <f t="shared" si="33"/>
        <v>m</v>
      </c>
      <c r="Q61" s="59" t="str">
        <f t="shared" si="147"/>
        <v>,</v>
      </c>
      <c r="R61" s="60">
        <f t="shared" si="35"/>
        <v>20</v>
      </c>
      <c r="S61" s="55" t="str">
        <f t="shared" si="148"/>
        <v>)</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4.5" outlineLevel="1" thickTop="1" thickBot="1" x14ac:dyDescent="0.55000000000000004">
      <c r="C62" s="124" t="s">
        <v>2787</v>
      </c>
      <c r="D62" s="125" t="s">
        <v>1015</v>
      </c>
      <c r="E62" s="51" t="s">
        <v>1016</v>
      </c>
      <c r="F62" s="52"/>
      <c r="G62" s="52"/>
      <c r="H62" s="51"/>
      <c r="I62" s="51"/>
      <c r="J62" s="53"/>
      <c r="K62" s="53"/>
      <c r="L62" s="54" t="str">
        <f t="shared" si="144"/>
        <v xml:space="preserve">            { line: "y cuantos vivieron en tu amistad, (Mi,m,20)", sC: ""},</v>
      </c>
      <c r="M62" s="55" t="str">
        <f t="shared" si="145"/>
        <v>(</v>
      </c>
      <c r="N62" s="56" t="str">
        <f t="shared" si="31"/>
        <v>Mi</v>
      </c>
      <c r="O62" s="57" t="str">
        <f t="shared" si="146"/>
        <v>,</v>
      </c>
      <c r="P62" s="58" t="str">
        <f t="shared" si="33"/>
        <v>m</v>
      </c>
      <c r="Q62" s="59" t="str">
        <f t="shared" si="147"/>
        <v>,</v>
      </c>
      <c r="R62" s="60">
        <f t="shared" si="35"/>
        <v>20</v>
      </c>
      <c r="S62" s="55" t="str">
        <f t="shared" si="148"/>
        <v>)</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4.5" outlineLevel="1" thickTop="1" thickBot="1" x14ac:dyDescent="0.55000000000000004">
      <c r="C63" s="124" t="s">
        <v>2433</v>
      </c>
      <c r="D63" s="125"/>
      <c r="E63" s="51"/>
      <c r="F63" s="52"/>
      <c r="G63" s="52"/>
      <c r="H63" s="51"/>
      <c r="I63" s="51"/>
      <c r="J63" s="53"/>
      <c r="K63" s="53"/>
      <c r="L63" s="54" t="str">
        <f t="shared" si="144"/>
        <v xml:space="preserve">            { line: "a través de los tiempos, ", sC: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4.5" outlineLevel="1" thickTop="1" thickBot="1" x14ac:dyDescent="0.55000000000000004">
      <c r="C64" s="124" t="s">
        <v>2788</v>
      </c>
      <c r="D64" s="125" t="s">
        <v>1053</v>
      </c>
      <c r="E64" s="51"/>
      <c r="F64" s="52"/>
      <c r="G64" s="52"/>
      <c r="H64" s="51"/>
      <c r="I64" s="51"/>
      <c r="J64" s="53"/>
      <c r="K64" s="53"/>
      <c r="L64" s="54" t="str">
        <f t="shared" si="144"/>
        <v xml:space="preserve">            { line: "merezcamos, por tu Hijo Jesucristo,, (Sol,,14)", sC: ""},</v>
      </c>
      <c r="M64" s="55" t="str">
        <f t="shared" si="145"/>
        <v>(</v>
      </c>
      <c r="N64" s="56" t="str">
        <f t="shared" si="31"/>
        <v>Sol</v>
      </c>
      <c r="O64" s="57" t="str">
        <f t="shared" si="146"/>
        <v>,</v>
      </c>
      <c r="P64" s="58" t="str">
        <f t="shared" si="33"/>
        <v/>
      </c>
      <c r="Q64" s="59" t="str">
        <f t="shared" si="147"/>
        <v>,</v>
      </c>
      <c r="R64" s="60">
        <f t="shared" si="35"/>
        <v>14</v>
      </c>
      <c r="S64" s="55" t="str">
        <f t="shared" si="148"/>
        <v>)</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1:40" ht="24.5" outlineLevel="1" thickTop="1" thickBot="1" x14ac:dyDescent="0.55000000000000004">
      <c r="C65" s="124" t="s">
        <v>2789</v>
      </c>
      <c r="D65" s="125" t="s">
        <v>988</v>
      </c>
      <c r="E65" s="51" t="s">
        <v>1016</v>
      </c>
      <c r="F65" s="52"/>
      <c r="G65" s="52"/>
      <c r="H65" s="51"/>
      <c r="I65" s="51"/>
      <c r="J65" s="53"/>
      <c r="K65" s="53"/>
      <c r="L65" s="54" t="str">
        <f t="shared" si="144"/>
        <v xml:space="preserve">            { line: "compartir la vida eterna, (Si,m,20)", sC: ""},</v>
      </c>
      <c r="M65" s="55" t="str">
        <f t="shared" si="145"/>
        <v>(</v>
      </c>
      <c r="N65" s="56" t="str">
        <f t="shared" si="31"/>
        <v>Si</v>
      </c>
      <c r="O65" s="57" t="str">
        <f t="shared" si="146"/>
        <v>,</v>
      </c>
      <c r="P65" s="58" t="str">
        <f t="shared" si="33"/>
        <v>m</v>
      </c>
      <c r="Q65" s="59" t="str">
        <f t="shared" si="147"/>
        <v>,</v>
      </c>
      <c r="R65" s="60">
        <f t="shared" si="35"/>
        <v>20</v>
      </c>
      <c r="S65" s="55" t="str">
        <f t="shared" si="148"/>
        <v>)</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1:40" ht="24.5" outlineLevel="1" thickTop="1" thickBot="1" x14ac:dyDescent="0.55000000000000004">
      <c r="C66" s="124" t="s">
        <v>2790</v>
      </c>
      <c r="D66" s="125" t="s">
        <v>1017</v>
      </c>
      <c r="E66" s="51"/>
      <c r="F66" s="52" t="s">
        <v>1015</v>
      </c>
      <c r="G66" s="52" t="s">
        <v>1016</v>
      </c>
      <c r="H66" s="51"/>
      <c r="I66" s="51"/>
      <c r="J66" s="53"/>
      <c r="K66" s="53"/>
      <c r="L66" s="54" t="str">
        <f t="shared" si="144"/>
        <v xml:space="preserve">            { line: "y cantar tus alabanzas., (La,,20)(Mi,m,250)", sC: ""},</v>
      </c>
      <c r="M66" s="55" t="str">
        <f t="shared" si="145"/>
        <v>(</v>
      </c>
      <c r="N66" s="56" t="str">
        <f t="shared" si="31"/>
        <v>La</v>
      </c>
      <c r="O66" s="57" t="str">
        <f t="shared" si="146"/>
        <v>,</v>
      </c>
      <c r="P66" s="58" t="str">
        <f t="shared" si="33"/>
        <v/>
      </c>
      <c r="Q66" s="59" t="str">
        <f t="shared" si="147"/>
        <v>,</v>
      </c>
      <c r="R66" s="60">
        <f t="shared" si="35"/>
        <v>20</v>
      </c>
      <c r="S66" s="55" t="str">
        <f t="shared" si="148"/>
        <v>)</v>
      </c>
      <c r="T66" s="61" t="str">
        <f t="shared" si="149"/>
        <v>(</v>
      </c>
      <c r="U66" s="62" t="str">
        <f t="shared" si="38"/>
        <v>Mi</v>
      </c>
      <c r="V66" s="63" t="str">
        <f t="shared" si="150"/>
        <v>,</v>
      </c>
      <c r="W66" s="64" t="str">
        <f t="shared" si="40"/>
        <v>m</v>
      </c>
      <c r="X66" s="63" t="str">
        <f t="shared" si="151"/>
        <v>,</v>
      </c>
      <c r="Y66" s="63">
        <f t="shared" si="152"/>
        <v>250</v>
      </c>
      <c r="Z66" s="55" t="str">
        <f t="shared" si="153"/>
        <v>)</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1:40" ht="24.5" thickTop="1" thickBot="1" x14ac:dyDescent="0.45">
      <c r="C67" s="143" t="s">
        <v>2800</v>
      </c>
      <c r="D67" s="125" t="s">
        <v>1053</v>
      </c>
      <c r="E67" s="51"/>
      <c r="F67" s="52"/>
      <c r="G67" s="52"/>
      <c r="H67" s="51"/>
      <c r="I67" s="51"/>
      <c r="J67" s="53"/>
      <c r="K67" s="53"/>
      <c r="L67" s="77" t="str">
        <f t="shared" ref="L67" si="166">IF(C67="","",_xlfn.CONCAT("            { line: ","""",C67,", ",M67:AN67,""", sC: ","""",B67,"""},"))</f>
        <v xml:space="preserve">            { line: "DOXOLOGÍA Y CONCLUSIÓN DE LA PLEGARIA EUCARÍSTICA , (Sol,,14)", sC: ""},</v>
      </c>
      <c r="M67" s="55" t="str">
        <f t="shared" ref="M67" si="167">IF(N67="","","(")</f>
        <v>(</v>
      </c>
      <c r="N67" s="56" t="str">
        <f t="shared" ref="N67" si="168">IF(D67="","",D67)</f>
        <v>Sol</v>
      </c>
      <c r="O67" s="57" t="str">
        <f t="shared" ref="O67" si="169">IF(N67="","",",")</f>
        <v>,</v>
      </c>
      <c r="P67" s="58" t="str">
        <f t="shared" ref="P67" si="170">IF(E67="","",E67)</f>
        <v/>
      </c>
      <c r="Q67" s="59" t="str">
        <f t="shared" ref="Q67" si="171">IF(N67="","",",")</f>
        <v>,</v>
      </c>
      <c r="R67" s="60">
        <f t="shared" ref="R67" si="172">IF(N67="Do",10,IF(N67="Re",22,IF(N67="Mi",20,IF(N67="Fa",20,IF(N67="Sol",14,IF(N67="La",20,IF(N67="Si",20,IF(N67="Do#",14,IF(N67="Fa#",15,IF(N67="Sol#",20,IF(N67="Si♭",17,"")))))))))))</f>
        <v>14</v>
      </c>
      <c r="S67" s="55" t="str">
        <f t="shared" ref="S67" si="173">IF(N67="","",")")</f>
        <v>)</v>
      </c>
      <c r="T67" s="61" t="str">
        <f t="shared" ref="T67" si="174">IF(U67="","","(")</f>
        <v/>
      </c>
      <c r="U67" s="62" t="str">
        <f t="shared" ref="U67" si="175">IF(F67="","",F67)</f>
        <v/>
      </c>
      <c r="V67" s="63" t="str">
        <f t="shared" ref="V67" si="176">IF(U67="","",",")</f>
        <v/>
      </c>
      <c r="W67" s="64" t="str">
        <f t="shared" ref="W67" si="177">IF(G67="","",G67)</f>
        <v/>
      </c>
      <c r="X67" s="63" t="str">
        <f t="shared" ref="X67" si="178">IF(U67="","",",")</f>
        <v/>
      </c>
      <c r="Y67" s="63" t="str">
        <f t="shared" ref="Y67" si="179">IF(U67="","",250)</f>
        <v/>
      </c>
      <c r="Z67" s="55" t="str">
        <f t="shared" ref="Z67" si="180">IF(U67="","",")")</f>
        <v/>
      </c>
      <c r="AA67" s="65" t="str">
        <f t="shared" ref="AA67" si="181">IF(AB67="","","(")</f>
        <v/>
      </c>
      <c r="AB67" s="56" t="str">
        <f t="shared" ref="AB67" si="182">IF(H67="","",H67)</f>
        <v/>
      </c>
      <c r="AC67" s="66" t="str">
        <f t="shared" ref="AC67" si="183">IF(AB67="","",",")</f>
        <v/>
      </c>
      <c r="AD67" s="58" t="str">
        <f t="shared" ref="AD67" si="184">IF(I67="","",I67)</f>
        <v/>
      </c>
      <c r="AE67" s="67" t="str">
        <f t="shared" ref="AE67" si="185">IF(AB67="","",",")</f>
        <v/>
      </c>
      <c r="AF67" s="60" t="str">
        <f t="shared" ref="AF67" si="186">IF(AB67="","",350)</f>
        <v/>
      </c>
      <c r="AG67" s="60" t="str">
        <f t="shared" ref="AG67" si="187">IF(AB67="","",")")</f>
        <v/>
      </c>
      <c r="AH67" s="68" t="str">
        <f t="shared" ref="AH67" si="188">IF(AI67="","","(")</f>
        <v/>
      </c>
      <c r="AI67" s="69" t="str">
        <f t="shared" ref="AI67" si="189">IF(J67="","",J67)</f>
        <v/>
      </c>
      <c r="AJ67" s="63" t="str">
        <f t="shared" ref="AJ67" si="190">IF(AI67="","",",")</f>
        <v/>
      </c>
      <c r="AK67" s="63" t="str">
        <f t="shared" ref="AK67" si="191">IF(K67="","",K67)</f>
        <v/>
      </c>
      <c r="AL67" s="63" t="str">
        <f t="shared" ref="AL67" si="192">IF(AI67="","",",")</f>
        <v/>
      </c>
      <c r="AM67" s="63" t="str">
        <f t="shared" ref="AM67" si="193">IF(AI67="","",450)</f>
        <v/>
      </c>
      <c r="AN67" s="63" t="str">
        <f t="shared" ref="AN67" si="194">IF(AI67="","",")")</f>
        <v/>
      </c>
    </row>
    <row r="68" spans="1:40" ht="24.5" outlineLevel="1" thickTop="1" thickBot="1" x14ac:dyDescent="0.55000000000000004">
      <c r="C68" s="124" t="s">
        <v>2783</v>
      </c>
      <c r="D68" s="125" t="s">
        <v>1053</v>
      </c>
      <c r="E68" s="51"/>
      <c r="F68" s="52" t="s">
        <v>1015</v>
      </c>
      <c r="G68" s="52" t="s">
        <v>1016</v>
      </c>
      <c r="H68" s="51"/>
      <c r="I68" s="51"/>
      <c r="J68" s="53"/>
      <c r="K68" s="53"/>
      <c r="L68" s="54" t="str">
        <f t="shared" ref="L68" si="195">IF(C68="","",_xlfn.CONCAT("            { line: ","""",C68,", ",M68:AN68,""", sC: ","""",B68,"""},"))</f>
        <v xml:space="preserve">            { line: "Ten misericordia de todos nosotros,, (Sol,,14)(Mi,m,250)", sC: ""},</v>
      </c>
      <c r="M68" s="55" t="str">
        <f t="shared" ref="M68" si="196">IF(N68="","","(")</f>
        <v>(</v>
      </c>
      <c r="N68" s="56" t="str">
        <f t="shared" ref="N68" si="197">IF(D68="","",D68)</f>
        <v>Sol</v>
      </c>
      <c r="O68" s="57" t="str">
        <f t="shared" ref="O68" si="198">IF(N68="","",",")</f>
        <v>,</v>
      </c>
      <c r="P68" s="58" t="str">
        <f t="shared" ref="P68" si="199">IF(E68="","",E68)</f>
        <v/>
      </c>
      <c r="Q68" s="59" t="str">
        <f t="shared" ref="Q68" si="200">IF(N68="","",",")</f>
        <v>,</v>
      </c>
      <c r="R68" s="60">
        <f t="shared" ref="R68" si="201">IF(N68="Do",10,IF(N68="Re",22,IF(N68="Mi",20,IF(N68="Fa",20,IF(N68="Sol",14,IF(N68="La",20,IF(N68="Si",20,IF(N68="Do#",14,IF(N68="Fa#",15,IF(N68="Sol#",20,IF(N68="Si♭",17,"")))))))))))</f>
        <v>14</v>
      </c>
      <c r="S68" s="55" t="str">
        <f t="shared" ref="S68" si="202">IF(N68="","",")")</f>
        <v>)</v>
      </c>
      <c r="T68" s="61" t="str">
        <f t="shared" ref="T68" si="203">IF(U68="","","(")</f>
        <v>(</v>
      </c>
      <c r="U68" s="62" t="str">
        <f t="shared" ref="U68" si="204">IF(F68="","",F68)</f>
        <v>Mi</v>
      </c>
      <c r="V68" s="63" t="str">
        <f t="shared" ref="V68" si="205">IF(U68="","",",")</f>
        <v>,</v>
      </c>
      <c r="W68" s="64" t="str">
        <f t="shared" ref="W68" si="206">IF(G68="","",G68)</f>
        <v>m</v>
      </c>
      <c r="X68" s="63" t="str">
        <f t="shared" ref="X68" si="207">IF(U68="","",",")</f>
        <v>,</v>
      </c>
      <c r="Y68" s="63">
        <f t="shared" ref="Y68" si="208">IF(U68="","",250)</f>
        <v>250</v>
      </c>
      <c r="Z68" s="55" t="str">
        <f t="shared" ref="Z68" si="209">IF(U68="","",")")</f>
        <v>)</v>
      </c>
      <c r="AA68" s="65" t="str">
        <f t="shared" ref="AA68" si="210">IF(AB68="","","(")</f>
        <v/>
      </c>
      <c r="AB68" s="56" t="str">
        <f t="shared" ref="AB68" si="211">IF(H68="","",H68)</f>
        <v/>
      </c>
      <c r="AC68" s="66" t="str">
        <f t="shared" ref="AC68" si="212">IF(AB68="","",",")</f>
        <v/>
      </c>
      <c r="AD68" s="58" t="str">
        <f t="shared" ref="AD68" si="213">IF(I68="","",I68)</f>
        <v/>
      </c>
      <c r="AE68" s="67" t="str">
        <f t="shared" ref="AE68" si="214">IF(AB68="","",",")</f>
        <v/>
      </c>
      <c r="AF68" s="60" t="str">
        <f t="shared" ref="AF68" si="215">IF(AB68="","",350)</f>
        <v/>
      </c>
      <c r="AG68" s="60" t="str">
        <f t="shared" ref="AG68" si="216">IF(AB68="","",")")</f>
        <v/>
      </c>
      <c r="AH68" s="68" t="str">
        <f t="shared" ref="AH68" si="217">IF(AI68="","","(")</f>
        <v/>
      </c>
      <c r="AI68" s="69" t="str">
        <f t="shared" ref="AI68" si="218">IF(J68="","",J68)</f>
        <v/>
      </c>
      <c r="AJ68" s="63" t="str">
        <f t="shared" ref="AJ68" si="219">IF(AI68="","",",")</f>
        <v/>
      </c>
      <c r="AK68" s="63" t="str">
        <f t="shared" ref="AK68" si="220">IF(K68="","",K68)</f>
        <v/>
      </c>
      <c r="AL68" s="63" t="str">
        <f t="shared" ref="AL68" si="221">IF(AI68="","",",")</f>
        <v/>
      </c>
      <c r="AM68" s="63" t="str">
        <f t="shared" ref="AM68" si="222">IF(AI68="","",450)</f>
        <v/>
      </c>
      <c r="AN68" s="63" t="str">
        <f t="shared" ref="AN68" si="223">IF(AI68="","",")")</f>
        <v/>
      </c>
    </row>
    <row r="69" spans="1:40" ht="24.5" outlineLevel="1" thickTop="1" thickBot="1" x14ac:dyDescent="0.55000000000000004">
      <c r="B69" t="s">
        <v>2466</v>
      </c>
      <c r="C69" s="124" t="s">
        <v>2801</v>
      </c>
      <c r="D69" s="125" t="s">
        <v>1053</v>
      </c>
      <c r="E69" s="51"/>
      <c r="F69" s="52"/>
      <c r="G69" s="52"/>
      <c r="H69" s="51"/>
      <c r="I69" s="51"/>
      <c r="J69" s="53"/>
      <c r="K69" s="53"/>
      <c r="L69" s="54" t="str">
        <f t="shared" si="144"/>
        <v xml:space="preserve">            { line: "Por Cristo, con Cristo y en Cristo,, (Sol,,14)", sC: "pa"},</v>
      </c>
      <c r="M69" s="55" t="str">
        <f t="shared" si="145"/>
        <v>(</v>
      </c>
      <c r="N69" s="56" t="str">
        <f t="shared" si="31"/>
        <v>Sol</v>
      </c>
      <c r="O69" s="57" t="str">
        <f t="shared" si="146"/>
        <v>,</v>
      </c>
      <c r="P69" s="58" t="str">
        <f t="shared" si="33"/>
        <v/>
      </c>
      <c r="Q69" s="59" t="str">
        <f t="shared" si="147"/>
        <v>,</v>
      </c>
      <c r="R69" s="60">
        <f t="shared" si="35"/>
        <v>14</v>
      </c>
      <c r="S69" s="55" t="str">
        <f t="shared" si="148"/>
        <v>)</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1:40" ht="24.5" outlineLevel="1" thickTop="1" thickBot="1" x14ac:dyDescent="0.55000000000000004">
      <c r="C70" s="124" t="s">
        <v>2791</v>
      </c>
      <c r="D70" s="125" t="s">
        <v>988</v>
      </c>
      <c r="E70" s="51" t="s">
        <v>1016</v>
      </c>
      <c r="F70" s="52"/>
      <c r="G70" s="52"/>
      <c r="H70" s="51"/>
      <c r="I70" s="51"/>
      <c r="J70" s="53"/>
      <c r="K70" s="53"/>
      <c r="L70" s="54" t="str">
        <f t="shared" si="144"/>
        <v xml:space="preserve">            { line: "a ti, Dios Padre omnipotente,, (Si,m,20)", sC: ""},</v>
      </c>
      <c r="M70" s="55" t="str">
        <f t="shared" si="145"/>
        <v>(</v>
      </c>
      <c r="N70" s="56" t="str">
        <f t="shared" si="31"/>
        <v>Si</v>
      </c>
      <c r="O70" s="57" t="str">
        <f t="shared" si="146"/>
        <v>,</v>
      </c>
      <c r="P70" s="58" t="str">
        <f t="shared" si="33"/>
        <v>m</v>
      </c>
      <c r="Q70" s="59" t="str">
        <f t="shared" si="147"/>
        <v>,</v>
      </c>
      <c r="R70" s="60">
        <f t="shared" si="35"/>
        <v>20</v>
      </c>
      <c r="S70" s="55" t="str">
        <f t="shared" si="148"/>
        <v>)</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1:40" ht="24.5" outlineLevel="1" thickTop="1" thickBot="1" x14ac:dyDescent="0.55000000000000004">
      <c r="C71" s="124" t="s">
        <v>2792</v>
      </c>
      <c r="D71" s="125" t="s">
        <v>1017</v>
      </c>
      <c r="E71" s="51" t="s">
        <v>1016</v>
      </c>
      <c r="F71" s="52"/>
      <c r="G71" s="52"/>
      <c r="H71" s="51"/>
      <c r="I71" s="51"/>
      <c r="J71" s="53"/>
      <c r="K71" s="53"/>
      <c r="L71" s="54" t="str">
        <f t="shared" si="144"/>
        <v xml:space="preserve">            { line: "en la unidad del Espíritu Santo,, (La,m,20)", sC: ""},</v>
      </c>
      <c r="M71" s="55" t="str">
        <f t="shared" si="145"/>
        <v>(</v>
      </c>
      <c r="N71" s="56" t="str">
        <f t="shared" si="31"/>
        <v>La</v>
      </c>
      <c r="O71" s="57" t="str">
        <f t="shared" si="146"/>
        <v>,</v>
      </c>
      <c r="P71" s="58" t="str">
        <f t="shared" si="33"/>
        <v>m</v>
      </c>
      <c r="Q71" s="59" t="str">
        <f t="shared" si="147"/>
        <v>,</v>
      </c>
      <c r="R71" s="60">
        <f t="shared" si="35"/>
        <v>20</v>
      </c>
      <c r="S71" s="55" t="str">
        <f t="shared" si="148"/>
        <v>)</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1:40" ht="24.5" outlineLevel="1" thickTop="1" thickBot="1" x14ac:dyDescent="0.55000000000000004">
      <c r="C72" s="124" t="s">
        <v>2793</v>
      </c>
      <c r="D72" s="125" t="s">
        <v>1015</v>
      </c>
      <c r="E72" s="51" t="s">
        <v>1016</v>
      </c>
      <c r="F72" s="52"/>
      <c r="G72" s="52"/>
      <c r="H72" s="51"/>
      <c r="I72" s="51"/>
      <c r="J72" s="53"/>
      <c r="K72" s="53"/>
      <c r="L72" s="54" t="str">
        <f t="shared" si="144"/>
        <v xml:space="preserve">            { line: "todo honor y toda gloria, (Mi,m,20)", sC: ""},</v>
      </c>
      <c r="M72" s="55" t="str">
        <f t="shared" si="145"/>
        <v>(</v>
      </c>
      <c r="N72" s="56" t="str">
        <f t="shared" si="31"/>
        <v>Mi</v>
      </c>
      <c r="O72" s="57" t="str">
        <f t="shared" si="146"/>
        <v>,</v>
      </c>
      <c r="P72" s="58" t="str">
        <f t="shared" si="33"/>
        <v>m</v>
      </c>
      <c r="Q72" s="59" t="str">
        <f t="shared" si="147"/>
        <v>,</v>
      </c>
      <c r="R72" s="60">
        <f t="shared" si="35"/>
        <v>20</v>
      </c>
      <c r="S72" s="55" t="str">
        <f t="shared" si="148"/>
        <v>)</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1:40" ht="24.5" outlineLevel="1" thickTop="1" thickBot="1" x14ac:dyDescent="0.55000000000000004">
      <c r="C73" s="124" t="s">
        <v>2794</v>
      </c>
      <c r="D73" s="125" t="s">
        <v>1053</v>
      </c>
      <c r="E73" s="51"/>
      <c r="F73" s="52"/>
      <c r="G73" s="52"/>
      <c r="H73" s="51"/>
      <c r="I73" s="51"/>
      <c r="J73" s="53"/>
      <c r="K73" s="53"/>
      <c r="L73" s="54" t="str">
        <f t="shared" si="144"/>
        <v xml:space="preserve">            { line: "por los siglos de los siglos., (Sol,,14)", sC: ""},</v>
      </c>
      <c r="M73" s="55" t="str">
        <f t="shared" si="145"/>
        <v>(</v>
      </c>
      <c r="N73" s="56" t="str">
        <f t="shared" si="31"/>
        <v>Sol</v>
      </c>
      <c r="O73" s="57" t="str">
        <f t="shared" si="146"/>
        <v>,</v>
      </c>
      <c r="P73" s="58" t="str">
        <f t="shared" si="33"/>
        <v/>
      </c>
      <c r="Q73" s="59" t="str">
        <f t="shared" si="147"/>
        <v>,</v>
      </c>
      <c r="R73" s="60">
        <f t="shared" si="35"/>
        <v>14</v>
      </c>
      <c r="S73" s="55" t="str">
        <f t="shared" si="148"/>
        <v>)</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1:40" ht="24.5" outlineLevel="1" thickTop="1" thickBot="1" x14ac:dyDescent="0.55000000000000004">
      <c r="C74" s="124" t="s">
        <v>2492</v>
      </c>
      <c r="D74" s="125" t="s">
        <v>1053</v>
      </c>
      <c r="E74" s="51"/>
      <c r="F74" s="52" t="s">
        <v>988</v>
      </c>
      <c r="G74" s="52" t="s">
        <v>1016</v>
      </c>
      <c r="H74" s="51" t="s">
        <v>1017</v>
      </c>
      <c r="I74" s="51"/>
      <c r="J74" s="53" t="s">
        <v>1015</v>
      </c>
      <c r="K74" s="53" t="s">
        <v>1016</v>
      </c>
      <c r="L74" s="54" t="str">
        <f t="shared" si="144"/>
        <v xml:space="preserve">            { line: "AMÉN, AMÉN, AMÉN., (Sol,,14)(Si,m,250)(La,,350)(Mi,m,450)", sC: ""},</v>
      </c>
      <c r="M74" s="55" t="str">
        <f t="shared" si="145"/>
        <v>(</v>
      </c>
      <c r="N74" s="56" t="str">
        <f t="shared" si="31"/>
        <v>Sol</v>
      </c>
      <c r="O74" s="57" t="str">
        <f t="shared" si="146"/>
        <v>,</v>
      </c>
      <c r="P74" s="58" t="str">
        <f t="shared" si="33"/>
        <v/>
      </c>
      <c r="Q74" s="59" t="str">
        <f t="shared" si="147"/>
        <v>,</v>
      </c>
      <c r="R74" s="60">
        <f t="shared" si="35"/>
        <v>14</v>
      </c>
      <c r="S74" s="55" t="str">
        <f t="shared" si="148"/>
        <v>)</v>
      </c>
      <c r="T74" s="61" t="str">
        <f t="shared" si="149"/>
        <v>(</v>
      </c>
      <c r="U74" s="62" t="str">
        <f t="shared" si="38"/>
        <v>Si</v>
      </c>
      <c r="V74" s="63" t="str">
        <f t="shared" si="150"/>
        <v>,</v>
      </c>
      <c r="W74" s="64" t="str">
        <f t="shared" si="40"/>
        <v>m</v>
      </c>
      <c r="X74" s="63" t="str">
        <f t="shared" si="151"/>
        <v>,</v>
      </c>
      <c r="Y74" s="63">
        <f t="shared" si="152"/>
        <v>250</v>
      </c>
      <c r="Z74" s="55" t="str">
        <f t="shared" si="153"/>
        <v>)</v>
      </c>
      <c r="AA74" s="65" t="str">
        <f t="shared" si="154"/>
        <v>(</v>
      </c>
      <c r="AB74" s="56" t="str">
        <f t="shared" si="45"/>
        <v>La</v>
      </c>
      <c r="AC74" s="66" t="str">
        <f t="shared" si="155"/>
        <v>,</v>
      </c>
      <c r="AD74" s="58" t="str">
        <f t="shared" si="156"/>
        <v/>
      </c>
      <c r="AE74" s="67" t="str">
        <f t="shared" si="157"/>
        <v>,</v>
      </c>
      <c r="AF74" s="60">
        <f t="shared" si="158"/>
        <v>350</v>
      </c>
      <c r="AG74" s="60" t="str">
        <f t="shared" si="159"/>
        <v>)</v>
      </c>
      <c r="AH74" s="68" t="str">
        <f t="shared" si="160"/>
        <v>(</v>
      </c>
      <c r="AI74" s="69" t="str">
        <f t="shared" si="52"/>
        <v>Mi</v>
      </c>
      <c r="AJ74" s="63" t="str">
        <f t="shared" si="161"/>
        <v>,</v>
      </c>
      <c r="AK74" s="63" t="str">
        <f t="shared" si="162"/>
        <v>m</v>
      </c>
      <c r="AL74" s="63" t="str">
        <f t="shared" si="163"/>
        <v>,</v>
      </c>
      <c r="AM74" s="63">
        <f t="shared" si="164"/>
        <v>450</v>
      </c>
      <c r="AN74" s="63" t="str">
        <f t="shared" si="165"/>
        <v>)</v>
      </c>
    </row>
    <row r="75" spans="1:40" ht="24" customHeight="1" thickTop="1" x14ac:dyDescent="0.6">
      <c r="A75" s="94"/>
      <c r="B75" s="94"/>
      <c r="C75" s="94"/>
      <c r="D75" s="94"/>
      <c r="E75" s="94"/>
      <c r="F75" s="94"/>
      <c r="G75" s="94"/>
      <c r="H75" s="94"/>
      <c r="I75" s="94"/>
      <c r="J75" s="94"/>
      <c r="K75" s="94"/>
      <c r="L75" s="98" t="e">
        <f ca="1">_xlfn.CONCAT("]}, // ULTIMA LINEA DEL CANTO: ",L1)</f>
        <v>#N/A</v>
      </c>
      <c r="M75" s="94"/>
    </row>
    <row r="76" spans="1:40" ht="20.5" x14ac:dyDescent="0.35">
      <c r="L76" s="99" t="s">
        <v>1012</v>
      </c>
      <c r="M76" s="100"/>
    </row>
    <row r="77" spans="1:40" ht="15" hidden="1" outlineLevel="1" thickBot="1" x14ac:dyDescent="0.4">
      <c r="M77" s="100"/>
    </row>
    <row r="78" spans="1:40" ht="26.5" hidden="1"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ref="R78:R87" si="224">IF(N78="Do",10,IF(N78="Re",22,IF(N78="Mi",20,IF(N78="Fa",20,IF(N78="Sol",14,IF(N78="La",20,IF(N78="Si",20,IF(N78="Do#",14,IF(N78="Fa#",15,IF(N78="Sol#",20,IF(N78="Si♭",17,"")))))))))))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hidden="1" outlineLevel="1" thickTop="1" thickBot="1" x14ac:dyDescent="0.55000000000000004">
      <c r="C79" s="78" t="s">
        <v>999</v>
      </c>
      <c r="D79" s="79"/>
      <c r="E79" s="79"/>
      <c r="F79" s="79"/>
      <c r="G79" s="79"/>
      <c r="H79" s="79"/>
      <c r="I79" s="79"/>
      <c r="J79" s="79"/>
      <c r="K79" s="79"/>
      <c r="L79" s="134" t="s">
        <v>1000</v>
      </c>
      <c r="M79" s="55" t="str">
        <f t="shared" ref="M79:M86" si="225">IF(N79="","","(")</f>
        <v/>
      </c>
      <c r="N79" s="56" t="str">
        <f t="shared" ref="N79:N86" si="226">IF(D79="","",D79)</f>
        <v/>
      </c>
      <c r="O79" s="57" t="str">
        <f t="shared" ref="O79:O86" si="227">IF(N79="","",",")</f>
        <v/>
      </c>
      <c r="P79" s="58" t="str">
        <f t="shared" ref="P79:P86" si="228">IF(E79="","",E79)</f>
        <v/>
      </c>
      <c r="Q79" s="59" t="str">
        <f t="shared" ref="Q79:Q86" si="229">IF(N79="","",",")</f>
        <v/>
      </c>
      <c r="R79" s="60" t="str">
        <f t="shared" si="224"/>
        <v/>
      </c>
      <c r="S79" s="55" t="str">
        <f t="shared" ref="S79:S86" si="230">IF(N79="","",")")</f>
        <v/>
      </c>
      <c r="T79" s="61" t="str">
        <f t="shared" ref="T79:T86" si="231">IF(U79="","","(")</f>
        <v/>
      </c>
      <c r="U79" s="62" t="str">
        <f t="shared" ref="U79:U86" si="232">IF(F79="","",F79)</f>
        <v/>
      </c>
      <c r="V79" s="63" t="str">
        <f t="shared" ref="V79:V86" si="233">IF(U79="","",",")</f>
        <v/>
      </c>
      <c r="W79" s="64" t="str">
        <f t="shared" ref="W79:W86" si="234">IF(G79="","",G79)</f>
        <v/>
      </c>
      <c r="X79" s="63" t="str">
        <f t="shared" ref="X79:X86" si="235">IF(U79="","",",")</f>
        <v/>
      </c>
      <c r="Y79" s="63" t="str">
        <f t="shared" ref="Y79:Y86" si="236">IF(U79="","",250)</f>
        <v/>
      </c>
      <c r="Z79" s="55" t="str">
        <f t="shared" ref="Z79:Z86" si="237">IF(U79="","",")")</f>
        <v/>
      </c>
      <c r="AA79" s="65" t="str">
        <f t="shared" ref="AA79:AA86" si="238">IF(AB79="","","(")</f>
        <v/>
      </c>
      <c r="AB79" s="56" t="str">
        <f t="shared" ref="AB79:AB86" si="239">IF(H79="","",H79)</f>
        <v/>
      </c>
      <c r="AC79" s="66" t="str">
        <f t="shared" ref="AC79:AC86" si="240">IF(AB79="","",",")</f>
        <v/>
      </c>
      <c r="AD79" s="58" t="str">
        <f t="shared" ref="AD79:AD86" si="241">IF(I79="","",I79)</f>
        <v/>
      </c>
      <c r="AE79" s="67" t="str">
        <f t="shared" ref="AE79:AE86" si="242">IF(AB79="","",",")</f>
        <v/>
      </c>
      <c r="AF79" s="60" t="str">
        <f t="shared" ref="AF79:AF86" si="243">IF(AB79="","",350)</f>
        <v/>
      </c>
      <c r="AG79" s="60" t="str">
        <f t="shared" ref="AG79:AG86" si="244">IF(AB79="","",")")</f>
        <v/>
      </c>
      <c r="AH79" s="68" t="str">
        <f t="shared" ref="AH79:AH86" si="245">IF(AI79="","","(")</f>
        <v/>
      </c>
      <c r="AI79" s="69" t="str">
        <f t="shared" ref="AI79:AI86" si="246">IF(J79="","",J79)</f>
        <v/>
      </c>
      <c r="AJ79" s="63" t="str">
        <f t="shared" ref="AJ79:AJ86" si="247">IF(AI79="","",",")</f>
        <v/>
      </c>
      <c r="AK79" s="63" t="str">
        <f t="shared" ref="AK79:AK86" si="248">IF(K79="","",K79)</f>
        <v/>
      </c>
      <c r="AL79" s="63" t="str">
        <f t="shared" ref="AL79:AL86" si="249">IF(AI79="","",",")</f>
        <v/>
      </c>
      <c r="AM79" s="63" t="str">
        <f t="shared" ref="AM79:AM86" si="250">IF(AI79="","",450)</f>
        <v/>
      </c>
      <c r="AN79" s="63" t="str">
        <f t="shared" ref="AN79:AN86" si="251">IF(AI79="","",")")</f>
        <v/>
      </c>
    </row>
    <row r="80" spans="1:40" ht="24.5" hidden="1" outlineLevel="1" thickTop="1" thickBot="1" x14ac:dyDescent="0.550000000000000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225"/>
        <v/>
      </c>
      <c r="N80" s="56" t="str">
        <f t="shared" si="226"/>
        <v/>
      </c>
      <c r="O80" s="57" t="str">
        <f t="shared" si="227"/>
        <v/>
      </c>
      <c r="P80" s="58" t="str">
        <f t="shared" si="228"/>
        <v/>
      </c>
      <c r="Q80" s="59" t="str">
        <f t="shared" si="229"/>
        <v/>
      </c>
      <c r="R80" s="60" t="str">
        <f t="shared" si="224"/>
        <v/>
      </c>
      <c r="S80" s="55" t="str">
        <f t="shared" si="230"/>
        <v/>
      </c>
      <c r="T80" s="61" t="str">
        <f t="shared" si="231"/>
        <v/>
      </c>
      <c r="U80" s="62" t="str">
        <f t="shared" si="232"/>
        <v/>
      </c>
      <c r="V80" s="63" t="str">
        <f t="shared" si="233"/>
        <v/>
      </c>
      <c r="W80" s="64" t="str">
        <f t="shared" si="234"/>
        <v/>
      </c>
      <c r="X80" s="63" t="str">
        <f t="shared" si="235"/>
        <v/>
      </c>
      <c r="Y80" s="63" t="str">
        <f t="shared" si="236"/>
        <v/>
      </c>
      <c r="Z80" s="55" t="str">
        <f t="shared" si="237"/>
        <v/>
      </c>
      <c r="AA80" s="65" t="str">
        <f t="shared" si="238"/>
        <v/>
      </c>
      <c r="AB80" s="56" t="str">
        <f t="shared" si="239"/>
        <v/>
      </c>
      <c r="AC80" s="66" t="str">
        <f t="shared" si="240"/>
        <v/>
      </c>
      <c r="AD80" s="58" t="str">
        <f t="shared" si="241"/>
        <v/>
      </c>
      <c r="AE80" s="67" t="str">
        <f t="shared" si="242"/>
        <v/>
      </c>
      <c r="AF80" s="60" t="str">
        <f t="shared" si="243"/>
        <v/>
      </c>
      <c r="AG80" s="60" t="str">
        <f t="shared" si="244"/>
        <v/>
      </c>
      <c r="AH80" s="68" t="str">
        <f t="shared" si="245"/>
        <v/>
      </c>
      <c r="AI80" s="69" t="str">
        <f t="shared" si="246"/>
        <v/>
      </c>
      <c r="AJ80" s="63" t="str">
        <f t="shared" si="247"/>
        <v/>
      </c>
      <c r="AK80" s="63" t="str">
        <f t="shared" si="248"/>
        <v/>
      </c>
      <c r="AL80" s="63" t="str">
        <f t="shared" si="249"/>
        <v/>
      </c>
      <c r="AM80" s="63" t="str">
        <f t="shared" si="250"/>
        <v/>
      </c>
      <c r="AN80" s="63" t="str">
        <f t="shared" si="251"/>
        <v/>
      </c>
    </row>
    <row r="81" spans="1:40" ht="24.5" hidden="1" outlineLevel="1" thickTop="1" thickBot="1" x14ac:dyDescent="0.55000000000000004">
      <c r="B81" t="s">
        <v>1003</v>
      </c>
      <c r="C81" s="84" t="s">
        <v>1004</v>
      </c>
      <c r="D81" s="85"/>
      <c r="E81" s="85"/>
      <c r="F81" s="85"/>
      <c r="G81" s="85"/>
      <c r="H81" s="86"/>
      <c r="I81" s="86"/>
      <c r="J81" s="86"/>
      <c r="K81" s="86"/>
      <c r="L81" s="136" t="str">
        <f>IF(C81="","",_xlfn.CONCAT("            { line: ","""",C81,", ",M81:AN81,""", sC: ","""",B81,"""},"))</f>
        <v xml:space="preserve">            { line: "ASAMBLEA DOS, ", sC: "as"},</v>
      </c>
      <c r="M81" s="55" t="str">
        <f t="shared" si="225"/>
        <v/>
      </c>
      <c r="N81" s="56" t="str">
        <f t="shared" si="226"/>
        <v/>
      </c>
      <c r="O81" s="57" t="str">
        <f t="shared" si="227"/>
        <v/>
      </c>
      <c r="P81" s="58" t="str">
        <f t="shared" si="228"/>
        <v/>
      </c>
      <c r="Q81" s="59" t="str">
        <f t="shared" si="229"/>
        <v/>
      </c>
      <c r="R81" s="60" t="str">
        <f t="shared" si="224"/>
        <v/>
      </c>
      <c r="S81" s="55" t="str">
        <f t="shared" si="230"/>
        <v/>
      </c>
      <c r="T81" s="61" t="str">
        <f t="shared" si="231"/>
        <v/>
      </c>
      <c r="U81" s="62" t="str">
        <f t="shared" si="232"/>
        <v/>
      </c>
      <c r="V81" s="63" t="str">
        <f t="shared" si="233"/>
        <v/>
      </c>
      <c r="W81" s="64" t="str">
        <f t="shared" si="234"/>
        <v/>
      </c>
      <c r="X81" s="63" t="str">
        <f t="shared" si="235"/>
        <v/>
      </c>
      <c r="Y81" s="63" t="str">
        <f t="shared" si="236"/>
        <v/>
      </c>
      <c r="Z81" s="55" t="str">
        <f t="shared" si="237"/>
        <v/>
      </c>
      <c r="AA81" s="65" t="str">
        <f t="shared" si="238"/>
        <v/>
      </c>
      <c r="AB81" s="56" t="str">
        <f t="shared" si="239"/>
        <v/>
      </c>
      <c r="AC81" s="66" t="str">
        <f t="shared" si="240"/>
        <v/>
      </c>
      <c r="AD81" s="58" t="str">
        <f t="shared" si="241"/>
        <v/>
      </c>
      <c r="AE81" s="67" t="str">
        <f t="shared" si="242"/>
        <v/>
      </c>
      <c r="AF81" s="60" t="str">
        <f t="shared" si="243"/>
        <v/>
      </c>
      <c r="AG81" s="60" t="str">
        <f t="shared" si="244"/>
        <v/>
      </c>
      <c r="AH81" s="68" t="str">
        <f t="shared" si="245"/>
        <v/>
      </c>
      <c r="AI81" s="69" t="str">
        <f t="shared" si="246"/>
        <v/>
      </c>
      <c r="AJ81" s="63" t="str">
        <f t="shared" si="247"/>
        <v/>
      </c>
      <c r="AK81" s="63" t="str">
        <f t="shared" si="248"/>
        <v/>
      </c>
      <c r="AL81" s="63" t="str">
        <f t="shared" si="249"/>
        <v/>
      </c>
      <c r="AM81" s="63" t="str">
        <f t="shared" si="250"/>
        <v/>
      </c>
      <c r="AN81" s="63" t="str">
        <f t="shared" si="251"/>
        <v/>
      </c>
    </row>
    <row r="82" spans="1:40" ht="24.5" hidden="1" outlineLevel="1" thickTop="1" thickBot="1" x14ac:dyDescent="0.55000000000000004">
      <c r="B82" t="s">
        <v>1003</v>
      </c>
      <c r="C82" s="84" t="s">
        <v>1005</v>
      </c>
      <c r="D82" s="88"/>
      <c r="E82" s="88"/>
      <c r="F82" s="88"/>
      <c r="G82" s="88"/>
      <c r="H82" s="89"/>
      <c r="I82" s="89"/>
      <c r="J82" s="89"/>
      <c r="K82" s="89"/>
      <c r="L82" s="136" t="str">
        <f>IF(C82="","",_xlfn.CONCAT("            { line: ","""",C82,", ",M82:AN82,""", sC: ","""",B82,"""},"))</f>
        <v xml:space="preserve">            { line: "ASAMBLEA TRES, ", sC: "as"},</v>
      </c>
      <c r="M82" s="55" t="str">
        <f t="shared" si="225"/>
        <v/>
      </c>
      <c r="N82" s="56" t="str">
        <f t="shared" si="226"/>
        <v/>
      </c>
      <c r="O82" s="57" t="str">
        <f t="shared" si="227"/>
        <v/>
      </c>
      <c r="P82" s="58" t="str">
        <f t="shared" si="228"/>
        <v/>
      </c>
      <c r="Q82" s="59" t="str">
        <f t="shared" si="229"/>
        <v/>
      </c>
      <c r="R82" s="60" t="str">
        <f t="shared" si="224"/>
        <v/>
      </c>
      <c r="S82" s="55" t="str">
        <f t="shared" si="230"/>
        <v/>
      </c>
      <c r="T82" s="61" t="str">
        <f t="shared" si="231"/>
        <v/>
      </c>
      <c r="U82" s="62" t="str">
        <f t="shared" si="232"/>
        <v/>
      </c>
      <c r="V82" s="63" t="str">
        <f t="shared" si="233"/>
        <v/>
      </c>
      <c r="W82" s="64" t="str">
        <f t="shared" si="234"/>
        <v/>
      </c>
      <c r="X82" s="63" t="str">
        <f t="shared" si="235"/>
        <v/>
      </c>
      <c r="Y82" s="63" t="str">
        <f t="shared" si="236"/>
        <v/>
      </c>
      <c r="Z82" s="55" t="str">
        <f t="shared" si="237"/>
        <v/>
      </c>
      <c r="AA82" s="65" t="str">
        <f t="shared" si="238"/>
        <v/>
      </c>
      <c r="AB82" s="56" t="str">
        <f t="shared" si="239"/>
        <v/>
      </c>
      <c r="AC82" s="66" t="str">
        <f t="shared" si="240"/>
        <v/>
      </c>
      <c r="AD82" s="58" t="str">
        <f t="shared" si="241"/>
        <v/>
      </c>
      <c r="AE82" s="67" t="str">
        <f t="shared" si="242"/>
        <v/>
      </c>
      <c r="AF82" s="60" t="str">
        <f t="shared" si="243"/>
        <v/>
      </c>
      <c r="AG82" s="60" t="str">
        <f t="shared" si="244"/>
        <v/>
      </c>
      <c r="AH82" s="68" t="str">
        <f t="shared" si="245"/>
        <v/>
      </c>
      <c r="AI82" s="69" t="str">
        <f t="shared" si="246"/>
        <v/>
      </c>
      <c r="AJ82" s="63" t="str">
        <f t="shared" si="247"/>
        <v/>
      </c>
      <c r="AK82" s="63" t="str">
        <f t="shared" si="248"/>
        <v/>
      </c>
      <c r="AL82" s="63" t="str">
        <f t="shared" si="249"/>
        <v/>
      </c>
      <c r="AM82" s="63" t="str">
        <f t="shared" si="250"/>
        <v/>
      </c>
      <c r="AN82" s="63" t="str">
        <f t="shared" si="251"/>
        <v/>
      </c>
    </row>
    <row r="83" spans="1:40" ht="24.5" hidden="1" outlineLevel="1" thickTop="1" thickBot="1" x14ac:dyDescent="0.55000000000000004">
      <c r="B83" t="s">
        <v>1003</v>
      </c>
      <c r="C83" s="84" t="s">
        <v>1006</v>
      </c>
      <c r="D83" s="85"/>
      <c r="E83" s="85"/>
      <c r="F83" s="85"/>
      <c r="G83" s="85"/>
      <c r="H83" s="86"/>
      <c r="I83" s="86"/>
      <c r="J83" s="86"/>
      <c r="K83" s="86"/>
      <c r="L83" s="136" t="str">
        <f>IF(C83="","",_xlfn.CONCAT("            { line: ","""",C83,", ",M83:AN83,""", sC: ","""",B83,"""},"))</f>
        <v xml:space="preserve">            { line: "ASAMBLEA CUATRO, ", sC: "as"},</v>
      </c>
      <c r="M83" s="55" t="str">
        <f t="shared" si="225"/>
        <v/>
      </c>
      <c r="N83" s="56" t="str">
        <f t="shared" si="226"/>
        <v/>
      </c>
      <c r="O83" s="57" t="str">
        <f t="shared" si="227"/>
        <v/>
      </c>
      <c r="P83" s="58" t="str">
        <f t="shared" si="228"/>
        <v/>
      </c>
      <c r="Q83" s="59" t="str">
        <f t="shared" si="229"/>
        <v/>
      </c>
      <c r="R83" s="60" t="str">
        <f t="shared" si="224"/>
        <v/>
      </c>
      <c r="S83" s="55" t="str">
        <f t="shared" si="230"/>
        <v/>
      </c>
      <c r="T83" s="61" t="str">
        <f t="shared" si="231"/>
        <v/>
      </c>
      <c r="U83" s="62" t="str">
        <f t="shared" si="232"/>
        <v/>
      </c>
      <c r="V83" s="63" t="str">
        <f t="shared" si="233"/>
        <v/>
      </c>
      <c r="W83" s="64" t="str">
        <f t="shared" si="234"/>
        <v/>
      </c>
      <c r="X83" s="63" t="str">
        <f t="shared" si="235"/>
        <v/>
      </c>
      <c r="Y83" s="63" t="str">
        <f t="shared" si="236"/>
        <v/>
      </c>
      <c r="Z83" s="55" t="str">
        <f t="shared" si="237"/>
        <v/>
      </c>
      <c r="AA83" s="65" t="str">
        <f t="shared" si="238"/>
        <v/>
      </c>
      <c r="AB83" s="56" t="str">
        <f t="shared" si="239"/>
        <v/>
      </c>
      <c r="AC83" s="66" t="str">
        <f t="shared" si="240"/>
        <v/>
      </c>
      <c r="AD83" s="58" t="str">
        <f t="shared" si="241"/>
        <v/>
      </c>
      <c r="AE83" s="67" t="str">
        <f t="shared" si="242"/>
        <v/>
      </c>
      <c r="AF83" s="60" t="str">
        <f t="shared" si="243"/>
        <v/>
      </c>
      <c r="AG83" s="60" t="str">
        <f t="shared" si="244"/>
        <v/>
      </c>
      <c r="AH83" s="68" t="str">
        <f t="shared" si="245"/>
        <v/>
      </c>
      <c r="AI83" s="69" t="str">
        <f t="shared" si="246"/>
        <v/>
      </c>
      <c r="AJ83" s="63" t="str">
        <f t="shared" si="247"/>
        <v/>
      </c>
      <c r="AK83" s="63" t="str">
        <f t="shared" si="248"/>
        <v/>
      </c>
      <c r="AL83" s="63" t="str">
        <f t="shared" si="249"/>
        <v/>
      </c>
      <c r="AM83" s="63" t="str">
        <f t="shared" si="250"/>
        <v/>
      </c>
      <c r="AN83" s="63" t="str">
        <f t="shared" si="251"/>
        <v/>
      </c>
    </row>
    <row r="84" spans="1:40" ht="24.5" hidden="1" outlineLevel="1" thickTop="1" thickBot="1" x14ac:dyDescent="0.55000000000000004">
      <c r="B84" t="s">
        <v>1003</v>
      </c>
      <c r="C84" s="84" t="s">
        <v>1007</v>
      </c>
      <c r="D84" s="88"/>
      <c r="E84" s="88"/>
      <c r="F84" s="88"/>
      <c r="G84" s="88"/>
      <c r="H84" s="89"/>
      <c r="I84" s="89"/>
      <c r="J84" s="89"/>
      <c r="K84" s="89"/>
      <c r="L84" s="136" t="str">
        <f>IF(C84="","",_xlfn.CONCAT("            { line: ","""",C84,", ",M84:AN84,""", sC: ","""",B84,"""},"))</f>
        <v xml:space="preserve">            { line: "ASAMBLEA CISCO, ", sC: "as"},</v>
      </c>
      <c r="M84" s="55" t="str">
        <f t="shared" si="225"/>
        <v/>
      </c>
      <c r="N84" s="56" t="str">
        <f t="shared" si="226"/>
        <v/>
      </c>
      <c r="O84" s="57" t="str">
        <f t="shared" si="227"/>
        <v/>
      </c>
      <c r="P84" s="58" t="str">
        <f t="shared" si="228"/>
        <v/>
      </c>
      <c r="Q84" s="59" t="str">
        <f t="shared" si="229"/>
        <v/>
      </c>
      <c r="R84" s="60" t="str">
        <f t="shared" si="224"/>
        <v/>
      </c>
      <c r="S84" s="55" t="str">
        <f t="shared" si="230"/>
        <v/>
      </c>
      <c r="T84" s="61" t="str">
        <f t="shared" si="231"/>
        <v/>
      </c>
      <c r="U84" s="62" t="str">
        <f t="shared" si="232"/>
        <v/>
      </c>
      <c r="V84" s="63" t="str">
        <f t="shared" si="233"/>
        <v/>
      </c>
      <c r="W84" s="64" t="str">
        <f t="shared" si="234"/>
        <v/>
      </c>
      <c r="X84" s="63" t="str">
        <f t="shared" si="235"/>
        <v/>
      </c>
      <c r="Y84" s="63" t="str">
        <f t="shared" si="236"/>
        <v/>
      </c>
      <c r="Z84" s="55" t="str">
        <f t="shared" si="237"/>
        <v/>
      </c>
      <c r="AA84" s="65" t="str">
        <f t="shared" si="238"/>
        <v/>
      </c>
      <c r="AB84" s="56" t="str">
        <f t="shared" si="239"/>
        <v/>
      </c>
      <c r="AC84" s="66" t="str">
        <f t="shared" si="240"/>
        <v/>
      </c>
      <c r="AD84" s="58" t="str">
        <f t="shared" si="241"/>
        <v/>
      </c>
      <c r="AE84" s="67" t="str">
        <f t="shared" si="242"/>
        <v/>
      </c>
      <c r="AF84" s="60" t="str">
        <f t="shared" si="243"/>
        <v/>
      </c>
      <c r="AG84" s="60" t="str">
        <f t="shared" si="244"/>
        <v/>
      </c>
      <c r="AH84" s="68" t="str">
        <f t="shared" si="245"/>
        <v/>
      </c>
      <c r="AI84" s="69" t="str">
        <f t="shared" si="246"/>
        <v/>
      </c>
      <c r="AJ84" s="63" t="str">
        <f t="shared" si="247"/>
        <v/>
      </c>
      <c r="AK84" s="63" t="str">
        <f t="shared" si="248"/>
        <v/>
      </c>
      <c r="AL84" s="63" t="str">
        <f t="shared" si="249"/>
        <v/>
      </c>
      <c r="AM84" s="63" t="str">
        <f t="shared" si="250"/>
        <v/>
      </c>
      <c r="AN84" s="63" t="str">
        <f t="shared" si="251"/>
        <v/>
      </c>
    </row>
    <row r="85" spans="1:40" ht="24.5" hidden="1" outlineLevel="1" thickTop="1" thickBot="1" x14ac:dyDescent="0.55000000000000004">
      <c r="B85" t="s">
        <v>1003</v>
      </c>
      <c r="C85" s="84" t="s">
        <v>1008</v>
      </c>
      <c r="D85" s="90"/>
      <c r="E85" s="90"/>
      <c r="F85" s="90"/>
      <c r="G85" s="90"/>
      <c r="H85" s="91"/>
      <c r="I85" s="91"/>
      <c r="J85" s="91"/>
      <c r="K85" s="91"/>
      <c r="L85" s="136" t="str">
        <f>IF(C85="","",_xlfn.CONCAT("            { line: ","""",C85,", ",M85:AN85,""", sC: ","""",B85,"""},"))</f>
        <v xml:space="preserve">            { line: "ASAMBLEA SEIS, ", sC: "as"},</v>
      </c>
      <c r="M85" s="55" t="str">
        <f t="shared" si="225"/>
        <v/>
      </c>
      <c r="N85" s="56" t="str">
        <f t="shared" si="226"/>
        <v/>
      </c>
      <c r="O85" s="57" t="str">
        <f t="shared" si="227"/>
        <v/>
      </c>
      <c r="P85" s="58" t="str">
        <f t="shared" si="228"/>
        <v/>
      </c>
      <c r="Q85" s="59" t="str">
        <f t="shared" si="229"/>
        <v/>
      </c>
      <c r="R85" s="60" t="str">
        <f t="shared" si="224"/>
        <v/>
      </c>
      <c r="S85" s="55" t="str">
        <f t="shared" si="230"/>
        <v/>
      </c>
      <c r="T85" s="61" t="str">
        <f t="shared" si="231"/>
        <v/>
      </c>
      <c r="U85" s="62" t="str">
        <f t="shared" si="232"/>
        <v/>
      </c>
      <c r="V85" s="63" t="str">
        <f t="shared" si="233"/>
        <v/>
      </c>
      <c r="W85" s="64" t="str">
        <f t="shared" si="234"/>
        <v/>
      </c>
      <c r="X85" s="63" t="str">
        <f t="shared" si="235"/>
        <v/>
      </c>
      <c r="Y85" s="63" t="str">
        <f t="shared" si="236"/>
        <v/>
      </c>
      <c r="Z85" s="55" t="str">
        <f t="shared" si="237"/>
        <v/>
      </c>
      <c r="AA85" s="65" t="str">
        <f t="shared" si="238"/>
        <v/>
      </c>
      <c r="AB85" s="56" t="str">
        <f t="shared" si="239"/>
        <v/>
      </c>
      <c r="AC85" s="66" t="str">
        <f t="shared" si="240"/>
        <v/>
      </c>
      <c r="AD85" s="58" t="str">
        <f t="shared" si="241"/>
        <v/>
      </c>
      <c r="AE85" s="67" t="str">
        <f t="shared" si="242"/>
        <v/>
      </c>
      <c r="AF85" s="60" t="str">
        <f t="shared" si="243"/>
        <v/>
      </c>
      <c r="AG85" s="60" t="str">
        <f t="shared" si="244"/>
        <v/>
      </c>
      <c r="AH85" s="68" t="str">
        <f t="shared" si="245"/>
        <v/>
      </c>
      <c r="AI85" s="69" t="str">
        <f t="shared" si="246"/>
        <v/>
      </c>
      <c r="AJ85" s="63" t="str">
        <f t="shared" si="247"/>
        <v/>
      </c>
      <c r="AK85" s="63" t="str">
        <f t="shared" si="248"/>
        <v/>
      </c>
      <c r="AL85" s="63" t="str">
        <f t="shared" si="249"/>
        <v/>
      </c>
      <c r="AM85" s="63" t="str">
        <f t="shared" si="250"/>
        <v/>
      </c>
      <c r="AN85" s="63" t="str">
        <f t="shared" si="251"/>
        <v/>
      </c>
    </row>
    <row r="86" spans="1:40" ht="24.5" hidden="1" outlineLevel="1" thickTop="1" thickBot="1" x14ac:dyDescent="0.55000000000000004">
      <c r="B86" t="s">
        <v>1003</v>
      </c>
      <c r="C86" s="92" t="s">
        <v>1009</v>
      </c>
      <c r="D86" s="82"/>
      <c r="E86" s="82"/>
      <c r="F86" s="82"/>
      <c r="G86" s="82"/>
      <c r="H86" s="82"/>
      <c r="I86" s="82"/>
      <c r="J86" s="82"/>
      <c r="K86" s="82"/>
      <c r="L86" s="137" t="str">
        <f>IF(C86="","",_xlfn.CONCAT("            { line: ","""",C86,", ",M86:AN86,""", sC: ","""",B86,"""},  ]},"))</f>
        <v xml:space="preserve">            { line: "ASAMBLEA CIERRE, ", sC: "as"},  ]},</v>
      </c>
      <c r="M86" s="55" t="str">
        <f t="shared" si="225"/>
        <v/>
      </c>
      <c r="N86" s="56" t="str">
        <f t="shared" si="226"/>
        <v/>
      </c>
      <c r="O86" s="57" t="str">
        <f t="shared" si="227"/>
        <v/>
      </c>
      <c r="P86" s="58" t="str">
        <f t="shared" si="228"/>
        <v/>
      </c>
      <c r="Q86" s="59" t="str">
        <f t="shared" si="229"/>
        <v/>
      </c>
      <c r="R86" s="60" t="str">
        <f t="shared" si="224"/>
        <v/>
      </c>
      <c r="S86" s="55" t="str">
        <f t="shared" si="230"/>
        <v/>
      </c>
      <c r="T86" s="61" t="str">
        <f t="shared" si="231"/>
        <v/>
      </c>
      <c r="U86" s="62" t="str">
        <f t="shared" si="232"/>
        <v/>
      </c>
      <c r="V86" s="63" t="str">
        <f t="shared" si="233"/>
        <v/>
      </c>
      <c r="W86" s="64" t="str">
        <f t="shared" si="234"/>
        <v/>
      </c>
      <c r="X86" s="63" t="str">
        <f t="shared" si="235"/>
        <v/>
      </c>
      <c r="Y86" s="63" t="str">
        <f t="shared" si="236"/>
        <v/>
      </c>
      <c r="Z86" s="55" t="str">
        <f t="shared" si="237"/>
        <v/>
      </c>
      <c r="AA86" s="65" t="str">
        <f t="shared" si="238"/>
        <v/>
      </c>
      <c r="AB86" s="56" t="str">
        <f t="shared" si="239"/>
        <v/>
      </c>
      <c r="AC86" s="66" t="str">
        <f t="shared" si="240"/>
        <v/>
      </c>
      <c r="AD86" s="58" t="str">
        <f t="shared" si="241"/>
        <v/>
      </c>
      <c r="AE86" s="67" t="str">
        <f t="shared" si="242"/>
        <v/>
      </c>
      <c r="AF86" s="60" t="str">
        <f t="shared" si="243"/>
        <v/>
      </c>
      <c r="AG86" s="60" t="str">
        <f t="shared" si="244"/>
        <v/>
      </c>
      <c r="AH86" s="68" t="str">
        <f t="shared" si="245"/>
        <v/>
      </c>
      <c r="AI86" s="69" t="str">
        <f t="shared" si="246"/>
        <v/>
      </c>
      <c r="AJ86" s="63" t="str">
        <f t="shared" si="247"/>
        <v/>
      </c>
      <c r="AK86" s="63" t="str">
        <f t="shared" si="248"/>
        <v/>
      </c>
      <c r="AL86" s="63" t="str">
        <f t="shared" si="249"/>
        <v/>
      </c>
      <c r="AM86" s="63" t="str">
        <f t="shared" si="250"/>
        <v/>
      </c>
      <c r="AN86" s="63" t="str">
        <f t="shared" si="251"/>
        <v/>
      </c>
    </row>
    <row r="87" spans="1:40" ht="26.5" hidden="1" outlineLevel="1" thickTop="1" thickBot="1" x14ac:dyDescent="0.55000000000000004">
      <c r="A87" s="72"/>
      <c r="B87" s="72"/>
      <c r="C87" s="72"/>
      <c r="D87" s="73"/>
      <c r="E87" s="73"/>
      <c r="F87" s="73"/>
      <c r="G87" s="73"/>
      <c r="H87" s="73"/>
      <c r="I87" s="73"/>
      <c r="J87" s="73"/>
      <c r="K87" s="73"/>
      <c r="L87" s="74" t="s">
        <v>997</v>
      </c>
      <c r="M87" s="55"/>
      <c r="N87" s="56"/>
      <c r="O87" s="57"/>
      <c r="P87" s="58"/>
      <c r="Q87" s="59"/>
      <c r="R87" s="60" t="str">
        <f t="shared" si="224"/>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2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0718A-D757-4C62-8C88-F85F089C4D88}">
  <sheetPr codeName="Sheet110">
    <tabColor rgb="FF00B0F0"/>
  </sheetPr>
  <dimension ref="A1:AN84"/>
  <sheetViews>
    <sheetView zoomScale="85" zoomScaleNormal="85" workbookViewId="0">
      <pane xSplit="2" ySplit="1" topLeftCell="C24" activePane="bottomRight" state="frozen"/>
      <selection pane="topRight" activeCell="C1" sqref="C1"/>
      <selection pane="bottomLeft" activeCell="A2" sqref="A2"/>
      <selection pane="bottomRight" activeCell="C39" sqref="C39"/>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196</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195</v>
      </c>
      <c r="C26" t="e">
        <f ca="1">VLOOKUP(B26,Table4[#Data],13,FALSE)</f>
        <v>#N/A</v>
      </c>
      <c r="L26" s="122" t="e">
        <f ca="1">_xlfn.CONCAT("        ant: ",C26,",")</f>
        <v>#N/A</v>
      </c>
    </row>
    <row r="27" spans="1:40" ht="23" x14ac:dyDescent="0.35">
      <c r="B27">
        <f ca="1">+C1+1</f>
        <v>197</v>
      </c>
      <c r="C27" t="str">
        <f ca="1">VLOOKUP(B27,Table4[#Data],13,FALSE)</f>
        <v>"/src/index.html?canto=plegariaeucaristicaiimodeloii"</v>
      </c>
      <c r="L27" s="122" t="str">
        <f ca="1">_xlfn.CONCAT("        sig: ",C27,",")</f>
        <v xml:space="preserve">        sig: "/src/index.html?canto=plegariaeucaristicaiimodeloii",</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2894</v>
      </c>
      <c r="D30" s="125" t="s">
        <v>1106</v>
      </c>
      <c r="E30" s="51"/>
      <c r="F30" s="52"/>
      <c r="G30" s="52"/>
      <c r="H30" s="51"/>
      <c r="I30" s="51"/>
      <c r="J30" s="53"/>
      <c r="K30" s="53"/>
      <c r="L30" s="77" t="str">
        <f t="shared" ref="L30:L31" si="0">IF(C30="","",_xlfn.CONCAT("            { line: ","""",C30,", ",M30:AN30,""", sC: ","""",B30,"""},"))</f>
        <v xml:space="preserve">            { line: "Dirige tu mirada sobre esta Víctima, (Do,,10)", sC: ""},</v>
      </c>
      <c r="M30" s="55" t="str">
        <f t="shared" ref="M30:M34" si="1">IF(N30="","","(")</f>
        <v>(</v>
      </c>
      <c r="N30" s="56" t="str">
        <f t="shared" ref="N30:N70" si="2">IF(D30="","",D30)</f>
        <v>Do</v>
      </c>
      <c r="O30" s="57" t="str">
        <f t="shared" ref="O30:O34" si="3">IF(N30="","",",")</f>
        <v>,</v>
      </c>
      <c r="P30" s="58" t="str">
        <f t="shared" ref="P30:P70" si="4">IF(E30="","",E30)</f>
        <v/>
      </c>
      <c r="Q30" s="59" t="str">
        <f t="shared" ref="Q30:Q34" si="5">IF(N30="","",",")</f>
        <v>,</v>
      </c>
      <c r="R30" s="60">
        <f t="shared" ref="R30:R70" si="6">IF(N30="Do",10,IF(N30="Re",22,IF(N30="Mi",20,IF(N30="Fa",20,IF(N30="Sol",14,IF(N30="La",20,IF(N30="Si",20,IF(N30="Do#",14,IF(N30="Fa#",15,IF(N30="Sol#",20,IF(N30="Si♭",17,"")))))))))))</f>
        <v>10</v>
      </c>
      <c r="S30" s="55" t="str">
        <f t="shared" ref="S30:S34" si="7">IF(N30="","",")")</f>
        <v>)</v>
      </c>
      <c r="T30" s="61" t="str">
        <f t="shared" ref="T30:T34" si="8">IF(U30="","","(")</f>
        <v/>
      </c>
      <c r="U30" s="62" t="str">
        <f t="shared" ref="U30:U70" si="9">IF(F30="","",F30)</f>
        <v/>
      </c>
      <c r="V30" s="63" t="str">
        <f t="shared" ref="V30:V34" si="10">IF(U30="","",",")</f>
        <v/>
      </c>
      <c r="W30" s="64" t="str">
        <f t="shared" ref="W30:W70" si="11">IF(G30="","",G30)</f>
        <v/>
      </c>
      <c r="X30" s="63" t="str">
        <f t="shared" ref="X30:X34" si="12">IF(U30="","",",")</f>
        <v/>
      </c>
      <c r="Y30" s="63" t="str">
        <f t="shared" ref="Y30:Y34" si="13">IF(U30="","",250)</f>
        <v/>
      </c>
      <c r="Z30" s="55" t="str">
        <f t="shared" ref="Z30:Z34" si="14">IF(U30="","",")")</f>
        <v/>
      </c>
      <c r="AA30" s="65" t="str">
        <f t="shared" ref="AA30:AA34" si="15">IF(AB30="","","(")</f>
        <v/>
      </c>
      <c r="AB30" s="56" t="str">
        <f t="shared" ref="AB30:AB70"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0"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2895</v>
      </c>
      <c r="D31" s="125" t="s">
        <v>1017</v>
      </c>
      <c r="E31" s="51" t="s">
        <v>1016</v>
      </c>
      <c r="F31" s="52"/>
      <c r="G31" s="52"/>
      <c r="H31" s="51"/>
      <c r="I31" s="51"/>
      <c r="J31" s="53"/>
      <c r="K31" s="53"/>
      <c r="L31" s="77" t="str">
        <f t="shared" si="0"/>
        <v xml:space="preserve">            { line: "que tú mismo has preparado a tu Iglesia,, (La,m,20)",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2896</v>
      </c>
      <c r="D32" s="125" t="s">
        <v>1048</v>
      </c>
      <c r="E32" s="51"/>
      <c r="F32" s="52"/>
      <c r="G32" s="52"/>
      <c r="H32" s="51"/>
      <c r="I32" s="51"/>
      <c r="J32" s="53"/>
      <c r="K32" s="53"/>
      <c r="L32" s="77" t="str">
        <f>IF(C32="","",_xlfn.CONCAT("            { line: ","""",C32,", ",M32:AN32,""", sC: ","""",B32,"""},"))</f>
        <v xml:space="preserve">            { line: "y concede a cuantos compartimos este pan, (Fa,,20)",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C33" s="124" t="s">
        <v>2897</v>
      </c>
      <c r="D33" s="125" t="s">
        <v>1017</v>
      </c>
      <c r="E33" s="51" t="s">
        <v>1016</v>
      </c>
      <c r="F33" s="52"/>
      <c r="G33" s="52"/>
      <c r="H33" s="51"/>
      <c r="I33" s="51"/>
      <c r="J33" s="53"/>
      <c r="K33" s="53"/>
      <c r="L33" s="77" t="str">
        <f>IF(C33="","",_xlfn.CONCAT("            { line: ","""",C33,", ",M33:AN33,""", sC: ","""",B33,"""},"))</f>
        <v xml:space="preserve">            { line: "y este cáliz,,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C34" s="124" t="s">
        <v>2898</v>
      </c>
      <c r="D34" s="125" t="s">
        <v>1048</v>
      </c>
      <c r="E34" s="51"/>
      <c r="F34" s="52"/>
      <c r="G34" s="52"/>
      <c r="H34" s="51"/>
      <c r="I34" s="51"/>
      <c r="J34" s="53"/>
      <c r="K34" s="53"/>
      <c r="L34" s="77" t="str">
        <f t="shared" ref="L34:L38" si="29">IF(C34="","",_xlfn.CONCAT("            { line: ","""",C34,", ",M34:AN34,""", sC: ","""",B34,"""},"))</f>
        <v xml:space="preserve">            { line: "que, congregados en un solo cuerpo, (Fa,,20)",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C35" s="124" t="s">
        <v>2899</v>
      </c>
      <c r="D35" s="125"/>
      <c r="E35" s="51"/>
      <c r="F35" s="52"/>
      <c r="G35" s="52"/>
      <c r="H35" s="51"/>
      <c r="I35" s="51"/>
      <c r="J35" s="53"/>
      <c r="K35" s="53"/>
      <c r="L35" s="54" t="str">
        <f t="shared" si="29"/>
        <v xml:space="preserve">            { line: "por el Espíritu Santo,, ", sC: ""},</v>
      </c>
      <c r="M35" s="55" t="str">
        <f>IF(N35="","","(")</f>
        <v/>
      </c>
      <c r="N35" s="56" t="str">
        <f>IF(D35="","",D35)</f>
        <v/>
      </c>
      <c r="O35" s="57" t="str">
        <f>IF(N35="","",",")</f>
        <v/>
      </c>
      <c r="P35" s="58" t="str">
        <f>IF(E35="","",E35)</f>
        <v/>
      </c>
      <c r="Q35" s="59" t="str">
        <f>IF(N35="","",",")</f>
        <v/>
      </c>
      <c r="R35" s="60" t="str">
        <f t="shared" si="6"/>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4.5" thickTop="1" thickBot="1" x14ac:dyDescent="0.55000000000000004">
      <c r="C36" s="124" t="s">
        <v>2900</v>
      </c>
      <c r="D36" s="125" t="s">
        <v>1015</v>
      </c>
      <c r="E36" s="51"/>
      <c r="F36" s="52"/>
      <c r="G36" s="52"/>
      <c r="H36" s="51"/>
      <c r="I36" s="51"/>
      <c r="J36" s="53"/>
      <c r="K36" s="53"/>
      <c r="L36" s="54" t="str">
        <f t="shared" si="29"/>
        <v xml:space="preserve">            { line: "seamos en Cristo, víctima para tu alabanza., (Mi,,20)", sC: ""},</v>
      </c>
      <c r="M36" s="55" t="str">
        <f>IF(N36="","","(")</f>
        <v>(</v>
      </c>
      <c r="N36" s="56" t="str">
        <f>IF(D36="","",D36)</f>
        <v>Mi</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4.5" thickTop="1" thickBot="1" x14ac:dyDescent="0.55000000000000004">
      <c r="B37" t="s">
        <v>1001</v>
      </c>
      <c r="C37" s="138" t="s">
        <v>2901</v>
      </c>
      <c r="D37" s="125" t="s">
        <v>2902</v>
      </c>
      <c r="E37" s="51"/>
      <c r="F37" s="52"/>
      <c r="G37" s="52"/>
      <c r="H37" s="51"/>
      <c r="I37" s="51"/>
      <c r="J37" s="53"/>
      <c r="K37" s="53"/>
      <c r="L37" s="54" t="str">
        <f t="shared" si="29"/>
        <v xml:space="preserve">            { line: "ALABANZA DE TU GLORIA,, (Mi7,,)", sC: "ta as"},</v>
      </c>
      <c r="M37" s="55" t="str">
        <f>IF(N37="","","(")</f>
        <v>(</v>
      </c>
      <c r="N37" s="56" t="str">
        <f>IF(D37="","",D37)</f>
        <v>Mi7</v>
      </c>
      <c r="O37" s="57" t="str">
        <f>IF(N37="","",",")</f>
        <v>,</v>
      </c>
      <c r="P37" s="58" t="str">
        <f>IF(E37="","",E37)</f>
        <v/>
      </c>
      <c r="Q37" s="59" t="str">
        <f>IF(N37="","",",")</f>
        <v>,</v>
      </c>
      <c r="R37" s="60" t="str">
        <f t="shared" si="6"/>
        <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B38" t="s">
        <v>1003</v>
      </c>
      <c r="C38" s="138" t="s">
        <v>2903</v>
      </c>
      <c r="D38" s="125"/>
      <c r="E38" s="51"/>
      <c r="F38" s="52"/>
      <c r="G38" s="52"/>
      <c r="H38" s="51"/>
      <c r="I38" s="51"/>
      <c r="J38" s="53"/>
      <c r="K38" s="53"/>
      <c r="L38" s="77" t="str">
        <f t="shared" si="29"/>
        <v xml:space="preserve">            { line: "ALABANZA DE TU GLORIA., ", sC: "as"},</v>
      </c>
      <c r="M38" s="55" t="str">
        <f t="shared" ref="M38:M42" si="30">IF(N38="","","(")</f>
        <v/>
      </c>
      <c r="N38" s="56" t="str">
        <f t="shared" ref="N38:N42" si="31">IF(D38="","",D38)</f>
        <v/>
      </c>
      <c r="O38" s="57" t="str">
        <f t="shared" ref="O38:O42" si="32">IF(N38="","",",")</f>
        <v/>
      </c>
      <c r="P38" s="58" t="str">
        <f t="shared" ref="P38:P42" si="33">IF(E38="","",E38)</f>
        <v/>
      </c>
      <c r="Q38" s="59" t="str">
        <f t="shared" ref="Q38:Q42" si="34">IF(N38="","",",")</f>
        <v/>
      </c>
      <c r="R38" s="60" t="str">
        <f t="shared" si="6"/>
        <v/>
      </c>
      <c r="S38" s="55" t="str">
        <f t="shared" ref="S38:S42" si="35">IF(N38="","",")")</f>
        <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2:40" ht="24.5" thickTop="1" thickBot="1" x14ac:dyDescent="0.4">
      <c r="C39" s="146" t="s">
        <v>2798</v>
      </c>
      <c r="D39" s="125"/>
      <c r="E39" s="51"/>
      <c r="F39" s="52"/>
      <c r="G39" s="52"/>
      <c r="H39" s="51"/>
      <c r="I39" s="51"/>
      <c r="J39" s="53"/>
      <c r="K39" s="53"/>
      <c r="L39" s="77" t="str">
        <f>IF(C39="","",_xlfn.CONCAT("            { line: ","""",C39,", ",M39:AN39,""", sC: ","""",B39,"""},"))</f>
        <v xml:space="preserve">            { line: "INTERCESIONES, ", sC: ""},</v>
      </c>
      <c r="M39" s="55" t="str">
        <f t="shared" ref="M39" si="57">IF(N39="","","(")</f>
        <v/>
      </c>
      <c r="N39" s="56" t="str">
        <f t="shared" ref="N39" si="58">IF(D39="","",D39)</f>
        <v/>
      </c>
      <c r="O39" s="57" t="str">
        <f t="shared" ref="O39" si="59">IF(N39="","",",")</f>
        <v/>
      </c>
      <c r="P39" s="58" t="str">
        <f t="shared" ref="P39" si="60">IF(E39="","",E39)</f>
        <v/>
      </c>
      <c r="Q39" s="59" t="str">
        <f t="shared" ref="Q39" si="61">IF(N39="","",",")</f>
        <v/>
      </c>
      <c r="R39" s="60" t="str">
        <f t="shared" ref="R39" si="62">IF(N39="Do",10,IF(N39="Re",22,IF(N39="Mi",20,IF(N39="Fa",20,IF(N39="Sol",14,IF(N39="La",20,IF(N39="Si",20,IF(N39="Do#",14,IF(N39="Fa#",15,IF(N39="Sol#",20,IF(N39="Si♭",17,"")))))))))))</f>
        <v/>
      </c>
      <c r="S39" s="55" t="str">
        <f t="shared" ref="S39" si="63">IF(N39="","",")")</f>
        <v/>
      </c>
      <c r="T39" s="61" t="str">
        <f t="shared" ref="T39" si="64">IF(U39="","","(")</f>
        <v/>
      </c>
      <c r="U39" s="62" t="str">
        <f t="shared" ref="U39" si="65">IF(F39="","",F39)</f>
        <v/>
      </c>
      <c r="V39" s="63" t="str">
        <f t="shared" ref="V39" si="66">IF(U39="","",",")</f>
        <v/>
      </c>
      <c r="W39" s="64" t="str">
        <f t="shared" ref="W39" si="67">IF(G39="","",G39)</f>
        <v/>
      </c>
      <c r="X39" s="63" t="str">
        <f t="shared" ref="X39" si="68">IF(U39="","",",")</f>
        <v/>
      </c>
      <c r="Y39" s="63" t="str">
        <f t="shared" ref="Y39" si="69">IF(U39="","",250)</f>
        <v/>
      </c>
      <c r="Z39" s="55" t="str">
        <f t="shared" ref="Z39" si="70">IF(U39="","",")")</f>
        <v/>
      </c>
      <c r="AA39" s="65" t="str">
        <f t="shared" ref="AA39" si="71">IF(AB39="","","(")</f>
        <v/>
      </c>
      <c r="AB39" s="56" t="str">
        <f t="shared" ref="AB39" si="72">IF(H39="","",H39)</f>
        <v/>
      </c>
      <c r="AC39" s="66" t="str">
        <f t="shared" ref="AC39" si="73">IF(AB39="","",",")</f>
        <v/>
      </c>
      <c r="AD39" s="58" t="str">
        <f t="shared" ref="AD39" si="74">IF(I39="","",I39)</f>
        <v/>
      </c>
      <c r="AE39" s="67" t="str">
        <f t="shared" ref="AE39" si="75">IF(AB39="","",",")</f>
        <v/>
      </c>
      <c r="AF39" s="60" t="str">
        <f t="shared" ref="AF39" si="76">IF(AB39="","",350)</f>
        <v/>
      </c>
      <c r="AG39" s="60" t="str">
        <f t="shared" ref="AG39" si="77">IF(AB39="","",")")</f>
        <v/>
      </c>
      <c r="AH39" s="68" t="str">
        <f t="shared" ref="AH39" si="78">IF(AI39="","","(")</f>
        <v/>
      </c>
      <c r="AI39" s="69" t="str">
        <f t="shared" ref="AI39" si="79">IF(J39="","",J39)</f>
        <v/>
      </c>
      <c r="AJ39" s="63" t="str">
        <f t="shared" ref="AJ39" si="80">IF(AI39="","",",")</f>
        <v/>
      </c>
      <c r="AK39" s="63" t="str">
        <f t="shared" ref="AK39" si="81">IF(K39="","",K39)</f>
        <v/>
      </c>
      <c r="AL39" s="63" t="str">
        <f t="shared" ref="AL39" si="82">IF(AI39="","",",")</f>
        <v/>
      </c>
      <c r="AM39" s="63" t="str">
        <f t="shared" ref="AM39" si="83">IF(AI39="","",450)</f>
        <v/>
      </c>
      <c r="AN39" s="63" t="str">
        <f t="shared" ref="AN39" si="84">IF(AI39="","",")")</f>
        <v/>
      </c>
    </row>
    <row r="40" spans="2:40" ht="24.5" thickTop="1" thickBot="1" x14ac:dyDescent="0.55000000000000004">
      <c r="C40" s="124" t="s">
        <v>2904</v>
      </c>
      <c r="D40" s="125" t="s">
        <v>1017</v>
      </c>
      <c r="E40" s="51" t="s">
        <v>1016</v>
      </c>
      <c r="F40" s="52" t="s">
        <v>1106</v>
      </c>
      <c r="G40" s="52"/>
      <c r="H40" s="51"/>
      <c r="I40" s="51"/>
      <c r="J40" s="53"/>
      <c r="K40" s="53"/>
      <c r="L40" s="77" t="str">
        <f>IF(C40="","",_xlfn.CONCAT("            { line: ","""",C40,", ",M40:AN40,""", sC: ","""",B40,"""},"))</f>
        <v xml:space="preserve">            { line: "Acuérdate, Señor, de todos aquellos, (La,m,20)(Do,,250)",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Do</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4.5" thickTop="1" thickBot="1" x14ac:dyDescent="0.55000000000000004">
      <c r="C41" s="124" t="s">
        <v>2905</v>
      </c>
      <c r="D41" s="125"/>
      <c r="E41" s="51"/>
      <c r="F41" s="52"/>
      <c r="G41" s="52"/>
      <c r="H41" s="51"/>
      <c r="I41" s="51"/>
      <c r="J41" s="53"/>
      <c r="K41" s="53"/>
      <c r="L41" s="77" t="str">
        <f>IF(C41="","",_xlfn.CONCAT("            { line: ","""",C41,", ",M41:AN41,""", sC: ","""",B41,"""},"))</f>
        <v xml:space="preserve">            { line: "por quienes te ofrecemos este sacrificio;,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4.5" thickTop="1" thickBot="1" x14ac:dyDescent="0.55000000000000004">
      <c r="C42" s="124" t="s">
        <v>2906</v>
      </c>
      <c r="D42" s="125" t="s">
        <v>1110</v>
      </c>
      <c r="E42" s="51" t="s">
        <v>1016</v>
      </c>
      <c r="F42" s="52"/>
      <c r="G42" s="52"/>
      <c r="H42" s="51"/>
      <c r="I42" s="51"/>
      <c r="J42" s="53"/>
      <c r="K42" s="53"/>
      <c r="L42" s="77" t="str">
        <f t="shared" ref="L42:L47" si="85">IF(C42="","",_xlfn.CONCAT("            { line: ","""",C42,", ",M42:AN42,""", sC: ","""",B42,"""},"))</f>
        <v xml:space="preserve">            { line: "de tu servidor el Papa ... N/., de nuestro obispo ... N/.,, (Re,m,22)",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2:40" ht="24.5" thickTop="1" thickBot="1" x14ac:dyDescent="0.55000000000000004">
      <c r="C43" s="124" t="s">
        <v>2907</v>
      </c>
      <c r="D43" s="125"/>
      <c r="E43" s="51"/>
      <c r="F43" s="52"/>
      <c r="G43" s="52"/>
      <c r="H43" s="51"/>
      <c r="I43" s="51"/>
      <c r="J43" s="53"/>
      <c r="K43" s="53"/>
      <c r="L43" s="54" t="str">
        <f t="shared" si="85"/>
        <v xml:space="preserve">            { line: "del orden episcopal, de todo el clero,,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4.5" thickTop="1" thickBot="1" x14ac:dyDescent="0.55000000000000004">
      <c r="C44" s="124" t="s">
        <v>2908</v>
      </c>
      <c r="D44" s="125"/>
      <c r="E44" s="51"/>
      <c r="F44" s="52"/>
      <c r="G44" s="52"/>
      <c r="H44" s="51"/>
      <c r="I44" s="51"/>
      <c r="J44" s="53"/>
      <c r="K44" s="53"/>
      <c r="L44" s="54" t="str">
        <f t="shared" si="85"/>
        <v xml:space="preserve">            { line: "de cuantos aquí reunidos hacemos esta oblación,,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4.5" thickTop="1" thickBot="1" x14ac:dyDescent="0.55000000000000004">
      <c r="C45" s="124" t="s">
        <v>2909</v>
      </c>
      <c r="D45" s="125"/>
      <c r="E45" s="51"/>
      <c r="F45" s="52"/>
      <c r="G45" s="52"/>
      <c r="H45" s="51"/>
      <c r="I45" s="51"/>
      <c r="J45" s="53"/>
      <c r="K45" s="53"/>
      <c r="L45" s="54" t="str">
        <f t="shared" si="85"/>
        <v xml:space="preserve">            { line: "de todo tu pueblo santo,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4.5" thickTop="1" thickBot="1" x14ac:dyDescent="0.55000000000000004">
      <c r="C46" s="124" t="s">
        <v>2910</v>
      </c>
      <c r="D46" s="125" t="s">
        <v>1015</v>
      </c>
      <c r="E46" s="51"/>
      <c r="F46" s="52"/>
      <c r="G46" s="52"/>
      <c r="H46" s="51"/>
      <c r="I46" s="51"/>
      <c r="J46" s="53"/>
      <c r="K46" s="53"/>
      <c r="L46" s="54" t="str">
        <f t="shared" si="85"/>
        <v xml:space="preserve">            { line: "y de aquellos que te buscan con sincero corazón., (Mi,,20)", sC: ""},</v>
      </c>
      <c r="M46" s="55" t="str">
        <f t="shared" ref="M46:M49" si="86">IF(N46="","","(")</f>
        <v>(</v>
      </c>
      <c r="N46" s="56" t="str">
        <f t="shared" ref="N46:N49" si="87">IF(D46="","",D46)</f>
        <v>Mi</v>
      </c>
      <c r="O46" s="57" t="str">
        <f t="shared" ref="O46:O49" si="88">IF(N46="","",",")</f>
        <v>,</v>
      </c>
      <c r="P46" s="58" t="str">
        <f t="shared" ref="P46:P49" si="89">IF(E46="","",E46)</f>
        <v/>
      </c>
      <c r="Q46" s="59" t="str">
        <f t="shared" ref="Q46:Q49" si="90">IF(N46="","",",")</f>
        <v>,</v>
      </c>
      <c r="R46" s="60">
        <f t="shared" si="6"/>
        <v>20</v>
      </c>
      <c r="S46" s="55" t="str">
        <f t="shared" ref="S46:S49" si="91">IF(N46="","",")")</f>
        <v>)</v>
      </c>
      <c r="T46" s="61" t="str">
        <f t="shared" ref="T46:T49" si="92">IF(U46="","","(")</f>
        <v/>
      </c>
      <c r="U46" s="62" t="str">
        <f t="shared" ref="U46:U49" si="93">IF(F46="","",F46)</f>
        <v/>
      </c>
      <c r="V46" s="63" t="str">
        <f t="shared" ref="V46:V49" si="94">IF(U46="","",",")</f>
        <v/>
      </c>
      <c r="W46" s="64" t="str">
        <f t="shared" ref="W46:W49" si="95">IF(G46="","",G46)</f>
        <v/>
      </c>
      <c r="X46" s="63" t="str">
        <f t="shared" ref="X46:X49" si="96">IF(U46="","",",")</f>
        <v/>
      </c>
      <c r="Y46" s="63" t="str">
        <f t="shared" ref="Y46:Y49" si="97">IF(U46="","",250)</f>
        <v/>
      </c>
      <c r="Z46" s="55" t="str">
        <f t="shared" ref="Z46:Z49" si="98">IF(U46="","",")")</f>
        <v/>
      </c>
      <c r="AA46" s="65" t="str">
        <f t="shared" ref="AA46:AA49" si="99">IF(AB46="","","(")</f>
        <v/>
      </c>
      <c r="AB46" s="56" t="str">
        <f t="shared" ref="AB46:AB49" si="100">IF(H46="","",H46)</f>
        <v/>
      </c>
      <c r="AC46" s="66" t="str">
        <f t="shared" ref="AC46:AC49" si="101">IF(AB46="","",",")</f>
        <v/>
      </c>
      <c r="AD46" s="58" t="str">
        <f t="shared" ref="AD46:AD49" si="102">IF(I46="","",I46)</f>
        <v/>
      </c>
      <c r="AE46" s="67" t="str">
        <f t="shared" ref="AE46:AE49" si="103">IF(AB46="","",",")</f>
        <v/>
      </c>
      <c r="AF46" s="60" t="str">
        <f t="shared" ref="AF46:AF49" si="104">IF(AB46="","",350)</f>
        <v/>
      </c>
      <c r="AG46" s="60" t="str">
        <f t="shared" ref="AG46:AG49" si="105">IF(AB46="","",")")</f>
        <v/>
      </c>
      <c r="AH46" s="68" t="str">
        <f t="shared" ref="AH46:AH49" si="106">IF(AI46="","","(")</f>
        <v/>
      </c>
      <c r="AI46" s="69" t="str">
        <f t="shared" ref="AI46:AI49" si="107">IF(J46="","",J46)</f>
        <v/>
      </c>
      <c r="AJ46" s="63" t="str">
        <f t="shared" ref="AJ46:AJ49" si="108">IF(AI46="","",",")</f>
        <v/>
      </c>
      <c r="AK46" s="63" t="str">
        <f t="shared" ref="AK46:AK49" si="109">IF(K46="","",K46)</f>
        <v/>
      </c>
      <c r="AL46" s="63" t="str">
        <f t="shared" ref="AL46:AL49" si="110">IF(AI46="","",",")</f>
        <v/>
      </c>
      <c r="AM46" s="63" t="str">
        <f t="shared" ref="AM46:AM49" si="111">IF(AI46="","",450)</f>
        <v/>
      </c>
      <c r="AN46" s="63" t="str">
        <f t="shared" ref="AN46:AN49" si="112">IF(AI46="","",")")</f>
        <v/>
      </c>
    </row>
    <row r="47" spans="2:40" ht="24.5" thickTop="1" thickBot="1" x14ac:dyDescent="0.55000000000000004">
      <c r="C47" s="124" t="s">
        <v>2911</v>
      </c>
      <c r="D47" s="125" t="s">
        <v>1017</v>
      </c>
      <c r="E47" s="51" t="s">
        <v>1016</v>
      </c>
      <c r="F47" s="52" t="s">
        <v>1106</v>
      </c>
      <c r="G47" s="52"/>
      <c r="H47" s="51"/>
      <c r="I47" s="51"/>
      <c r="J47" s="53"/>
      <c r="K47" s="53"/>
      <c r="L47" s="77" t="str">
        <f t="shared" si="85"/>
        <v xml:space="preserve">            { line: "Acuérdate también de los que murieron, (La,m,20)(Do,,250)", sC: ""},</v>
      </c>
      <c r="M47" s="55" t="str">
        <f t="shared" si="86"/>
        <v>(</v>
      </c>
      <c r="N47" s="56" t="str">
        <f t="shared" si="87"/>
        <v>La</v>
      </c>
      <c r="O47" s="57" t="str">
        <f t="shared" si="88"/>
        <v>,</v>
      </c>
      <c r="P47" s="58" t="str">
        <f t="shared" si="89"/>
        <v>m</v>
      </c>
      <c r="Q47" s="59" t="str">
        <f t="shared" si="90"/>
        <v>,</v>
      </c>
      <c r="R47" s="60">
        <f t="shared" si="6"/>
        <v>20</v>
      </c>
      <c r="S47" s="55" t="str">
        <f t="shared" si="91"/>
        <v>)</v>
      </c>
      <c r="T47" s="61" t="str">
        <f t="shared" si="92"/>
        <v>(</v>
      </c>
      <c r="U47" s="62" t="str">
        <f t="shared" si="93"/>
        <v>Do</v>
      </c>
      <c r="V47" s="63" t="str">
        <f t="shared" si="94"/>
        <v>,</v>
      </c>
      <c r="W47" s="64" t="str">
        <f t="shared" si="95"/>
        <v/>
      </c>
      <c r="X47" s="63" t="str">
        <f t="shared" si="96"/>
        <v>,</v>
      </c>
      <c r="Y47" s="63">
        <f t="shared" si="97"/>
        <v>250</v>
      </c>
      <c r="Z47" s="55" t="str">
        <f t="shared" si="98"/>
        <v>)</v>
      </c>
      <c r="AA47" s="65" t="str">
        <f t="shared" si="99"/>
        <v/>
      </c>
      <c r="AB47" s="56" t="str">
        <f t="shared" si="100"/>
        <v/>
      </c>
      <c r="AC47" s="66" t="str">
        <f t="shared" si="101"/>
        <v/>
      </c>
      <c r="AD47" s="58" t="str">
        <f t="shared" si="102"/>
        <v/>
      </c>
      <c r="AE47" s="67" t="str">
        <f t="shared" si="103"/>
        <v/>
      </c>
      <c r="AF47" s="60" t="str">
        <f t="shared" si="104"/>
        <v/>
      </c>
      <c r="AG47" s="60" t="str">
        <f t="shared" si="105"/>
        <v/>
      </c>
      <c r="AH47" s="68" t="str">
        <f t="shared" si="106"/>
        <v/>
      </c>
      <c r="AI47" s="69" t="str">
        <f t="shared" si="107"/>
        <v/>
      </c>
      <c r="AJ47" s="63" t="str">
        <f t="shared" si="108"/>
        <v/>
      </c>
      <c r="AK47" s="63" t="str">
        <f t="shared" si="109"/>
        <v/>
      </c>
      <c r="AL47" s="63" t="str">
        <f t="shared" si="110"/>
        <v/>
      </c>
      <c r="AM47" s="63" t="str">
        <f t="shared" si="111"/>
        <v/>
      </c>
      <c r="AN47" s="63" t="str">
        <f t="shared" si="112"/>
        <v/>
      </c>
    </row>
    <row r="48" spans="2:40" ht="24.5" thickTop="1" thickBot="1" x14ac:dyDescent="0.55000000000000004">
      <c r="C48" s="124" t="s">
        <v>2912</v>
      </c>
      <c r="D48" s="125"/>
      <c r="E48" s="51"/>
      <c r="F48" s="52"/>
      <c r="G48" s="52"/>
      <c r="H48" s="51"/>
      <c r="I48" s="51"/>
      <c r="J48" s="53"/>
      <c r="K48" s="53"/>
      <c r="L48" s="77" t="str">
        <f>IF(C48="","",_xlfn.CONCAT("            { line: ","""",C48,", ",M48:AN48,""", sC: ","""",B48,"""},"))</f>
        <v xml:space="preserve">            { line: "en la paz de Cristo, ", sC: ""},</v>
      </c>
      <c r="M48" s="55" t="str">
        <f t="shared" si="86"/>
        <v/>
      </c>
      <c r="N48" s="56" t="str">
        <f t="shared" si="87"/>
        <v/>
      </c>
      <c r="O48" s="57" t="str">
        <f t="shared" si="88"/>
        <v/>
      </c>
      <c r="P48" s="58" t="str">
        <f t="shared" si="89"/>
        <v/>
      </c>
      <c r="Q48" s="59" t="str">
        <f t="shared" si="90"/>
        <v/>
      </c>
      <c r="R48" s="60" t="str">
        <f t="shared" si="6"/>
        <v/>
      </c>
      <c r="S48" s="55" t="str">
        <f t="shared" si="91"/>
        <v/>
      </c>
      <c r="T48" s="61" t="str">
        <f t="shared" si="92"/>
        <v/>
      </c>
      <c r="U48" s="62" t="str">
        <f t="shared" si="93"/>
        <v/>
      </c>
      <c r="V48" s="63" t="str">
        <f t="shared" si="94"/>
        <v/>
      </c>
      <c r="W48" s="64" t="str">
        <f t="shared" si="95"/>
        <v/>
      </c>
      <c r="X48" s="63" t="str">
        <f t="shared" si="96"/>
        <v/>
      </c>
      <c r="Y48" s="63" t="str">
        <f t="shared" si="97"/>
        <v/>
      </c>
      <c r="Z48" s="55" t="str">
        <f t="shared" si="98"/>
        <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4.5" thickTop="1" thickBot="1" x14ac:dyDescent="0.55000000000000004">
      <c r="C49" s="124" t="s">
        <v>2913</v>
      </c>
      <c r="D49" s="125" t="s">
        <v>1110</v>
      </c>
      <c r="E49" s="51" t="s">
        <v>1016</v>
      </c>
      <c r="F49" s="52" t="s">
        <v>1015</v>
      </c>
      <c r="G49" s="52"/>
      <c r="H49" s="51"/>
      <c r="I49" s="51"/>
      <c r="J49" s="53"/>
      <c r="K49" s="53"/>
      <c r="L49" s="77" t="str">
        <f>IF(C49="","",_xlfn.CONCAT("            { line: ","""",C49,", ",M49:AN49,""", sC: ","""",B49,"""},"))</f>
        <v xml:space="preserve">            { line: "y de todos los difuntos cuya fe solo tú conociste., (Re,m,22)(Mi,,250)", sC: ""},</v>
      </c>
      <c r="M49" s="55" t="str">
        <f t="shared" si="86"/>
        <v>(</v>
      </c>
      <c r="N49" s="56" t="str">
        <f t="shared" si="87"/>
        <v>Re</v>
      </c>
      <c r="O49" s="57" t="str">
        <f t="shared" si="88"/>
        <v>,</v>
      </c>
      <c r="P49" s="58" t="str">
        <f t="shared" si="89"/>
        <v>m</v>
      </c>
      <c r="Q49" s="59" t="str">
        <f t="shared" si="90"/>
        <v>,</v>
      </c>
      <c r="R49" s="60">
        <f t="shared" si="6"/>
        <v>22</v>
      </c>
      <c r="S49" s="55" t="str">
        <f t="shared" si="91"/>
        <v>)</v>
      </c>
      <c r="T49" s="61" t="str">
        <f t="shared" si="92"/>
        <v>(</v>
      </c>
      <c r="U49" s="62" t="str">
        <f t="shared" si="93"/>
        <v>Mi</v>
      </c>
      <c r="V49" s="63" t="str">
        <f t="shared" si="94"/>
        <v>,</v>
      </c>
      <c r="W49" s="64" t="str">
        <f t="shared" si="95"/>
        <v/>
      </c>
      <c r="X49" s="63" t="str">
        <f t="shared" si="96"/>
        <v>,</v>
      </c>
      <c r="Y49" s="63">
        <f t="shared" si="97"/>
        <v>250</v>
      </c>
      <c r="Z49" s="55" t="str">
        <f t="shared" si="98"/>
        <v>)</v>
      </c>
      <c r="AA49" s="65" t="str">
        <f t="shared" si="99"/>
        <v/>
      </c>
      <c r="AB49" s="56" t="str">
        <f t="shared" si="100"/>
        <v/>
      </c>
      <c r="AC49" s="66" t="str">
        <f t="shared" si="101"/>
        <v/>
      </c>
      <c r="AD49" s="58" t="str">
        <f t="shared" si="102"/>
        <v/>
      </c>
      <c r="AE49" s="67" t="str">
        <f t="shared" si="103"/>
        <v/>
      </c>
      <c r="AF49" s="60" t="str">
        <f t="shared" si="104"/>
        <v/>
      </c>
      <c r="AG49" s="60" t="str">
        <f t="shared" si="105"/>
        <v/>
      </c>
      <c r="AH49" s="68" t="str">
        <f t="shared" si="106"/>
        <v/>
      </c>
      <c r="AI49" s="69" t="str">
        <f t="shared" si="107"/>
        <v/>
      </c>
      <c r="AJ49" s="63" t="str">
        <f t="shared" si="108"/>
        <v/>
      </c>
      <c r="AK49" s="63" t="str">
        <f t="shared" si="109"/>
        <v/>
      </c>
      <c r="AL49" s="63" t="str">
        <f t="shared" si="110"/>
        <v/>
      </c>
      <c r="AM49" s="63" t="str">
        <f t="shared" si="111"/>
        <v/>
      </c>
      <c r="AN49" s="63" t="str">
        <f t="shared" si="112"/>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thickTop="1" thickBot="1" x14ac:dyDescent="0.4">
      <c r="C51" s="146" t="s">
        <v>2799</v>
      </c>
      <c r="D51" s="125"/>
      <c r="E51" s="51"/>
      <c r="F51" s="52"/>
      <c r="G51" s="52"/>
      <c r="H51" s="51"/>
      <c r="I51" s="51"/>
      <c r="J51" s="53"/>
      <c r="K51" s="53"/>
      <c r="L51" s="77" t="str">
        <f>IF(C51="","",_xlfn.CONCAT("            { line: ","""",C51,", ",M51:AN51,""", sC: ","""",B51,"""},"))</f>
        <v xml:space="preserve">            { line: "CONMEMORACIÓN DE LOS SANTOS , ", sC: ""},</v>
      </c>
      <c r="M51" s="55" t="str">
        <f t="shared" ref="M51" si="113">IF(N51="","","(")</f>
        <v/>
      </c>
      <c r="N51" s="56" t="str">
        <f t="shared" ref="N51" si="114">IF(D51="","",D51)</f>
        <v/>
      </c>
      <c r="O51" s="57" t="str">
        <f t="shared" ref="O51" si="115">IF(N51="","",",")</f>
        <v/>
      </c>
      <c r="P51" s="58" t="str">
        <f t="shared" ref="P51" si="116">IF(E51="","",E51)</f>
        <v/>
      </c>
      <c r="Q51" s="59" t="str">
        <f t="shared" ref="Q51" si="117">IF(N51="","",",")</f>
        <v/>
      </c>
      <c r="R51" s="60" t="str">
        <f t="shared" si="6"/>
        <v/>
      </c>
      <c r="S51" s="55" t="str">
        <f t="shared" ref="S51" si="118">IF(N51="","",")")</f>
        <v/>
      </c>
      <c r="T51" s="61" t="str">
        <f t="shared" ref="T51" si="119">IF(U51="","","(")</f>
        <v/>
      </c>
      <c r="U51" s="62" t="str">
        <f t="shared" ref="U51" si="120">IF(F51="","",F51)</f>
        <v/>
      </c>
      <c r="V51" s="63" t="str">
        <f t="shared" ref="V51" si="121">IF(U51="","",",")</f>
        <v/>
      </c>
      <c r="W51" s="64" t="str">
        <f t="shared" ref="W51" si="122">IF(G51="","",G51)</f>
        <v/>
      </c>
      <c r="X51" s="63" t="str">
        <f t="shared" ref="X51" si="123">IF(U51="","",",")</f>
        <v/>
      </c>
      <c r="Y51" s="63" t="str">
        <f t="shared" ref="Y51" si="124">IF(U51="","",250)</f>
        <v/>
      </c>
      <c r="Z51" s="55" t="str">
        <f t="shared" ref="Z51" si="125">IF(U51="","",")")</f>
        <v/>
      </c>
      <c r="AA51" s="65" t="str">
        <f t="shared" ref="AA51" si="126">IF(AB51="","","(")</f>
        <v/>
      </c>
      <c r="AB51" s="56" t="str">
        <f t="shared" ref="AB51" si="127">IF(H51="","",H51)</f>
        <v/>
      </c>
      <c r="AC51" s="66" t="str">
        <f t="shared" ref="AC51" si="128">IF(AB51="","",",")</f>
        <v/>
      </c>
      <c r="AD51" s="58" t="str">
        <f t="shared" ref="AD51" si="129">IF(I51="","",I51)</f>
        <v/>
      </c>
      <c r="AE51" s="67" t="str">
        <f t="shared" ref="AE51" si="130">IF(AB51="","",",")</f>
        <v/>
      </c>
      <c r="AF51" s="60" t="str">
        <f t="shared" ref="AF51" si="131">IF(AB51="","",350)</f>
        <v/>
      </c>
      <c r="AG51" s="60" t="str">
        <f t="shared" ref="AG51" si="132">IF(AB51="","",")")</f>
        <v/>
      </c>
      <c r="AH51" s="68" t="str">
        <f t="shared" ref="AH51" si="133">IF(AI51="","","(")</f>
        <v/>
      </c>
      <c r="AI51" s="69" t="str">
        <f t="shared" ref="AI51" si="134">IF(J51="","",J51)</f>
        <v/>
      </c>
      <c r="AJ51" s="63" t="str">
        <f t="shared" ref="AJ51" si="135">IF(AI51="","",",")</f>
        <v/>
      </c>
      <c r="AK51" s="63" t="str">
        <f t="shared" ref="AK51" si="136">IF(K51="","",K51)</f>
        <v/>
      </c>
      <c r="AL51" s="63" t="str">
        <f t="shared" ref="AL51" si="137">IF(AI51="","",",")</f>
        <v/>
      </c>
      <c r="AM51" s="63" t="str">
        <f t="shared" ref="AM51" si="138">IF(AI51="","",450)</f>
        <v/>
      </c>
      <c r="AN51" s="63" t="str">
        <f t="shared" ref="AN51" si="139">IF(AI51="","",")")</f>
        <v/>
      </c>
    </row>
    <row r="52" spans="1:40" ht="24.5" outlineLevel="1" thickTop="1" thickBot="1" x14ac:dyDescent="0.55000000000000004">
      <c r="C52" s="124" t="s">
        <v>2914</v>
      </c>
      <c r="D52" s="125" t="s">
        <v>1017</v>
      </c>
      <c r="E52" s="51" t="s">
        <v>1016</v>
      </c>
      <c r="F52" s="52"/>
      <c r="G52" s="52"/>
      <c r="H52" s="51"/>
      <c r="I52" s="51"/>
      <c r="J52" s="53"/>
      <c r="K52" s="53"/>
      <c r="L52" s="54" t="str">
        <f t="shared" ref="L52:L70" si="140">IF(C52="","",_xlfn.CONCAT("            { line: ","""",C52,", ",M52:AN52,""", sC: ","""",B52,"""},"))</f>
        <v xml:space="preserve">            { line: "Padre misericordioso,, (La,m,20)", sC: ""},</v>
      </c>
      <c r="M52" s="55" t="str">
        <f t="shared" ref="M52:M70" si="141">IF(N52="","","(")</f>
        <v>(</v>
      </c>
      <c r="N52" s="56" t="str">
        <f t="shared" si="2"/>
        <v>La</v>
      </c>
      <c r="O52" s="57" t="str">
        <f t="shared" ref="O52:O70" si="142">IF(N52="","",",")</f>
        <v>,</v>
      </c>
      <c r="P52" s="58" t="str">
        <f t="shared" si="4"/>
        <v>m</v>
      </c>
      <c r="Q52" s="59" t="str">
        <f t="shared" ref="Q52:Q70" si="143">IF(N52="","",",")</f>
        <v>,</v>
      </c>
      <c r="R52" s="60">
        <f t="shared" si="6"/>
        <v>20</v>
      </c>
      <c r="S52" s="55" t="str">
        <f t="shared" ref="S52:S70" si="144">IF(N52="","",")")</f>
        <v>)</v>
      </c>
      <c r="T52" s="61" t="str">
        <f t="shared" ref="T52:T70" si="145">IF(U52="","","(")</f>
        <v/>
      </c>
      <c r="U52" s="62" t="str">
        <f t="shared" si="9"/>
        <v/>
      </c>
      <c r="V52" s="63" t="str">
        <f t="shared" ref="V52:V70" si="146">IF(U52="","",",")</f>
        <v/>
      </c>
      <c r="W52" s="64" t="str">
        <f t="shared" si="11"/>
        <v/>
      </c>
      <c r="X52" s="63" t="str">
        <f t="shared" ref="X52:X70" si="147">IF(U52="","",",")</f>
        <v/>
      </c>
      <c r="Y52" s="63" t="str">
        <f t="shared" ref="Y52:Y70" si="148">IF(U52="","",250)</f>
        <v/>
      </c>
      <c r="Z52" s="55" t="str">
        <f t="shared" ref="Z52:Z70" si="149">IF(U52="","",")")</f>
        <v/>
      </c>
      <c r="AA52" s="65" t="str">
        <f t="shared" ref="AA52:AA70" si="150">IF(AB52="","","(")</f>
        <v/>
      </c>
      <c r="AB52" s="56" t="str">
        <f t="shared" si="16"/>
        <v/>
      </c>
      <c r="AC52" s="66" t="str">
        <f t="shared" ref="AC52:AC70" si="151">IF(AB52="","",",")</f>
        <v/>
      </c>
      <c r="AD52" s="58" t="str">
        <f t="shared" ref="AD52:AD70" si="152">IF(I52="","",I52)</f>
        <v/>
      </c>
      <c r="AE52" s="67" t="str">
        <f t="shared" ref="AE52:AE70" si="153">IF(AB52="","",",")</f>
        <v/>
      </c>
      <c r="AF52" s="60" t="str">
        <f t="shared" ref="AF52:AF70" si="154">IF(AB52="","",350)</f>
        <v/>
      </c>
      <c r="AG52" s="60" t="str">
        <f t="shared" ref="AG52:AG70" si="155">IF(AB52="","",")")</f>
        <v/>
      </c>
      <c r="AH52" s="68" t="str">
        <f t="shared" ref="AH52:AH70" si="156">IF(AI52="","","(")</f>
        <v/>
      </c>
      <c r="AI52" s="69" t="str">
        <f t="shared" si="23"/>
        <v/>
      </c>
      <c r="AJ52" s="63" t="str">
        <f t="shared" ref="AJ52:AJ70" si="157">IF(AI52="","",",")</f>
        <v/>
      </c>
      <c r="AK52" s="63" t="str">
        <f t="shared" ref="AK52:AK70" si="158">IF(K52="","",K52)</f>
        <v/>
      </c>
      <c r="AL52" s="63" t="str">
        <f t="shared" ref="AL52:AL70" si="159">IF(AI52="","",",")</f>
        <v/>
      </c>
      <c r="AM52" s="63" t="str">
        <f t="shared" ref="AM52:AM70" si="160">IF(AI52="","",450)</f>
        <v/>
      </c>
      <c r="AN52" s="63" t="str">
        <f t="shared" ref="AN52:AN70" si="161">IF(AI52="","",")")</f>
        <v/>
      </c>
    </row>
    <row r="53" spans="1:40" ht="24.5" outlineLevel="1" thickTop="1" thickBot="1" x14ac:dyDescent="0.55000000000000004">
      <c r="C53" s="124" t="s">
        <v>2915</v>
      </c>
      <c r="D53" s="125" t="s">
        <v>1110</v>
      </c>
      <c r="E53" s="51" t="s">
        <v>1016</v>
      </c>
      <c r="F53" s="52"/>
      <c r="G53" s="52"/>
      <c r="H53" s="51"/>
      <c r="I53" s="51"/>
      <c r="J53" s="53"/>
      <c r="K53" s="53"/>
      <c r="L53" s="54" t="str">
        <f t="shared" si="140"/>
        <v xml:space="preserve">            { line: "que todos tus hijos nos reunamos, (Re,m,22)", sC: ""},</v>
      </c>
      <c r="M53" s="55" t="str">
        <f t="shared" si="141"/>
        <v>(</v>
      </c>
      <c r="N53" s="56" t="str">
        <f t="shared" si="2"/>
        <v>Re</v>
      </c>
      <c r="O53" s="57" t="str">
        <f t="shared" si="142"/>
        <v>,</v>
      </c>
      <c r="P53" s="58" t="str">
        <f t="shared" si="4"/>
        <v>m</v>
      </c>
      <c r="Q53" s="59" t="str">
        <f t="shared" si="143"/>
        <v>,</v>
      </c>
      <c r="R53" s="60">
        <f t="shared" si="6"/>
        <v>22</v>
      </c>
      <c r="S53" s="55" t="str">
        <f t="shared" si="144"/>
        <v>)</v>
      </c>
      <c r="T53" s="61" t="str">
        <f t="shared" si="145"/>
        <v/>
      </c>
      <c r="U53" s="62" t="str">
        <f t="shared" si="9"/>
        <v/>
      </c>
      <c r="V53" s="63" t="str">
        <f t="shared" si="146"/>
        <v/>
      </c>
      <c r="W53" s="64" t="str">
        <f t="shared" si="11"/>
        <v/>
      </c>
      <c r="X53" s="63" t="str">
        <f t="shared" si="147"/>
        <v/>
      </c>
      <c r="Y53" s="63" t="str">
        <f t="shared" si="148"/>
        <v/>
      </c>
      <c r="Z53" s="55" t="str">
        <f t="shared" si="149"/>
        <v/>
      </c>
      <c r="AA53" s="65" t="str">
        <f t="shared" si="150"/>
        <v/>
      </c>
      <c r="AB53" s="56" t="str">
        <f t="shared" si="16"/>
        <v/>
      </c>
      <c r="AC53" s="66" t="str">
        <f t="shared" si="151"/>
        <v/>
      </c>
      <c r="AD53" s="58" t="str">
        <f t="shared" si="152"/>
        <v/>
      </c>
      <c r="AE53" s="67" t="str">
        <f t="shared" si="153"/>
        <v/>
      </c>
      <c r="AF53" s="60" t="str">
        <f t="shared" si="154"/>
        <v/>
      </c>
      <c r="AG53" s="60" t="str">
        <f t="shared" si="155"/>
        <v/>
      </c>
      <c r="AH53" s="68" t="str">
        <f t="shared" si="156"/>
        <v/>
      </c>
      <c r="AI53" s="69" t="str">
        <f t="shared" si="23"/>
        <v/>
      </c>
      <c r="AJ53" s="63" t="str">
        <f t="shared" si="157"/>
        <v/>
      </c>
      <c r="AK53" s="63" t="str">
        <f t="shared" si="158"/>
        <v/>
      </c>
      <c r="AL53" s="63" t="str">
        <f t="shared" si="159"/>
        <v/>
      </c>
      <c r="AM53" s="63" t="str">
        <f t="shared" si="160"/>
        <v/>
      </c>
      <c r="AN53" s="63" t="str">
        <f t="shared" si="161"/>
        <v/>
      </c>
    </row>
    <row r="54" spans="1:40" ht="24.5" outlineLevel="1" thickTop="1" thickBot="1" x14ac:dyDescent="0.55000000000000004">
      <c r="C54" s="124" t="s">
        <v>2916</v>
      </c>
      <c r="D54" s="125"/>
      <c r="E54" s="51"/>
      <c r="F54" s="52"/>
      <c r="G54" s="52"/>
      <c r="H54" s="51"/>
      <c r="I54" s="51"/>
      <c r="J54" s="53"/>
      <c r="K54" s="53"/>
      <c r="L54" s="54" t="str">
        <f t="shared" si="140"/>
        <v xml:space="preserve">            { line: "en la heredad de tu reino,, ", sC: ""},</v>
      </c>
      <c r="M54" s="55" t="str">
        <f t="shared" si="141"/>
        <v/>
      </c>
      <c r="N54" s="56" t="str">
        <f t="shared" si="2"/>
        <v/>
      </c>
      <c r="O54" s="57" t="str">
        <f t="shared" si="142"/>
        <v/>
      </c>
      <c r="P54" s="58" t="str">
        <f t="shared" si="4"/>
        <v/>
      </c>
      <c r="Q54" s="59" t="str">
        <f t="shared" si="143"/>
        <v/>
      </c>
      <c r="R54" s="60" t="str">
        <f t="shared" si="6"/>
        <v/>
      </c>
      <c r="S54" s="55" t="str">
        <f t="shared" si="144"/>
        <v/>
      </c>
      <c r="T54" s="61" t="str">
        <f t="shared" si="145"/>
        <v/>
      </c>
      <c r="U54" s="62" t="str">
        <f t="shared" si="9"/>
        <v/>
      </c>
      <c r="V54" s="63" t="str">
        <f t="shared" si="146"/>
        <v/>
      </c>
      <c r="W54" s="64" t="str">
        <f t="shared" si="11"/>
        <v/>
      </c>
      <c r="X54" s="63" t="str">
        <f t="shared" si="147"/>
        <v/>
      </c>
      <c r="Y54" s="63" t="str">
        <f t="shared" si="148"/>
        <v/>
      </c>
      <c r="Z54" s="55" t="str">
        <f t="shared" si="149"/>
        <v/>
      </c>
      <c r="AA54" s="65" t="str">
        <f t="shared" si="150"/>
        <v/>
      </c>
      <c r="AB54" s="56" t="str">
        <f t="shared" si="16"/>
        <v/>
      </c>
      <c r="AC54" s="66" t="str">
        <f t="shared" si="151"/>
        <v/>
      </c>
      <c r="AD54" s="58" t="str">
        <f t="shared" si="152"/>
        <v/>
      </c>
      <c r="AE54" s="67" t="str">
        <f t="shared" si="153"/>
        <v/>
      </c>
      <c r="AF54" s="60" t="str">
        <f t="shared" si="154"/>
        <v/>
      </c>
      <c r="AG54" s="60" t="str">
        <f t="shared" si="155"/>
        <v/>
      </c>
      <c r="AH54" s="68" t="str">
        <f t="shared" si="156"/>
        <v/>
      </c>
      <c r="AI54" s="69" t="str">
        <f t="shared" si="23"/>
        <v/>
      </c>
      <c r="AJ54" s="63" t="str">
        <f t="shared" si="157"/>
        <v/>
      </c>
      <c r="AK54" s="63" t="str">
        <f t="shared" si="158"/>
        <v/>
      </c>
      <c r="AL54" s="63" t="str">
        <f t="shared" si="159"/>
        <v/>
      </c>
      <c r="AM54" s="63" t="str">
        <f t="shared" si="160"/>
        <v/>
      </c>
      <c r="AN54" s="63" t="str">
        <f t="shared" si="161"/>
        <v/>
      </c>
    </row>
    <row r="55" spans="1:40" ht="24.5" outlineLevel="1" thickTop="1" thickBot="1" x14ac:dyDescent="0.55000000000000004">
      <c r="C55" s="124" t="s">
        <v>2917</v>
      </c>
      <c r="D55" s="125" t="s">
        <v>1015</v>
      </c>
      <c r="E55" s="51"/>
      <c r="F55" s="52"/>
      <c r="G55" s="52"/>
      <c r="H55" s="51"/>
      <c r="I55" s="51"/>
      <c r="J55" s="53"/>
      <c r="K55" s="53"/>
      <c r="L55" s="54" t="str">
        <f t="shared" si="140"/>
        <v xml:space="preserve">            { line: "con María, la Virgen Madre de Dios,, (Mi,,20)", sC: ""},</v>
      </c>
      <c r="M55" s="55" t="str">
        <f t="shared" si="141"/>
        <v>(</v>
      </c>
      <c r="N55" s="56" t="str">
        <f t="shared" si="2"/>
        <v>Mi</v>
      </c>
      <c r="O55" s="57" t="str">
        <f t="shared" si="142"/>
        <v>,</v>
      </c>
      <c r="P55" s="58" t="str">
        <f t="shared" si="4"/>
        <v/>
      </c>
      <c r="Q55" s="59" t="str">
        <f t="shared" si="143"/>
        <v>,</v>
      </c>
      <c r="R55" s="60">
        <f t="shared" si="6"/>
        <v>20</v>
      </c>
      <c r="S55" s="55" t="str">
        <f t="shared" si="144"/>
        <v>)</v>
      </c>
      <c r="T55" s="61" t="str">
        <f t="shared" si="145"/>
        <v/>
      </c>
      <c r="U55" s="62" t="str">
        <f t="shared" si="9"/>
        <v/>
      </c>
      <c r="V55" s="63" t="str">
        <f t="shared" si="146"/>
        <v/>
      </c>
      <c r="W55" s="64" t="str">
        <f t="shared" si="11"/>
        <v/>
      </c>
      <c r="X55" s="63" t="str">
        <f t="shared" si="147"/>
        <v/>
      </c>
      <c r="Y55" s="63" t="str">
        <f t="shared" si="148"/>
        <v/>
      </c>
      <c r="Z55" s="55" t="str">
        <f t="shared" si="149"/>
        <v/>
      </c>
      <c r="AA55" s="65" t="str">
        <f t="shared" si="150"/>
        <v/>
      </c>
      <c r="AB55" s="56" t="str">
        <f t="shared" si="16"/>
        <v/>
      </c>
      <c r="AC55" s="66" t="str">
        <f t="shared" si="151"/>
        <v/>
      </c>
      <c r="AD55" s="58" t="str">
        <f t="shared" si="152"/>
        <v/>
      </c>
      <c r="AE55" s="67" t="str">
        <f t="shared" si="153"/>
        <v/>
      </c>
      <c r="AF55" s="60" t="str">
        <f t="shared" si="154"/>
        <v/>
      </c>
      <c r="AG55" s="60" t="str">
        <f t="shared" si="155"/>
        <v/>
      </c>
      <c r="AH55" s="68" t="str">
        <f t="shared" si="156"/>
        <v/>
      </c>
      <c r="AI55" s="69" t="str">
        <f t="shared" si="23"/>
        <v/>
      </c>
      <c r="AJ55" s="63" t="str">
        <f t="shared" si="157"/>
        <v/>
      </c>
      <c r="AK55" s="63" t="str">
        <f t="shared" si="158"/>
        <v/>
      </c>
      <c r="AL55" s="63" t="str">
        <f t="shared" si="159"/>
        <v/>
      </c>
      <c r="AM55" s="63" t="str">
        <f t="shared" si="160"/>
        <v/>
      </c>
      <c r="AN55" s="63" t="str">
        <f t="shared" si="161"/>
        <v/>
      </c>
    </row>
    <row r="56" spans="1:40" ht="24.5" outlineLevel="1" thickTop="1" thickBot="1" x14ac:dyDescent="0.55000000000000004">
      <c r="C56" s="124" t="s">
        <v>2918</v>
      </c>
      <c r="D56" s="125"/>
      <c r="E56" s="51"/>
      <c r="F56" s="52"/>
      <c r="G56" s="52"/>
      <c r="H56" s="51"/>
      <c r="I56" s="51"/>
      <c r="J56" s="53"/>
      <c r="K56" s="53"/>
      <c r="L56" s="54" t="str">
        <f t="shared" si="140"/>
        <v xml:space="preserve">            { line: "su esposo san José,, ", sC: ""},</v>
      </c>
      <c r="M56" s="55" t="str">
        <f t="shared" si="141"/>
        <v/>
      </c>
      <c r="N56" s="56" t="str">
        <f t="shared" si="2"/>
        <v/>
      </c>
      <c r="O56" s="57" t="str">
        <f t="shared" si="142"/>
        <v/>
      </c>
      <c r="P56" s="58" t="str">
        <f t="shared" si="4"/>
        <v/>
      </c>
      <c r="Q56" s="59" t="str">
        <f t="shared" si="143"/>
        <v/>
      </c>
      <c r="R56" s="60" t="str">
        <f t="shared" si="6"/>
        <v/>
      </c>
      <c r="S56" s="55" t="str">
        <f t="shared" si="144"/>
        <v/>
      </c>
      <c r="T56" s="61" t="str">
        <f t="shared" si="145"/>
        <v/>
      </c>
      <c r="U56" s="62" t="str">
        <f t="shared" si="9"/>
        <v/>
      </c>
      <c r="V56" s="63" t="str">
        <f t="shared" si="146"/>
        <v/>
      </c>
      <c r="W56" s="64" t="str">
        <f t="shared" si="11"/>
        <v/>
      </c>
      <c r="X56" s="63" t="str">
        <f t="shared" si="147"/>
        <v/>
      </c>
      <c r="Y56" s="63" t="str">
        <f t="shared" si="148"/>
        <v/>
      </c>
      <c r="Z56" s="55" t="str">
        <f t="shared" si="149"/>
        <v/>
      </c>
      <c r="AA56" s="65" t="str">
        <f t="shared" si="150"/>
        <v/>
      </c>
      <c r="AB56" s="56" t="str">
        <f t="shared" si="16"/>
        <v/>
      </c>
      <c r="AC56" s="66" t="str">
        <f t="shared" si="151"/>
        <v/>
      </c>
      <c r="AD56" s="58" t="str">
        <f t="shared" si="152"/>
        <v/>
      </c>
      <c r="AE56" s="67" t="str">
        <f t="shared" si="153"/>
        <v/>
      </c>
      <c r="AF56" s="60" t="str">
        <f t="shared" si="154"/>
        <v/>
      </c>
      <c r="AG56" s="60" t="str">
        <f t="shared" si="155"/>
        <v/>
      </c>
      <c r="AH56" s="68" t="str">
        <f t="shared" si="156"/>
        <v/>
      </c>
      <c r="AI56" s="69" t="str">
        <f t="shared" si="23"/>
        <v/>
      </c>
      <c r="AJ56" s="63" t="str">
        <f t="shared" si="157"/>
        <v/>
      </c>
      <c r="AK56" s="63" t="str">
        <f t="shared" si="158"/>
        <v/>
      </c>
      <c r="AL56" s="63" t="str">
        <f t="shared" si="159"/>
        <v/>
      </c>
      <c r="AM56" s="63" t="str">
        <f t="shared" si="160"/>
        <v/>
      </c>
      <c r="AN56" s="63" t="str">
        <f t="shared" si="161"/>
        <v/>
      </c>
    </row>
    <row r="57" spans="1:40" ht="24.5" outlineLevel="1" thickTop="1" thickBot="1" x14ac:dyDescent="0.55000000000000004">
      <c r="C57" s="124" t="s">
        <v>2919</v>
      </c>
      <c r="D57" s="125" t="s">
        <v>1110</v>
      </c>
      <c r="E57" s="51" t="s">
        <v>1016</v>
      </c>
      <c r="F57" s="52" t="s">
        <v>1015</v>
      </c>
      <c r="G57" s="52"/>
      <c r="H57" s="51"/>
      <c r="I57" s="51"/>
      <c r="J57" s="53"/>
      <c r="K57" s="53"/>
      <c r="L57" s="54" t="str">
        <f t="shared" si="140"/>
        <v xml:space="preserve">            { line: "y con los apóstoles y los santos;, (Re,m,22)(Mi,,250)", sC: ""},</v>
      </c>
      <c r="M57" s="55" t="str">
        <f t="shared" si="141"/>
        <v>(</v>
      </c>
      <c r="N57" s="56" t="str">
        <f t="shared" si="2"/>
        <v>Re</v>
      </c>
      <c r="O57" s="57" t="str">
        <f t="shared" si="142"/>
        <v>,</v>
      </c>
      <c r="P57" s="58" t="str">
        <f t="shared" si="4"/>
        <v>m</v>
      </c>
      <c r="Q57" s="59" t="str">
        <f t="shared" si="143"/>
        <v>,</v>
      </c>
      <c r="R57" s="60">
        <f t="shared" si="6"/>
        <v>22</v>
      </c>
      <c r="S57" s="55" t="str">
        <f t="shared" si="144"/>
        <v>)</v>
      </c>
      <c r="T57" s="61" t="str">
        <f t="shared" si="145"/>
        <v>(</v>
      </c>
      <c r="U57" s="62" t="str">
        <f t="shared" si="9"/>
        <v>Mi</v>
      </c>
      <c r="V57" s="63" t="str">
        <f t="shared" si="146"/>
        <v>,</v>
      </c>
      <c r="W57" s="64" t="str">
        <f t="shared" si="11"/>
        <v/>
      </c>
      <c r="X57" s="63" t="str">
        <f t="shared" si="147"/>
        <v>,</v>
      </c>
      <c r="Y57" s="63">
        <f t="shared" si="148"/>
        <v>250</v>
      </c>
      <c r="Z57" s="55" t="str">
        <f t="shared" si="149"/>
        <v>)</v>
      </c>
      <c r="AA57" s="65" t="str">
        <f t="shared" si="150"/>
        <v/>
      </c>
      <c r="AB57" s="56" t="str">
        <f t="shared" si="16"/>
        <v/>
      </c>
      <c r="AC57" s="66" t="str">
        <f t="shared" si="151"/>
        <v/>
      </c>
      <c r="AD57" s="58" t="str">
        <f t="shared" si="152"/>
        <v/>
      </c>
      <c r="AE57" s="67" t="str">
        <f t="shared" si="153"/>
        <v/>
      </c>
      <c r="AF57" s="60" t="str">
        <f t="shared" si="154"/>
        <v/>
      </c>
      <c r="AG57" s="60" t="str">
        <f t="shared" si="155"/>
        <v/>
      </c>
      <c r="AH57" s="68" t="str">
        <f t="shared" si="156"/>
        <v/>
      </c>
      <c r="AI57" s="69" t="str">
        <f t="shared" si="23"/>
        <v/>
      </c>
      <c r="AJ57" s="63" t="str">
        <f t="shared" si="157"/>
        <v/>
      </c>
      <c r="AK57" s="63" t="str">
        <f t="shared" si="158"/>
        <v/>
      </c>
      <c r="AL57" s="63" t="str">
        <f t="shared" si="159"/>
        <v/>
      </c>
      <c r="AM57" s="63" t="str">
        <f t="shared" si="160"/>
        <v/>
      </c>
      <c r="AN57" s="63" t="str">
        <f t="shared" si="161"/>
        <v/>
      </c>
    </row>
    <row r="58" spans="1:40" ht="24.5" outlineLevel="1" thickTop="1" thickBot="1" x14ac:dyDescent="0.55000000000000004">
      <c r="C58" s="124" t="s">
        <v>2920</v>
      </c>
      <c r="D58" s="125"/>
      <c r="E58" s="51"/>
      <c r="F58" s="52"/>
      <c r="G58" s="52"/>
      <c r="H58" s="51"/>
      <c r="I58" s="51"/>
      <c r="J58" s="53"/>
      <c r="K58" s="53"/>
      <c r="L58" s="54" t="str">
        <f t="shared" si="140"/>
        <v xml:space="preserve">            { line: "y allí, junto con toda la creación,, ", sC: ""},</v>
      </c>
      <c r="M58" s="55" t="str">
        <f t="shared" si="141"/>
        <v/>
      </c>
      <c r="N58" s="56" t="str">
        <f t="shared" si="2"/>
        <v/>
      </c>
      <c r="O58" s="57" t="str">
        <f t="shared" si="142"/>
        <v/>
      </c>
      <c r="P58" s="58" t="str">
        <f t="shared" si="4"/>
        <v/>
      </c>
      <c r="Q58" s="59" t="str">
        <f t="shared" si="143"/>
        <v/>
      </c>
      <c r="R58" s="60" t="str">
        <f t="shared" si="6"/>
        <v/>
      </c>
      <c r="S58" s="55" t="str">
        <f t="shared" si="144"/>
        <v/>
      </c>
      <c r="T58" s="61" t="str">
        <f t="shared" si="145"/>
        <v/>
      </c>
      <c r="U58" s="62" t="str">
        <f t="shared" si="9"/>
        <v/>
      </c>
      <c r="V58" s="63" t="str">
        <f t="shared" si="146"/>
        <v/>
      </c>
      <c r="W58" s="64" t="str">
        <f t="shared" si="11"/>
        <v/>
      </c>
      <c r="X58" s="63" t="str">
        <f t="shared" si="147"/>
        <v/>
      </c>
      <c r="Y58" s="63" t="str">
        <f t="shared" si="148"/>
        <v/>
      </c>
      <c r="Z58" s="55" t="str">
        <f t="shared" si="149"/>
        <v/>
      </c>
      <c r="AA58" s="65" t="str">
        <f t="shared" si="150"/>
        <v/>
      </c>
      <c r="AB58" s="56" t="str">
        <f t="shared" si="16"/>
        <v/>
      </c>
      <c r="AC58" s="66" t="str">
        <f t="shared" si="151"/>
        <v/>
      </c>
      <c r="AD58" s="58" t="str">
        <f t="shared" si="152"/>
        <v/>
      </c>
      <c r="AE58" s="67" t="str">
        <f t="shared" si="153"/>
        <v/>
      </c>
      <c r="AF58" s="60" t="str">
        <f t="shared" si="154"/>
        <v/>
      </c>
      <c r="AG58" s="60" t="str">
        <f t="shared" si="155"/>
        <v/>
      </c>
      <c r="AH58" s="68" t="str">
        <f t="shared" si="156"/>
        <v/>
      </c>
      <c r="AI58" s="69" t="str">
        <f t="shared" si="23"/>
        <v/>
      </c>
      <c r="AJ58" s="63" t="str">
        <f t="shared" si="157"/>
        <v/>
      </c>
      <c r="AK58" s="63" t="str">
        <f t="shared" si="158"/>
        <v/>
      </c>
      <c r="AL58" s="63" t="str">
        <f t="shared" si="159"/>
        <v/>
      </c>
      <c r="AM58" s="63" t="str">
        <f t="shared" si="160"/>
        <v/>
      </c>
      <c r="AN58" s="63" t="str">
        <f t="shared" si="161"/>
        <v/>
      </c>
    </row>
    <row r="59" spans="1:40" ht="24.5" outlineLevel="1" thickTop="1" thickBot="1" x14ac:dyDescent="0.55000000000000004">
      <c r="C59" s="124" t="s">
        <v>2921</v>
      </c>
      <c r="D59" s="125" t="s">
        <v>1110</v>
      </c>
      <c r="E59" s="51" t="s">
        <v>1016</v>
      </c>
      <c r="F59" s="52"/>
      <c r="G59" s="52"/>
      <c r="H59" s="51"/>
      <c r="I59" s="51"/>
      <c r="J59" s="53"/>
      <c r="K59" s="53"/>
      <c r="L59" s="54" t="str">
        <f t="shared" si="140"/>
        <v xml:space="preserve">            { line: "libre ya del pecado y de la muerte,, (Re,m,22)", sC: ""},</v>
      </c>
      <c r="M59" s="55" t="str">
        <f t="shared" si="141"/>
        <v>(</v>
      </c>
      <c r="N59" s="56" t="str">
        <f t="shared" si="2"/>
        <v>Re</v>
      </c>
      <c r="O59" s="57" t="str">
        <f t="shared" si="142"/>
        <v>,</v>
      </c>
      <c r="P59" s="58" t="str">
        <f t="shared" si="4"/>
        <v>m</v>
      </c>
      <c r="Q59" s="59" t="str">
        <f t="shared" si="143"/>
        <v>,</v>
      </c>
      <c r="R59" s="60">
        <f t="shared" si="6"/>
        <v>22</v>
      </c>
      <c r="S59" s="55" t="str">
        <f t="shared" si="144"/>
        <v>)</v>
      </c>
      <c r="T59" s="61" t="str">
        <f t="shared" si="145"/>
        <v/>
      </c>
      <c r="U59" s="62" t="str">
        <f t="shared" si="9"/>
        <v/>
      </c>
      <c r="V59" s="63" t="str">
        <f t="shared" si="146"/>
        <v/>
      </c>
      <c r="W59" s="64" t="str">
        <f t="shared" si="11"/>
        <v/>
      </c>
      <c r="X59" s="63" t="str">
        <f t="shared" si="147"/>
        <v/>
      </c>
      <c r="Y59" s="63" t="str">
        <f t="shared" si="148"/>
        <v/>
      </c>
      <c r="Z59" s="55" t="str">
        <f t="shared" si="149"/>
        <v/>
      </c>
      <c r="AA59" s="65" t="str">
        <f t="shared" si="150"/>
        <v/>
      </c>
      <c r="AB59" s="56" t="str">
        <f t="shared" si="16"/>
        <v/>
      </c>
      <c r="AC59" s="66" t="str">
        <f t="shared" si="151"/>
        <v/>
      </c>
      <c r="AD59" s="58" t="str">
        <f t="shared" si="152"/>
        <v/>
      </c>
      <c r="AE59" s="67" t="str">
        <f t="shared" si="153"/>
        <v/>
      </c>
      <c r="AF59" s="60" t="str">
        <f t="shared" si="154"/>
        <v/>
      </c>
      <c r="AG59" s="60" t="str">
        <f t="shared" si="155"/>
        <v/>
      </c>
      <c r="AH59" s="68" t="str">
        <f t="shared" si="156"/>
        <v/>
      </c>
      <c r="AI59" s="69" t="str">
        <f t="shared" si="23"/>
        <v/>
      </c>
      <c r="AJ59" s="63" t="str">
        <f t="shared" si="157"/>
        <v/>
      </c>
      <c r="AK59" s="63" t="str">
        <f t="shared" si="158"/>
        <v/>
      </c>
      <c r="AL59" s="63" t="str">
        <f t="shared" si="159"/>
        <v/>
      </c>
      <c r="AM59" s="63" t="str">
        <f t="shared" si="160"/>
        <v/>
      </c>
      <c r="AN59" s="63" t="str">
        <f t="shared" si="161"/>
        <v/>
      </c>
    </row>
    <row r="60" spans="1:40" ht="24.5" outlineLevel="1" thickTop="1" thickBot="1" x14ac:dyDescent="0.55000000000000004">
      <c r="C60" s="124" t="s">
        <v>2922</v>
      </c>
      <c r="D60" s="125" t="s">
        <v>1015</v>
      </c>
      <c r="E60" s="51"/>
      <c r="F60" s="52"/>
      <c r="G60" s="52"/>
      <c r="H60" s="51"/>
      <c r="I60" s="51"/>
      <c r="J60" s="53"/>
      <c r="K60" s="53"/>
      <c r="L60" s="54" t="str">
        <f t="shared" si="140"/>
        <v xml:space="preserve">            { line: "te glorifiquemos por Cristo, Señor nuestro,, (Mi,,20)", sC: ""},</v>
      </c>
      <c r="M60" s="55" t="str">
        <f t="shared" si="141"/>
        <v>(</v>
      </c>
      <c r="N60" s="56" t="str">
        <f t="shared" si="2"/>
        <v>Mi</v>
      </c>
      <c r="O60" s="57" t="str">
        <f t="shared" si="142"/>
        <v>,</v>
      </c>
      <c r="P60" s="58" t="str">
        <f t="shared" si="4"/>
        <v/>
      </c>
      <c r="Q60" s="59" t="str">
        <f t="shared" si="143"/>
        <v>,</v>
      </c>
      <c r="R60" s="60">
        <f t="shared" si="6"/>
        <v>20</v>
      </c>
      <c r="S60" s="55" t="str">
        <f t="shared" si="144"/>
        <v>)</v>
      </c>
      <c r="T60" s="61" t="str">
        <f t="shared" si="145"/>
        <v/>
      </c>
      <c r="U60" s="62" t="str">
        <f t="shared" si="9"/>
        <v/>
      </c>
      <c r="V60" s="63" t="str">
        <f t="shared" si="146"/>
        <v/>
      </c>
      <c r="W60" s="64" t="str">
        <f t="shared" si="11"/>
        <v/>
      </c>
      <c r="X60" s="63" t="str">
        <f t="shared" si="147"/>
        <v/>
      </c>
      <c r="Y60" s="63" t="str">
        <f t="shared" si="148"/>
        <v/>
      </c>
      <c r="Z60" s="55" t="str">
        <f t="shared" si="149"/>
        <v/>
      </c>
      <c r="AA60" s="65" t="str">
        <f t="shared" si="150"/>
        <v/>
      </c>
      <c r="AB60" s="56" t="str">
        <f t="shared" si="16"/>
        <v/>
      </c>
      <c r="AC60" s="66" t="str">
        <f t="shared" si="151"/>
        <v/>
      </c>
      <c r="AD60" s="58" t="str">
        <f t="shared" si="152"/>
        <v/>
      </c>
      <c r="AE60" s="67" t="str">
        <f t="shared" si="153"/>
        <v/>
      </c>
      <c r="AF60" s="60" t="str">
        <f t="shared" si="154"/>
        <v/>
      </c>
      <c r="AG60" s="60" t="str">
        <f t="shared" si="155"/>
        <v/>
      </c>
      <c r="AH60" s="68" t="str">
        <f t="shared" si="156"/>
        <v/>
      </c>
      <c r="AI60" s="69" t="str">
        <f t="shared" si="23"/>
        <v/>
      </c>
      <c r="AJ60" s="63" t="str">
        <f t="shared" si="157"/>
        <v/>
      </c>
      <c r="AK60" s="63" t="str">
        <f t="shared" si="158"/>
        <v/>
      </c>
      <c r="AL60" s="63" t="str">
        <f t="shared" si="159"/>
        <v/>
      </c>
      <c r="AM60" s="63" t="str">
        <f t="shared" si="160"/>
        <v/>
      </c>
      <c r="AN60" s="63" t="str">
        <f t="shared" si="161"/>
        <v/>
      </c>
    </row>
    <row r="61" spans="1:40" ht="24.5" outlineLevel="1" thickTop="1" thickBot="1" x14ac:dyDescent="0.55000000000000004">
      <c r="C61" s="124" t="s">
        <v>2923</v>
      </c>
      <c r="D61" s="125"/>
      <c r="E61" s="51"/>
      <c r="F61" s="52"/>
      <c r="G61" s="52"/>
      <c r="H61" s="51"/>
      <c r="I61" s="51"/>
      <c r="J61" s="53"/>
      <c r="K61" s="53"/>
      <c r="L61" s="54" t="str">
        <f t="shared" si="140"/>
        <v xml:space="preserve">            { line: "por quien concedes al mundo, ", sC: ""},</v>
      </c>
      <c r="M61" s="55" t="str">
        <f t="shared" si="141"/>
        <v/>
      </c>
      <c r="N61" s="56" t="str">
        <f t="shared" si="2"/>
        <v/>
      </c>
      <c r="O61" s="57" t="str">
        <f t="shared" si="142"/>
        <v/>
      </c>
      <c r="P61" s="58" t="str">
        <f t="shared" si="4"/>
        <v/>
      </c>
      <c r="Q61" s="59" t="str">
        <f t="shared" si="143"/>
        <v/>
      </c>
      <c r="R61" s="60" t="str">
        <f t="shared" si="6"/>
        <v/>
      </c>
      <c r="S61" s="55" t="str">
        <f t="shared" si="144"/>
        <v/>
      </c>
      <c r="T61" s="61" t="str">
        <f t="shared" si="145"/>
        <v/>
      </c>
      <c r="U61" s="62" t="str">
        <f t="shared" si="9"/>
        <v/>
      </c>
      <c r="V61" s="63" t="str">
        <f t="shared" si="146"/>
        <v/>
      </c>
      <c r="W61" s="64" t="str">
        <f t="shared" si="11"/>
        <v/>
      </c>
      <c r="X61" s="63" t="str">
        <f t="shared" si="147"/>
        <v/>
      </c>
      <c r="Y61" s="63" t="str">
        <f t="shared" si="148"/>
        <v/>
      </c>
      <c r="Z61" s="55" t="str">
        <f t="shared" si="149"/>
        <v/>
      </c>
      <c r="AA61" s="65" t="str">
        <f t="shared" si="150"/>
        <v/>
      </c>
      <c r="AB61" s="56" t="str">
        <f t="shared" si="16"/>
        <v/>
      </c>
      <c r="AC61" s="66" t="str">
        <f t="shared" si="151"/>
        <v/>
      </c>
      <c r="AD61" s="58" t="str">
        <f t="shared" si="152"/>
        <v/>
      </c>
      <c r="AE61" s="67" t="str">
        <f t="shared" si="153"/>
        <v/>
      </c>
      <c r="AF61" s="60" t="str">
        <f t="shared" si="154"/>
        <v/>
      </c>
      <c r="AG61" s="60" t="str">
        <f t="shared" si="155"/>
        <v/>
      </c>
      <c r="AH61" s="68" t="str">
        <f t="shared" si="156"/>
        <v/>
      </c>
      <c r="AI61" s="69" t="str">
        <f t="shared" si="23"/>
        <v/>
      </c>
      <c r="AJ61" s="63" t="str">
        <f t="shared" si="157"/>
        <v/>
      </c>
      <c r="AK61" s="63" t="str">
        <f t="shared" si="158"/>
        <v/>
      </c>
      <c r="AL61" s="63" t="str">
        <f t="shared" si="159"/>
        <v/>
      </c>
      <c r="AM61" s="63" t="str">
        <f t="shared" si="160"/>
        <v/>
      </c>
      <c r="AN61" s="63" t="str">
        <f t="shared" si="161"/>
        <v/>
      </c>
    </row>
    <row r="62" spans="1:40" ht="24.5" outlineLevel="1" thickTop="1" thickBot="1" x14ac:dyDescent="0.55000000000000004">
      <c r="C62" s="124" t="s">
        <v>2924</v>
      </c>
      <c r="D62" s="125" t="s">
        <v>1017</v>
      </c>
      <c r="E62" s="51" t="s">
        <v>1016</v>
      </c>
      <c r="F62" s="52"/>
      <c r="G62" s="52"/>
      <c r="H62" s="51"/>
      <c r="I62" s="51"/>
      <c r="J62" s="53"/>
      <c r="K62" s="53"/>
      <c r="L62" s="54" t="str">
        <f t="shared" si="140"/>
        <v xml:space="preserve">            { line: "todos los bienes., (La,m,20)", sC: ""},</v>
      </c>
      <c r="M62" s="55" t="str">
        <f t="shared" si="141"/>
        <v>(</v>
      </c>
      <c r="N62" s="56" t="str">
        <f t="shared" si="2"/>
        <v>La</v>
      </c>
      <c r="O62" s="57" t="str">
        <f t="shared" si="142"/>
        <v>,</v>
      </c>
      <c r="P62" s="58" t="str">
        <f t="shared" si="4"/>
        <v>m</v>
      </c>
      <c r="Q62" s="59" t="str">
        <f t="shared" si="143"/>
        <v>,</v>
      </c>
      <c r="R62" s="60">
        <f t="shared" si="6"/>
        <v>20</v>
      </c>
      <c r="S62" s="55" t="str">
        <f t="shared" si="144"/>
        <v>)</v>
      </c>
      <c r="T62" s="61" t="str">
        <f t="shared" si="145"/>
        <v/>
      </c>
      <c r="U62" s="62" t="str">
        <f t="shared" si="9"/>
        <v/>
      </c>
      <c r="V62" s="63" t="str">
        <f t="shared" si="146"/>
        <v/>
      </c>
      <c r="W62" s="64" t="str">
        <f t="shared" si="11"/>
        <v/>
      </c>
      <c r="X62" s="63" t="str">
        <f t="shared" si="147"/>
        <v/>
      </c>
      <c r="Y62" s="63" t="str">
        <f t="shared" si="148"/>
        <v/>
      </c>
      <c r="Z62" s="55" t="str">
        <f t="shared" si="149"/>
        <v/>
      </c>
      <c r="AA62" s="65" t="str">
        <f t="shared" si="150"/>
        <v/>
      </c>
      <c r="AB62" s="56" t="str">
        <f t="shared" si="16"/>
        <v/>
      </c>
      <c r="AC62" s="66" t="str">
        <f t="shared" si="151"/>
        <v/>
      </c>
      <c r="AD62" s="58" t="str">
        <f t="shared" si="152"/>
        <v/>
      </c>
      <c r="AE62" s="67" t="str">
        <f t="shared" si="153"/>
        <v/>
      </c>
      <c r="AF62" s="60" t="str">
        <f t="shared" si="154"/>
        <v/>
      </c>
      <c r="AG62" s="60" t="str">
        <f t="shared" si="155"/>
        <v/>
      </c>
      <c r="AH62" s="68" t="str">
        <f t="shared" si="156"/>
        <v/>
      </c>
      <c r="AI62" s="69" t="str">
        <f t="shared" si="23"/>
        <v/>
      </c>
      <c r="AJ62" s="63" t="str">
        <f t="shared" si="157"/>
        <v/>
      </c>
      <c r="AK62" s="63" t="str">
        <f t="shared" si="158"/>
        <v/>
      </c>
      <c r="AL62" s="63" t="str">
        <f t="shared" si="159"/>
        <v/>
      </c>
      <c r="AM62" s="63" t="str">
        <f t="shared" si="160"/>
        <v/>
      </c>
      <c r="AN62" s="63" t="str">
        <f t="shared" si="161"/>
        <v/>
      </c>
    </row>
    <row r="63" spans="1:40" ht="24.5" thickTop="1" thickBot="1" x14ac:dyDescent="0.4">
      <c r="C63" s="146" t="s">
        <v>2800</v>
      </c>
      <c r="D63" s="125"/>
      <c r="E63" s="51"/>
      <c r="F63" s="52"/>
      <c r="G63" s="52"/>
      <c r="H63" s="51"/>
      <c r="I63" s="51"/>
      <c r="J63" s="53"/>
      <c r="K63" s="53"/>
      <c r="L63" s="77" t="str">
        <f>IF(C63="","",_xlfn.CONCAT("            { line: ","""",C63,", ",M63:AN63,""", sC: ","""",B63,"""},"))</f>
        <v xml:space="preserve">            { line: "DOXOLOGÍA Y CONCLUSIÓN DE LA PLEGARIA EUCARÍSTICA , ", sC: ""},</v>
      </c>
      <c r="M63" s="55" t="str">
        <f t="shared" si="141"/>
        <v/>
      </c>
      <c r="N63" s="56" t="str">
        <f t="shared" si="2"/>
        <v/>
      </c>
      <c r="O63" s="57" t="str">
        <f t="shared" si="142"/>
        <v/>
      </c>
      <c r="P63" s="58" t="str">
        <f t="shared" si="4"/>
        <v/>
      </c>
      <c r="Q63" s="59" t="str">
        <f t="shared" si="143"/>
        <v/>
      </c>
      <c r="R63" s="60" t="str">
        <f t="shared" ref="R63" si="162">IF(N63="Do",10,IF(N63="Re",22,IF(N63="Mi",20,IF(N63="Fa",20,IF(N63="Sol",14,IF(N63="La",20,IF(N63="Si",20,IF(N63="Do#",14,IF(N63="Fa#",15,IF(N63="Sol#",20,IF(N63="Si♭",17,"")))))))))))</f>
        <v/>
      </c>
      <c r="S63" s="55" t="str">
        <f t="shared" si="144"/>
        <v/>
      </c>
      <c r="T63" s="61" t="str">
        <f t="shared" si="145"/>
        <v/>
      </c>
      <c r="U63" s="62" t="str">
        <f t="shared" si="9"/>
        <v/>
      </c>
      <c r="V63" s="63" t="str">
        <f t="shared" si="146"/>
        <v/>
      </c>
      <c r="W63" s="64" t="str">
        <f t="shared" si="11"/>
        <v/>
      </c>
      <c r="X63" s="63" t="str">
        <f t="shared" si="147"/>
        <v/>
      </c>
      <c r="Y63" s="63" t="str">
        <f t="shared" si="148"/>
        <v/>
      </c>
      <c r="Z63" s="55" t="str">
        <f t="shared" si="149"/>
        <v/>
      </c>
      <c r="AA63" s="65" t="str">
        <f t="shared" si="150"/>
        <v/>
      </c>
      <c r="AB63" s="56" t="str">
        <f t="shared" si="16"/>
        <v/>
      </c>
      <c r="AC63" s="66" t="str">
        <f t="shared" si="151"/>
        <v/>
      </c>
      <c r="AD63" s="58" t="str">
        <f t="shared" si="152"/>
        <v/>
      </c>
      <c r="AE63" s="67" t="str">
        <f t="shared" si="153"/>
        <v/>
      </c>
      <c r="AF63" s="60" t="str">
        <f t="shared" si="154"/>
        <v/>
      </c>
      <c r="AG63" s="60" t="str">
        <f t="shared" si="155"/>
        <v/>
      </c>
      <c r="AH63" s="68" t="str">
        <f t="shared" si="156"/>
        <v/>
      </c>
      <c r="AI63" s="69" t="str">
        <f t="shared" si="23"/>
        <v/>
      </c>
      <c r="AJ63" s="63" t="str">
        <f t="shared" si="157"/>
        <v/>
      </c>
      <c r="AK63" s="63" t="str">
        <f t="shared" si="158"/>
        <v/>
      </c>
      <c r="AL63" s="63" t="str">
        <f t="shared" si="159"/>
        <v/>
      </c>
      <c r="AM63" s="63" t="str">
        <f t="shared" si="160"/>
        <v/>
      </c>
      <c r="AN63" s="63" t="str">
        <f t="shared" si="161"/>
        <v/>
      </c>
    </row>
    <row r="64" spans="1:40" ht="24.5" outlineLevel="1" thickTop="1" thickBot="1" x14ac:dyDescent="0.55000000000000004">
      <c r="C64" s="124" t="s">
        <v>2801</v>
      </c>
      <c r="D64" s="125" t="s">
        <v>2902</v>
      </c>
      <c r="E64" s="51"/>
      <c r="F64" s="52"/>
      <c r="G64" s="52"/>
      <c r="H64" s="51"/>
      <c r="I64" s="51"/>
      <c r="J64" s="53"/>
      <c r="K64" s="53"/>
      <c r="L64" s="54" t="str">
        <f t="shared" si="140"/>
        <v xml:space="preserve">            { line: "Por Cristo, con Cristo y en Cristo,, (Mi7,,)", sC: ""},</v>
      </c>
      <c r="M64" s="55" t="str">
        <f t="shared" si="141"/>
        <v>(</v>
      </c>
      <c r="N64" s="56" t="str">
        <f t="shared" si="2"/>
        <v>Mi7</v>
      </c>
      <c r="O64" s="57" t="str">
        <f t="shared" si="142"/>
        <v>,</v>
      </c>
      <c r="P64" s="58" t="str">
        <f t="shared" si="4"/>
        <v/>
      </c>
      <c r="Q64" s="59" t="str">
        <f t="shared" si="143"/>
        <v>,</v>
      </c>
      <c r="R64" s="60" t="str">
        <f t="shared" si="6"/>
        <v/>
      </c>
      <c r="S64" s="55" t="str">
        <f t="shared" si="144"/>
        <v>)</v>
      </c>
      <c r="T64" s="61" t="str">
        <f t="shared" si="145"/>
        <v/>
      </c>
      <c r="U64" s="62" t="str">
        <f t="shared" si="9"/>
        <v/>
      </c>
      <c r="V64" s="63" t="str">
        <f t="shared" si="146"/>
        <v/>
      </c>
      <c r="W64" s="64" t="str">
        <f t="shared" si="11"/>
        <v/>
      </c>
      <c r="X64" s="63" t="str">
        <f t="shared" si="147"/>
        <v/>
      </c>
      <c r="Y64" s="63" t="str">
        <f t="shared" si="148"/>
        <v/>
      </c>
      <c r="Z64" s="55" t="str">
        <f t="shared" si="149"/>
        <v/>
      </c>
      <c r="AA64" s="65" t="str">
        <f t="shared" si="150"/>
        <v/>
      </c>
      <c r="AB64" s="56" t="str">
        <f t="shared" si="16"/>
        <v/>
      </c>
      <c r="AC64" s="66" t="str">
        <f t="shared" si="151"/>
        <v/>
      </c>
      <c r="AD64" s="58" t="str">
        <f t="shared" si="152"/>
        <v/>
      </c>
      <c r="AE64" s="67" t="str">
        <f t="shared" si="153"/>
        <v/>
      </c>
      <c r="AF64" s="60" t="str">
        <f t="shared" si="154"/>
        <v/>
      </c>
      <c r="AG64" s="60" t="str">
        <f t="shared" si="155"/>
        <v/>
      </c>
      <c r="AH64" s="68" t="str">
        <f t="shared" si="156"/>
        <v/>
      </c>
      <c r="AI64" s="69" t="str">
        <f t="shared" si="23"/>
        <v/>
      </c>
      <c r="AJ64" s="63" t="str">
        <f t="shared" si="157"/>
        <v/>
      </c>
      <c r="AK64" s="63" t="str">
        <f t="shared" si="158"/>
        <v/>
      </c>
      <c r="AL64" s="63" t="str">
        <f t="shared" si="159"/>
        <v/>
      </c>
      <c r="AM64" s="63" t="str">
        <f t="shared" si="160"/>
        <v/>
      </c>
      <c r="AN64" s="63" t="str">
        <f t="shared" si="161"/>
        <v/>
      </c>
    </row>
    <row r="65" spans="1:40" ht="24.5" outlineLevel="1" thickTop="1" thickBot="1" x14ac:dyDescent="0.55000000000000004">
      <c r="C65" s="124" t="s">
        <v>2925</v>
      </c>
      <c r="D65" s="125" t="s">
        <v>1048</v>
      </c>
      <c r="E65" s="51"/>
      <c r="F65" s="52"/>
      <c r="G65" s="52"/>
      <c r="H65" s="51"/>
      <c r="I65" s="51"/>
      <c r="J65" s="53"/>
      <c r="K65" s="53"/>
      <c r="L65" s="54" t="str">
        <f t="shared" si="140"/>
        <v xml:space="preserve">            { line: "a ti Dios Padre omnipotente,, (Fa,,20)", sC: ""},</v>
      </c>
      <c r="M65" s="55" t="str">
        <f t="shared" si="141"/>
        <v>(</v>
      </c>
      <c r="N65" s="56" t="str">
        <f t="shared" si="2"/>
        <v>Fa</v>
      </c>
      <c r="O65" s="57" t="str">
        <f t="shared" si="142"/>
        <v>,</v>
      </c>
      <c r="P65" s="58" t="str">
        <f t="shared" si="4"/>
        <v/>
      </c>
      <c r="Q65" s="59" t="str">
        <f t="shared" si="143"/>
        <v>,</v>
      </c>
      <c r="R65" s="60">
        <f t="shared" si="6"/>
        <v>20</v>
      </c>
      <c r="S65" s="55" t="str">
        <f t="shared" si="144"/>
        <v>)</v>
      </c>
      <c r="T65" s="61" t="str">
        <f t="shared" si="145"/>
        <v/>
      </c>
      <c r="U65" s="62" t="str">
        <f t="shared" si="9"/>
        <v/>
      </c>
      <c r="V65" s="63" t="str">
        <f t="shared" si="146"/>
        <v/>
      </c>
      <c r="W65" s="64" t="str">
        <f t="shared" si="11"/>
        <v/>
      </c>
      <c r="X65" s="63" t="str">
        <f t="shared" si="147"/>
        <v/>
      </c>
      <c r="Y65" s="63" t="str">
        <f t="shared" si="148"/>
        <v/>
      </c>
      <c r="Z65" s="55" t="str">
        <f t="shared" si="149"/>
        <v/>
      </c>
      <c r="AA65" s="65" t="str">
        <f t="shared" si="150"/>
        <v/>
      </c>
      <c r="AB65" s="56" t="str">
        <f t="shared" si="16"/>
        <v/>
      </c>
      <c r="AC65" s="66" t="str">
        <f t="shared" si="151"/>
        <v/>
      </c>
      <c r="AD65" s="58" t="str">
        <f t="shared" si="152"/>
        <v/>
      </c>
      <c r="AE65" s="67" t="str">
        <f t="shared" si="153"/>
        <v/>
      </c>
      <c r="AF65" s="60" t="str">
        <f t="shared" si="154"/>
        <v/>
      </c>
      <c r="AG65" s="60" t="str">
        <f t="shared" si="155"/>
        <v/>
      </c>
      <c r="AH65" s="68" t="str">
        <f t="shared" si="156"/>
        <v/>
      </c>
      <c r="AI65" s="69" t="str">
        <f t="shared" si="23"/>
        <v/>
      </c>
      <c r="AJ65" s="63" t="str">
        <f t="shared" si="157"/>
        <v/>
      </c>
      <c r="AK65" s="63" t="str">
        <f t="shared" si="158"/>
        <v/>
      </c>
      <c r="AL65" s="63" t="str">
        <f t="shared" si="159"/>
        <v/>
      </c>
      <c r="AM65" s="63" t="str">
        <f t="shared" si="160"/>
        <v/>
      </c>
      <c r="AN65" s="63" t="str">
        <f t="shared" si="161"/>
        <v/>
      </c>
    </row>
    <row r="66" spans="1:40" ht="24.5" outlineLevel="1" thickTop="1" thickBot="1" x14ac:dyDescent="0.55000000000000004">
      <c r="C66" s="124" t="s">
        <v>2792</v>
      </c>
      <c r="D66" s="125" t="s">
        <v>2902</v>
      </c>
      <c r="E66" s="51"/>
      <c r="F66" s="52"/>
      <c r="G66" s="52"/>
      <c r="H66" s="51"/>
      <c r="I66" s="51"/>
      <c r="J66" s="53"/>
      <c r="K66" s="53"/>
      <c r="L66" s="54" t="str">
        <f t="shared" si="140"/>
        <v xml:space="preserve">            { line: "en la unidad del Espíritu Santo,, (Mi7,,)", sC: ""},</v>
      </c>
      <c r="M66" s="55" t="str">
        <f t="shared" si="141"/>
        <v>(</v>
      </c>
      <c r="N66" s="56" t="str">
        <f t="shared" si="2"/>
        <v>Mi7</v>
      </c>
      <c r="O66" s="57" t="str">
        <f t="shared" si="142"/>
        <v>,</v>
      </c>
      <c r="P66" s="58" t="str">
        <f t="shared" si="4"/>
        <v/>
      </c>
      <c r="Q66" s="59" t="str">
        <f t="shared" si="143"/>
        <v>,</v>
      </c>
      <c r="R66" s="60" t="str">
        <f t="shared" si="6"/>
        <v/>
      </c>
      <c r="S66" s="55" t="str">
        <f t="shared" si="144"/>
        <v>)</v>
      </c>
      <c r="T66" s="61" t="str">
        <f t="shared" si="145"/>
        <v/>
      </c>
      <c r="U66" s="62" t="str">
        <f t="shared" si="9"/>
        <v/>
      </c>
      <c r="V66" s="63" t="str">
        <f t="shared" si="146"/>
        <v/>
      </c>
      <c r="W66" s="64" t="str">
        <f t="shared" si="11"/>
        <v/>
      </c>
      <c r="X66" s="63" t="str">
        <f t="shared" si="147"/>
        <v/>
      </c>
      <c r="Y66" s="63" t="str">
        <f t="shared" si="148"/>
        <v/>
      </c>
      <c r="Z66" s="55" t="str">
        <f t="shared" si="149"/>
        <v/>
      </c>
      <c r="AA66" s="65" t="str">
        <f t="shared" si="150"/>
        <v/>
      </c>
      <c r="AB66" s="56" t="str">
        <f t="shared" si="16"/>
        <v/>
      </c>
      <c r="AC66" s="66" t="str">
        <f t="shared" si="151"/>
        <v/>
      </c>
      <c r="AD66" s="58" t="str">
        <f t="shared" si="152"/>
        <v/>
      </c>
      <c r="AE66" s="67" t="str">
        <f t="shared" si="153"/>
        <v/>
      </c>
      <c r="AF66" s="60" t="str">
        <f t="shared" si="154"/>
        <v/>
      </c>
      <c r="AG66" s="60" t="str">
        <f t="shared" si="155"/>
        <v/>
      </c>
      <c r="AH66" s="68" t="str">
        <f t="shared" si="156"/>
        <v/>
      </c>
      <c r="AI66" s="69" t="str">
        <f t="shared" si="23"/>
        <v/>
      </c>
      <c r="AJ66" s="63" t="str">
        <f t="shared" si="157"/>
        <v/>
      </c>
      <c r="AK66" s="63" t="str">
        <f t="shared" si="158"/>
        <v/>
      </c>
      <c r="AL66" s="63" t="str">
        <f t="shared" si="159"/>
        <v/>
      </c>
      <c r="AM66" s="63" t="str">
        <f t="shared" si="160"/>
        <v/>
      </c>
      <c r="AN66" s="63" t="str">
        <f t="shared" si="161"/>
        <v/>
      </c>
    </row>
    <row r="67" spans="1:40" ht="24.5" outlineLevel="1" thickTop="1" thickBot="1" x14ac:dyDescent="0.55000000000000004">
      <c r="C67" s="124" t="s">
        <v>2926</v>
      </c>
      <c r="D67" s="125" t="s">
        <v>1048</v>
      </c>
      <c r="E67" s="51"/>
      <c r="F67" s="52"/>
      <c r="G67" s="52"/>
      <c r="H67" s="51"/>
      <c r="I67" s="51"/>
      <c r="J67" s="53"/>
      <c r="K67" s="53"/>
      <c r="L67" s="54" t="str">
        <f t="shared" si="140"/>
        <v xml:space="preserve">            { line: "todo honor y gloria, (Fa,,20)", sC: ""},</v>
      </c>
      <c r="M67" s="55" t="str">
        <f t="shared" si="141"/>
        <v>(</v>
      </c>
      <c r="N67" s="56" t="str">
        <f t="shared" si="2"/>
        <v>Fa</v>
      </c>
      <c r="O67" s="57" t="str">
        <f t="shared" si="142"/>
        <v>,</v>
      </c>
      <c r="P67" s="58" t="str">
        <f t="shared" si="4"/>
        <v/>
      </c>
      <c r="Q67" s="59" t="str">
        <f t="shared" si="143"/>
        <v>,</v>
      </c>
      <c r="R67" s="60">
        <f t="shared" si="6"/>
        <v>20</v>
      </c>
      <c r="S67" s="55" t="str">
        <f t="shared" si="144"/>
        <v>)</v>
      </c>
      <c r="T67" s="61" t="str">
        <f t="shared" si="145"/>
        <v/>
      </c>
      <c r="U67" s="62" t="str">
        <f t="shared" si="9"/>
        <v/>
      </c>
      <c r="V67" s="63" t="str">
        <f t="shared" si="146"/>
        <v/>
      </c>
      <c r="W67" s="64" t="str">
        <f t="shared" si="11"/>
        <v/>
      </c>
      <c r="X67" s="63" t="str">
        <f t="shared" si="147"/>
        <v/>
      </c>
      <c r="Y67" s="63" t="str">
        <f t="shared" si="148"/>
        <v/>
      </c>
      <c r="Z67" s="55" t="str">
        <f t="shared" si="149"/>
        <v/>
      </c>
      <c r="AA67" s="65" t="str">
        <f t="shared" si="150"/>
        <v/>
      </c>
      <c r="AB67" s="56" t="str">
        <f t="shared" si="16"/>
        <v/>
      </c>
      <c r="AC67" s="66" t="str">
        <f t="shared" si="151"/>
        <v/>
      </c>
      <c r="AD67" s="58" t="str">
        <f t="shared" si="152"/>
        <v/>
      </c>
      <c r="AE67" s="67" t="str">
        <f t="shared" si="153"/>
        <v/>
      </c>
      <c r="AF67" s="60" t="str">
        <f t="shared" si="154"/>
        <v/>
      </c>
      <c r="AG67" s="60" t="str">
        <f t="shared" si="155"/>
        <v/>
      </c>
      <c r="AH67" s="68" t="str">
        <f t="shared" si="156"/>
        <v/>
      </c>
      <c r="AI67" s="69" t="str">
        <f t="shared" si="23"/>
        <v/>
      </c>
      <c r="AJ67" s="63" t="str">
        <f t="shared" si="157"/>
        <v/>
      </c>
      <c r="AK67" s="63" t="str">
        <f t="shared" si="158"/>
        <v/>
      </c>
      <c r="AL67" s="63" t="str">
        <f t="shared" si="159"/>
        <v/>
      </c>
      <c r="AM67" s="63" t="str">
        <f t="shared" si="160"/>
        <v/>
      </c>
      <c r="AN67" s="63" t="str">
        <f t="shared" si="161"/>
        <v/>
      </c>
    </row>
    <row r="68" spans="1:40" ht="24.5" outlineLevel="1" thickTop="1" thickBot="1" x14ac:dyDescent="0.55000000000000004">
      <c r="C68" s="124" t="s">
        <v>2794</v>
      </c>
      <c r="D68" s="125" t="s">
        <v>1015</v>
      </c>
      <c r="E68" s="51"/>
      <c r="F68" s="52"/>
      <c r="G68" s="52"/>
      <c r="H68" s="51"/>
      <c r="I68" s="51"/>
      <c r="J68" s="53"/>
      <c r="K68" s="53"/>
      <c r="L68" s="54" t="str">
        <f t="shared" si="140"/>
        <v xml:space="preserve">            { line: "por los siglos de los siglos., (Mi,,20)", sC: ""},</v>
      </c>
      <c r="M68" s="55" t="str">
        <f t="shared" si="141"/>
        <v>(</v>
      </c>
      <c r="N68" s="56" t="str">
        <f t="shared" si="2"/>
        <v>Mi</v>
      </c>
      <c r="O68" s="57" t="str">
        <f t="shared" si="142"/>
        <v>,</v>
      </c>
      <c r="P68" s="58" t="str">
        <f t="shared" si="4"/>
        <v/>
      </c>
      <c r="Q68" s="59" t="str">
        <f t="shared" si="143"/>
        <v>,</v>
      </c>
      <c r="R68" s="60">
        <f t="shared" si="6"/>
        <v>20</v>
      </c>
      <c r="S68" s="55" t="str">
        <f t="shared" si="144"/>
        <v>)</v>
      </c>
      <c r="T68" s="61" t="str">
        <f t="shared" si="145"/>
        <v/>
      </c>
      <c r="U68" s="62" t="str">
        <f t="shared" si="9"/>
        <v/>
      </c>
      <c r="V68" s="63" t="str">
        <f t="shared" si="146"/>
        <v/>
      </c>
      <c r="W68" s="64" t="str">
        <f t="shared" si="11"/>
        <v/>
      </c>
      <c r="X68" s="63" t="str">
        <f t="shared" si="147"/>
        <v/>
      </c>
      <c r="Y68" s="63" t="str">
        <f t="shared" si="148"/>
        <v/>
      </c>
      <c r="Z68" s="55" t="str">
        <f t="shared" si="149"/>
        <v/>
      </c>
      <c r="AA68" s="65" t="str">
        <f t="shared" si="150"/>
        <v/>
      </c>
      <c r="AB68" s="56" t="str">
        <f t="shared" si="16"/>
        <v/>
      </c>
      <c r="AC68" s="66" t="str">
        <f t="shared" si="151"/>
        <v/>
      </c>
      <c r="AD68" s="58" t="str">
        <f t="shared" si="152"/>
        <v/>
      </c>
      <c r="AE68" s="67" t="str">
        <f t="shared" si="153"/>
        <v/>
      </c>
      <c r="AF68" s="60" t="str">
        <f t="shared" si="154"/>
        <v/>
      </c>
      <c r="AG68" s="60" t="str">
        <f t="shared" si="155"/>
        <v/>
      </c>
      <c r="AH68" s="68" t="str">
        <f t="shared" si="156"/>
        <v/>
      </c>
      <c r="AI68" s="69" t="str">
        <f t="shared" si="23"/>
        <v/>
      </c>
      <c r="AJ68" s="63" t="str">
        <f t="shared" si="157"/>
        <v/>
      </c>
      <c r="AK68" s="63" t="str">
        <f t="shared" si="158"/>
        <v/>
      </c>
      <c r="AL68" s="63" t="str">
        <f t="shared" si="159"/>
        <v/>
      </c>
      <c r="AM68" s="63" t="str">
        <f t="shared" si="160"/>
        <v/>
      </c>
      <c r="AN68" s="63" t="str">
        <f t="shared" si="161"/>
        <v/>
      </c>
    </row>
    <row r="69" spans="1:40" ht="26.5" thickTop="1" thickBot="1" x14ac:dyDescent="0.55000000000000004">
      <c r="A69" s="72"/>
      <c r="B69" s="72"/>
      <c r="C69" s="72"/>
      <c r="D69" s="73"/>
      <c r="E69" s="73"/>
      <c r="F69" s="73"/>
      <c r="G69" s="73"/>
      <c r="H69" s="73"/>
      <c r="I69" s="73"/>
      <c r="J69" s="73"/>
      <c r="K69" s="73"/>
      <c r="L69" s="74" t="s">
        <v>997</v>
      </c>
      <c r="M69" s="55"/>
      <c r="N69" s="56"/>
      <c r="O69" s="57"/>
      <c r="P69" s="58"/>
      <c r="Q69" s="59"/>
      <c r="R69" s="60" t="str">
        <f>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outlineLevel="1" thickTop="1" thickBot="1" x14ac:dyDescent="0.55000000000000004">
      <c r="C70" s="124" t="s">
        <v>2927</v>
      </c>
      <c r="D70" s="125" t="s">
        <v>1048</v>
      </c>
      <c r="E70" s="51"/>
      <c r="F70" s="52" t="s">
        <v>1015</v>
      </c>
      <c r="G70" s="52"/>
      <c r="H70" s="51"/>
      <c r="I70" s="51"/>
      <c r="J70" s="53"/>
      <c r="K70" s="53"/>
      <c r="L70" s="54" t="str">
        <f t="shared" si="140"/>
        <v xml:space="preserve">            { line: "AMÉN, AMÉN, AMÉN, AMÉN, (Fa,,20)(Mi,,250)", sC: ""},</v>
      </c>
      <c r="M70" s="55" t="str">
        <f t="shared" si="141"/>
        <v>(</v>
      </c>
      <c r="N70" s="56" t="str">
        <f t="shared" si="2"/>
        <v>Fa</v>
      </c>
      <c r="O70" s="57" t="str">
        <f t="shared" si="142"/>
        <v>,</v>
      </c>
      <c r="P70" s="58" t="str">
        <f t="shared" si="4"/>
        <v/>
      </c>
      <c r="Q70" s="59" t="str">
        <f t="shared" si="143"/>
        <v>,</v>
      </c>
      <c r="R70" s="60">
        <f t="shared" si="6"/>
        <v>20</v>
      </c>
      <c r="S70" s="55" t="str">
        <f t="shared" si="144"/>
        <v>)</v>
      </c>
      <c r="T70" s="61" t="str">
        <f t="shared" si="145"/>
        <v>(</v>
      </c>
      <c r="U70" s="62" t="str">
        <f t="shared" si="9"/>
        <v>Mi</v>
      </c>
      <c r="V70" s="63" t="str">
        <f t="shared" si="146"/>
        <v>,</v>
      </c>
      <c r="W70" s="64" t="str">
        <f t="shared" si="11"/>
        <v/>
      </c>
      <c r="X70" s="63" t="str">
        <f t="shared" si="147"/>
        <v>,</v>
      </c>
      <c r="Y70" s="63">
        <f t="shared" si="148"/>
        <v>250</v>
      </c>
      <c r="Z70" s="55" t="str">
        <f t="shared" si="149"/>
        <v>)</v>
      </c>
      <c r="AA70" s="65" t="str">
        <f t="shared" si="150"/>
        <v/>
      </c>
      <c r="AB70" s="56" t="str">
        <f t="shared" si="16"/>
        <v/>
      </c>
      <c r="AC70" s="66" t="str">
        <f t="shared" si="151"/>
        <v/>
      </c>
      <c r="AD70" s="58" t="str">
        <f t="shared" si="152"/>
        <v/>
      </c>
      <c r="AE70" s="67" t="str">
        <f t="shared" si="153"/>
        <v/>
      </c>
      <c r="AF70" s="60" t="str">
        <f t="shared" si="154"/>
        <v/>
      </c>
      <c r="AG70" s="60" t="str">
        <f t="shared" si="155"/>
        <v/>
      </c>
      <c r="AH70" s="68" t="str">
        <f t="shared" si="156"/>
        <v/>
      </c>
      <c r="AI70" s="69" t="str">
        <f t="shared" si="23"/>
        <v/>
      </c>
      <c r="AJ70" s="63" t="str">
        <f t="shared" si="157"/>
        <v/>
      </c>
      <c r="AK70" s="63" t="str">
        <f t="shared" si="158"/>
        <v/>
      </c>
      <c r="AL70" s="63" t="str">
        <f t="shared" si="159"/>
        <v/>
      </c>
      <c r="AM70" s="63" t="str">
        <f t="shared" si="160"/>
        <v/>
      </c>
      <c r="AN70" s="63" t="str">
        <f t="shared" si="161"/>
        <v/>
      </c>
    </row>
    <row r="71" spans="1:40" ht="24" customHeight="1" thickTop="1" x14ac:dyDescent="0.6">
      <c r="A71" s="94"/>
      <c r="B71" s="94"/>
      <c r="C71" s="94"/>
      <c r="D71" s="94"/>
      <c r="E71" s="94"/>
      <c r="F71" s="94"/>
      <c r="G71" s="94"/>
      <c r="H71" s="94"/>
      <c r="I71" s="94"/>
      <c r="J71" s="94"/>
      <c r="K71" s="94"/>
      <c r="L71" s="98" t="e">
        <f ca="1">_xlfn.CONCAT("]}, // ULTIMA LINEA DEL CANTO: ",L1)</f>
        <v>#N/A</v>
      </c>
      <c r="M71" s="94"/>
    </row>
    <row r="72" spans="1:40" ht="20.5" x14ac:dyDescent="0.35">
      <c r="L72" s="99" t="s">
        <v>1012</v>
      </c>
      <c r="M72" s="100"/>
    </row>
    <row r="73" spans="1:40" ht="15" hidden="1" outlineLevel="1" thickBot="1" x14ac:dyDescent="0.4">
      <c r="M73" s="100"/>
    </row>
    <row r="74" spans="1:40" ht="26.5" hidden="1" outlineLevel="1" thickTop="1" thickBot="1" x14ac:dyDescent="0.55000000000000004">
      <c r="A74" s="72"/>
      <c r="B74" s="72"/>
      <c r="C74" s="72"/>
      <c r="D74" s="73"/>
      <c r="E74" s="73"/>
      <c r="F74" s="73"/>
      <c r="G74" s="73"/>
      <c r="H74" s="73"/>
      <c r="I74" s="73"/>
      <c r="J74" s="73"/>
      <c r="K74" s="73"/>
      <c r="L74" s="74" t="s">
        <v>997</v>
      </c>
      <c r="M74" s="55"/>
      <c r="N74" s="56"/>
      <c r="O74" s="57"/>
      <c r="P74" s="58"/>
      <c r="Q74" s="59"/>
      <c r="R74" s="60" t="str">
        <f t="shared" ref="R74:R83" si="163">IF(N74="Do",10,IF(N74="Re",22,IF(N74="Mi",20,IF(N74="Fa",20,IF(N74="Sol",14,IF(N74="La",20,IF(N74="Si",20,IF(N74="Do#",14,IF(N74="Fa#",15,IF(N74="Sol#",20,IF(N74="Si♭",17,"")))))))))))</f>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4.5" hidden="1" outlineLevel="1" thickTop="1" thickBot="1" x14ac:dyDescent="0.55000000000000004">
      <c r="C75" s="78" t="s">
        <v>999</v>
      </c>
      <c r="D75" s="79"/>
      <c r="E75" s="79"/>
      <c r="F75" s="79"/>
      <c r="G75" s="79"/>
      <c r="H75" s="79"/>
      <c r="I75" s="79"/>
      <c r="J75" s="79"/>
      <c r="K75" s="79"/>
      <c r="L75" s="134" t="s">
        <v>1000</v>
      </c>
      <c r="M75" s="55" t="str">
        <f t="shared" ref="M75:M82" si="164">IF(N75="","","(")</f>
        <v/>
      </c>
      <c r="N75" s="56" t="str">
        <f t="shared" ref="N75:N82" si="165">IF(D75="","",D75)</f>
        <v/>
      </c>
      <c r="O75" s="57" t="str">
        <f t="shared" ref="O75:O82" si="166">IF(N75="","",",")</f>
        <v/>
      </c>
      <c r="P75" s="58" t="str">
        <f t="shared" ref="P75:P82" si="167">IF(E75="","",E75)</f>
        <v/>
      </c>
      <c r="Q75" s="59" t="str">
        <f t="shared" ref="Q75:Q82" si="168">IF(N75="","",",")</f>
        <v/>
      </c>
      <c r="R75" s="60" t="str">
        <f t="shared" si="163"/>
        <v/>
      </c>
      <c r="S75" s="55" t="str">
        <f t="shared" ref="S75:S82" si="169">IF(N75="","",")")</f>
        <v/>
      </c>
      <c r="T75" s="61" t="str">
        <f t="shared" ref="T75:T82" si="170">IF(U75="","","(")</f>
        <v/>
      </c>
      <c r="U75" s="62" t="str">
        <f t="shared" ref="U75:U82" si="171">IF(F75="","",F75)</f>
        <v/>
      </c>
      <c r="V75" s="63" t="str">
        <f t="shared" ref="V75:V82" si="172">IF(U75="","",",")</f>
        <v/>
      </c>
      <c r="W75" s="64" t="str">
        <f t="shared" ref="W75:W82" si="173">IF(G75="","",G75)</f>
        <v/>
      </c>
      <c r="X75" s="63" t="str">
        <f t="shared" ref="X75:X82" si="174">IF(U75="","",",")</f>
        <v/>
      </c>
      <c r="Y75" s="63" t="str">
        <f t="shared" ref="Y75:Y82" si="175">IF(U75="","",250)</f>
        <v/>
      </c>
      <c r="Z75" s="55" t="str">
        <f t="shared" ref="Z75:Z82" si="176">IF(U75="","",")")</f>
        <v/>
      </c>
      <c r="AA75" s="65" t="str">
        <f t="shared" ref="AA75:AA82" si="177">IF(AB75="","","(")</f>
        <v/>
      </c>
      <c r="AB75" s="56" t="str">
        <f t="shared" ref="AB75:AB82" si="178">IF(H75="","",H75)</f>
        <v/>
      </c>
      <c r="AC75" s="66" t="str">
        <f t="shared" ref="AC75:AC82" si="179">IF(AB75="","",",")</f>
        <v/>
      </c>
      <c r="AD75" s="58" t="str">
        <f t="shared" ref="AD75:AD82" si="180">IF(I75="","",I75)</f>
        <v/>
      </c>
      <c r="AE75" s="67" t="str">
        <f t="shared" ref="AE75:AE82" si="181">IF(AB75="","",",")</f>
        <v/>
      </c>
      <c r="AF75" s="60" t="str">
        <f t="shared" ref="AF75:AF82" si="182">IF(AB75="","",350)</f>
        <v/>
      </c>
      <c r="AG75" s="60" t="str">
        <f t="shared" ref="AG75:AG82" si="183">IF(AB75="","",")")</f>
        <v/>
      </c>
      <c r="AH75" s="68" t="str">
        <f t="shared" ref="AH75:AH82" si="184">IF(AI75="","","(")</f>
        <v/>
      </c>
      <c r="AI75" s="69" t="str">
        <f t="shared" ref="AI75:AI82" si="185">IF(J75="","",J75)</f>
        <v/>
      </c>
      <c r="AJ75" s="63" t="str">
        <f t="shared" ref="AJ75:AJ82" si="186">IF(AI75="","",",")</f>
        <v/>
      </c>
      <c r="AK75" s="63" t="str">
        <f t="shared" ref="AK75:AK82" si="187">IF(K75="","",K75)</f>
        <v/>
      </c>
      <c r="AL75" s="63" t="str">
        <f t="shared" ref="AL75:AL82" si="188">IF(AI75="","",",")</f>
        <v/>
      </c>
      <c r="AM75" s="63" t="str">
        <f t="shared" ref="AM75:AM82" si="189">IF(AI75="","",450)</f>
        <v/>
      </c>
      <c r="AN75" s="63" t="str">
        <f t="shared" ref="AN75:AN82" si="190">IF(AI75="","",")")</f>
        <v/>
      </c>
    </row>
    <row r="76" spans="1:40" ht="24.5" hidden="1" outlineLevel="1" thickTop="1" thickBot="1" x14ac:dyDescent="0.55000000000000004">
      <c r="B76" t="s">
        <v>1001</v>
      </c>
      <c r="C76" s="81" t="s">
        <v>1002</v>
      </c>
      <c r="D76" s="82"/>
      <c r="E76" s="82"/>
      <c r="F76" s="82"/>
      <c r="G76" s="82"/>
      <c r="H76" s="82"/>
      <c r="I76" s="82"/>
      <c r="J76" s="82"/>
      <c r="K76" s="82"/>
      <c r="L76" s="135" t="str">
        <f>IF(C76="","",_xlfn.CONCAT("       triggerLine: ","""",C76,", ",M76:AN76,""", sC: ","""",B76,""", lines: ["))</f>
        <v xml:space="preserve">       triggerLine: "ASAMBLEA UNO, ", sC: "ta as", lines: [</v>
      </c>
      <c r="M76" s="55" t="str">
        <f t="shared" si="164"/>
        <v/>
      </c>
      <c r="N76" s="56" t="str">
        <f t="shared" si="165"/>
        <v/>
      </c>
      <c r="O76" s="57" t="str">
        <f t="shared" si="166"/>
        <v/>
      </c>
      <c r="P76" s="58" t="str">
        <f t="shared" si="167"/>
        <v/>
      </c>
      <c r="Q76" s="59" t="str">
        <f t="shared" si="168"/>
        <v/>
      </c>
      <c r="R76" s="60" t="str">
        <f t="shared" si="163"/>
        <v/>
      </c>
      <c r="S76" s="55" t="str">
        <f t="shared" si="169"/>
        <v/>
      </c>
      <c r="T76" s="61" t="str">
        <f t="shared" si="170"/>
        <v/>
      </c>
      <c r="U76" s="62" t="str">
        <f t="shared" si="171"/>
        <v/>
      </c>
      <c r="V76" s="63" t="str">
        <f t="shared" si="172"/>
        <v/>
      </c>
      <c r="W76" s="64" t="str">
        <f t="shared" si="173"/>
        <v/>
      </c>
      <c r="X76" s="63" t="str">
        <f t="shared" si="174"/>
        <v/>
      </c>
      <c r="Y76" s="63" t="str">
        <f t="shared" si="175"/>
        <v/>
      </c>
      <c r="Z76" s="55" t="str">
        <f t="shared" si="176"/>
        <v/>
      </c>
      <c r="AA76" s="65" t="str">
        <f t="shared" si="177"/>
        <v/>
      </c>
      <c r="AB76" s="56" t="str">
        <f t="shared" si="178"/>
        <v/>
      </c>
      <c r="AC76" s="66" t="str">
        <f t="shared" si="179"/>
        <v/>
      </c>
      <c r="AD76" s="58" t="str">
        <f t="shared" si="180"/>
        <v/>
      </c>
      <c r="AE76" s="67" t="str">
        <f t="shared" si="181"/>
        <v/>
      </c>
      <c r="AF76" s="60" t="str">
        <f t="shared" si="182"/>
        <v/>
      </c>
      <c r="AG76" s="60" t="str">
        <f t="shared" si="183"/>
        <v/>
      </c>
      <c r="AH76" s="68" t="str">
        <f t="shared" si="184"/>
        <v/>
      </c>
      <c r="AI76" s="69" t="str">
        <f t="shared" si="185"/>
        <v/>
      </c>
      <c r="AJ76" s="63" t="str">
        <f t="shared" si="186"/>
        <v/>
      </c>
      <c r="AK76" s="63" t="str">
        <f t="shared" si="187"/>
        <v/>
      </c>
      <c r="AL76" s="63" t="str">
        <f t="shared" si="188"/>
        <v/>
      </c>
      <c r="AM76" s="63" t="str">
        <f t="shared" si="189"/>
        <v/>
      </c>
      <c r="AN76" s="63" t="str">
        <f t="shared" si="190"/>
        <v/>
      </c>
    </row>
    <row r="77" spans="1:40" ht="24.5" hidden="1" outlineLevel="1" thickTop="1" thickBot="1" x14ac:dyDescent="0.55000000000000004">
      <c r="B77" t="s">
        <v>1003</v>
      </c>
      <c r="C77" s="84" t="s">
        <v>1004</v>
      </c>
      <c r="D77" s="85"/>
      <c r="E77" s="85"/>
      <c r="F77" s="85"/>
      <c r="G77" s="85"/>
      <c r="H77" s="86"/>
      <c r="I77" s="86"/>
      <c r="J77" s="86"/>
      <c r="K77" s="86"/>
      <c r="L77" s="136" t="str">
        <f>IF(C77="","",_xlfn.CONCAT("            { line: ","""",C77,", ",M77:AN77,""", sC: ","""",B77,"""},"))</f>
        <v xml:space="preserve">            { line: "ASAMBLEA DOS, ", sC: "as"},</v>
      </c>
      <c r="M77" s="55" t="str">
        <f t="shared" si="164"/>
        <v/>
      </c>
      <c r="N77" s="56" t="str">
        <f t="shared" si="165"/>
        <v/>
      </c>
      <c r="O77" s="57" t="str">
        <f t="shared" si="166"/>
        <v/>
      </c>
      <c r="P77" s="58" t="str">
        <f t="shared" si="167"/>
        <v/>
      </c>
      <c r="Q77" s="59" t="str">
        <f t="shared" si="168"/>
        <v/>
      </c>
      <c r="R77" s="60" t="str">
        <f t="shared" si="163"/>
        <v/>
      </c>
      <c r="S77" s="55" t="str">
        <f t="shared" si="169"/>
        <v/>
      </c>
      <c r="T77" s="61" t="str">
        <f t="shared" si="170"/>
        <v/>
      </c>
      <c r="U77" s="62" t="str">
        <f t="shared" si="171"/>
        <v/>
      </c>
      <c r="V77" s="63" t="str">
        <f t="shared" si="172"/>
        <v/>
      </c>
      <c r="W77" s="64" t="str">
        <f t="shared" si="173"/>
        <v/>
      </c>
      <c r="X77" s="63" t="str">
        <f t="shared" si="174"/>
        <v/>
      </c>
      <c r="Y77" s="63" t="str">
        <f t="shared" si="175"/>
        <v/>
      </c>
      <c r="Z77" s="55" t="str">
        <f t="shared" si="176"/>
        <v/>
      </c>
      <c r="AA77" s="65" t="str">
        <f t="shared" si="177"/>
        <v/>
      </c>
      <c r="AB77" s="56" t="str">
        <f t="shared" si="178"/>
        <v/>
      </c>
      <c r="AC77" s="66" t="str">
        <f t="shared" si="179"/>
        <v/>
      </c>
      <c r="AD77" s="58" t="str">
        <f t="shared" si="180"/>
        <v/>
      </c>
      <c r="AE77" s="67" t="str">
        <f t="shared" si="181"/>
        <v/>
      </c>
      <c r="AF77" s="60" t="str">
        <f t="shared" si="182"/>
        <v/>
      </c>
      <c r="AG77" s="60" t="str">
        <f t="shared" si="183"/>
        <v/>
      </c>
      <c r="AH77" s="68" t="str">
        <f t="shared" si="184"/>
        <v/>
      </c>
      <c r="AI77" s="69" t="str">
        <f t="shared" si="185"/>
        <v/>
      </c>
      <c r="AJ77" s="63" t="str">
        <f t="shared" si="186"/>
        <v/>
      </c>
      <c r="AK77" s="63" t="str">
        <f t="shared" si="187"/>
        <v/>
      </c>
      <c r="AL77" s="63" t="str">
        <f t="shared" si="188"/>
        <v/>
      </c>
      <c r="AM77" s="63" t="str">
        <f t="shared" si="189"/>
        <v/>
      </c>
      <c r="AN77" s="63" t="str">
        <f t="shared" si="190"/>
        <v/>
      </c>
    </row>
    <row r="78" spans="1:40" ht="24.5" hidden="1" outlineLevel="1" thickTop="1" thickBot="1" x14ac:dyDescent="0.55000000000000004">
      <c r="B78" t="s">
        <v>1003</v>
      </c>
      <c r="C78" s="84" t="s">
        <v>1005</v>
      </c>
      <c r="D78" s="88"/>
      <c r="E78" s="88"/>
      <c r="F78" s="88"/>
      <c r="G78" s="88"/>
      <c r="H78" s="89"/>
      <c r="I78" s="89"/>
      <c r="J78" s="89"/>
      <c r="K78" s="89"/>
      <c r="L78" s="136" t="str">
        <f>IF(C78="","",_xlfn.CONCAT("            { line: ","""",C78,", ",M78:AN78,""", sC: ","""",B78,"""},"))</f>
        <v xml:space="preserve">            { line: "ASAMBLEA TRES, ", sC: "as"},</v>
      </c>
      <c r="M78" s="55" t="str">
        <f t="shared" si="164"/>
        <v/>
      </c>
      <c r="N78" s="56" t="str">
        <f t="shared" si="165"/>
        <v/>
      </c>
      <c r="O78" s="57" t="str">
        <f t="shared" si="166"/>
        <v/>
      </c>
      <c r="P78" s="58" t="str">
        <f t="shared" si="167"/>
        <v/>
      </c>
      <c r="Q78" s="59" t="str">
        <f t="shared" si="168"/>
        <v/>
      </c>
      <c r="R78" s="60" t="str">
        <f t="shared" si="163"/>
        <v/>
      </c>
      <c r="S78" s="55" t="str">
        <f t="shared" si="169"/>
        <v/>
      </c>
      <c r="T78" s="61" t="str">
        <f t="shared" si="170"/>
        <v/>
      </c>
      <c r="U78" s="62" t="str">
        <f t="shared" si="171"/>
        <v/>
      </c>
      <c r="V78" s="63" t="str">
        <f t="shared" si="172"/>
        <v/>
      </c>
      <c r="W78" s="64" t="str">
        <f t="shared" si="173"/>
        <v/>
      </c>
      <c r="X78" s="63" t="str">
        <f t="shared" si="174"/>
        <v/>
      </c>
      <c r="Y78" s="63" t="str">
        <f t="shared" si="175"/>
        <v/>
      </c>
      <c r="Z78" s="55" t="str">
        <f t="shared" si="176"/>
        <v/>
      </c>
      <c r="AA78" s="65" t="str">
        <f t="shared" si="177"/>
        <v/>
      </c>
      <c r="AB78" s="56" t="str">
        <f t="shared" si="178"/>
        <v/>
      </c>
      <c r="AC78" s="66" t="str">
        <f t="shared" si="179"/>
        <v/>
      </c>
      <c r="AD78" s="58" t="str">
        <f t="shared" si="180"/>
        <v/>
      </c>
      <c r="AE78" s="67" t="str">
        <f t="shared" si="181"/>
        <v/>
      </c>
      <c r="AF78" s="60" t="str">
        <f t="shared" si="182"/>
        <v/>
      </c>
      <c r="AG78" s="60" t="str">
        <f t="shared" si="183"/>
        <v/>
      </c>
      <c r="AH78" s="68" t="str">
        <f t="shared" si="184"/>
        <v/>
      </c>
      <c r="AI78" s="69" t="str">
        <f t="shared" si="185"/>
        <v/>
      </c>
      <c r="AJ78" s="63" t="str">
        <f t="shared" si="186"/>
        <v/>
      </c>
      <c r="AK78" s="63" t="str">
        <f t="shared" si="187"/>
        <v/>
      </c>
      <c r="AL78" s="63" t="str">
        <f t="shared" si="188"/>
        <v/>
      </c>
      <c r="AM78" s="63" t="str">
        <f t="shared" si="189"/>
        <v/>
      </c>
      <c r="AN78" s="63" t="str">
        <f t="shared" si="190"/>
        <v/>
      </c>
    </row>
    <row r="79" spans="1:40" ht="24.5" hidden="1" outlineLevel="1" thickTop="1" thickBot="1" x14ac:dyDescent="0.55000000000000004">
      <c r="B79" t="s">
        <v>1003</v>
      </c>
      <c r="C79" s="84" t="s">
        <v>1006</v>
      </c>
      <c r="D79" s="85"/>
      <c r="E79" s="85"/>
      <c r="F79" s="85"/>
      <c r="G79" s="85"/>
      <c r="H79" s="86"/>
      <c r="I79" s="86"/>
      <c r="J79" s="86"/>
      <c r="K79" s="86"/>
      <c r="L79" s="136" t="str">
        <f>IF(C79="","",_xlfn.CONCAT("            { line: ","""",C79,", ",M79:AN79,""", sC: ","""",B79,"""},"))</f>
        <v xml:space="preserve">            { line: "ASAMBLEA CUATRO, ", sC: "as"},</v>
      </c>
      <c r="M79" s="55" t="str">
        <f t="shared" si="164"/>
        <v/>
      </c>
      <c r="N79" s="56" t="str">
        <f t="shared" si="165"/>
        <v/>
      </c>
      <c r="O79" s="57" t="str">
        <f t="shared" si="166"/>
        <v/>
      </c>
      <c r="P79" s="58" t="str">
        <f t="shared" si="167"/>
        <v/>
      </c>
      <c r="Q79" s="59" t="str">
        <f t="shared" si="168"/>
        <v/>
      </c>
      <c r="R79" s="60" t="str">
        <f t="shared" si="163"/>
        <v/>
      </c>
      <c r="S79" s="55" t="str">
        <f t="shared" si="169"/>
        <v/>
      </c>
      <c r="T79" s="61" t="str">
        <f t="shared" si="170"/>
        <v/>
      </c>
      <c r="U79" s="62" t="str">
        <f t="shared" si="171"/>
        <v/>
      </c>
      <c r="V79" s="63" t="str">
        <f t="shared" si="172"/>
        <v/>
      </c>
      <c r="W79" s="64" t="str">
        <f t="shared" si="173"/>
        <v/>
      </c>
      <c r="X79" s="63" t="str">
        <f t="shared" si="174"/>
        <v/>
      </c>
      <c r="Y79" s="63" t="str">
        <f t="shared" si="175"/>
        <v/>
      </c>
      <c r="Z79" s="55" t="str">
        <f t="shared" si="176"/>
        <v/>
      </c>
      <c r="AA79" s="65" t="str">
        <f t="shared" si="177"/>
        <v/>
      </c>
      <c r="AB79" s="56" t="str">
        <f t="shared" si="178"/>
        <v/>
      </c>
      <c r="AC79" s="66" t="str">
        <f t="shared" si="179"/>
        <v/>
      </c>
      <c r="AD79" s="58" t="str">
        <f t="shared" si="180"/>
        <v/>
      </c>
      <c r="AE79" s="67" t="str">
        <f t="shared" si="181"/>
        <v/>
      </c>
      <c r="AF79" s="60" t="str">
        <f t="shared" si="182"/>
        <v/>
      </c>
      <c r="AG79" s="60" t="str">
        <f t="shared" si="183"/>
        <v/>
      </c>
      <c r="AH79" s="68" t="str">
        <f t="shared" si="184"/>
        <v/>
      </c>
      <c r="AI79" s="69" t="str">
        <f t="shared" si="185"/>
        <v/>
      </c>
      <c r="AJ79" s="63" t="str">
        <f t="shared" si="186"/>
        <v/>
      </c>
      <c r="AK79" s="63" t="str">
        <f t="shared" si="187"/>
        <v/>
      </c>
      <c r="AL79" s="63" t="str">
        <f t="shared" si="188"/>
        <v/>
      </c>
      <c r="AM79" s="63" t="str">
        <f t="shared" si="189"/>
        <v/>
      </c>
      <c r="AN79" s="63" t="str">
        <f t="shared" si="190"/>
        <v/>
      </c>
    </row>
    <row r="80" spans="1:40" ht="24.5" hidden="1" outlineLevel="1" thickTop="1" thickBot="1" x14ac:dyDescent="0.55000000000000004">
      <c r="B80" t="s">
        <v>1003</v>
      </c>
      <c r="C80" s="84" t="s">
        <v>1007</v>
      </c>
      <c r="D80" s="88"/>
      <c r="E80" s="88"/>
      <c r="F80" s="88"/>
      <c r="G80" s="88"/>
      <c r="H80" s="89"/>
      <c r="I80" s="89"/>
      <c r="J80" s="89"/>
      <c r="K80" s="89"/>
      <c r="L80" s="136" t="str">
        <f>IF(C80="","",_xlfn.CONCAT("            { line: ","""",C80,", ",M80:AN80,""", sC: ","""",B80,"""},"))</f>
        <v xml:space="preserve">            { line: "ASAMBLEA CISCO, ", sC: "as"},</v>
      </c>
      <c r="M80" s="55" t="str">
        <f t="shared" si="164"/>
        <v/>
      </c>
      <c r="N80" s="56" t="str">
        <f t="shared" si="165"/>
        <v/>
      </c>
      <c r="O80" s="57" t="str">
        <f t="shared" si="166"/>
        <v/>
      </c>
      <c r="P80" s="58" t="str">
        <f t="shared" si="167"/>
        <v/>
      </c>
      <c r="Q80" s="59" t="str">
        <f t="shared" si="168"/>
        <v/>
      </c>
      <c r="R80" s="60" t="str">
        <f t="shared" si="163"/>
        <v/>
      </c>
      <c r="S80" s="55" t="str">
        <f t="shared" si="169"/>
        <v/>
      </c>
      <c r="T80" s="61" t="str">
        <f t="shared" si="170"/>
        <v/>
      </c>
      <c r="U80" s="62" t="str">
        <f t="shared" si="171"/>
        <v/>
      </c>
      <c r="V80" s="63" t="str">
        <f t="shared" si="172"/>
        <v/>
      </c>
      <c r="W80" s="64" t="str">
        <f t="shared" si="173"/>
        <v/>
      </c>
      <c r="X80" s="63" t="str">
        <f t="shared" si="174"/>
        <v/>
      </c>
      <c r="Y80" s="63" t="str">
        <f t="shared" si="175"/>
        <v/>
      </c>
      <c r="Z80" s="55" t="str">
        <f t="shared" si="176"/>
        <v/>
      </c>
      <c r="AA80" s="65" t="str">
        <f t="shared" si="177"/>
        <v/>
      </c>
      <c r="AB80" s="56" t="str">
        <f t="shared" si="178"/>
        <v/>
      </c>
      <c r="AC80" s="66" t="str">
        <f t="shared" si="179"/>
        <v/>
      </c>
      <c r="AD80" s="58" t="str">
        <f t="shared" si="180"/>
        <v/>
      </c>
      <c r="AE80" s="67" t="str">
        <f t="shared" si="181"/>
        <v/>
      </c>
      <c r="AF80" s="60" t="str">
        <f t="shared" si="182"/>
        <v/>
      </c>
      <c r="AG80" s="60" t="str">
        <f t="shared" si="183"/>
        <v/>
      </c>
      <c r="AH80" s="68" t="str">
        <f t="shared" si="184"/>
        <v/>
      </c>
      <c r="AI80" s="69" t="str">
        <f t="shared" si="185"/>
        <v/>
      </c>
      <c r="AJ80" s="63" t="str">
        <f t="shared" si="186"/>
        <v/>
      </c>
      <c r="AK80" s="63" t="str">
        <f t="shared" si="187"/>
        <v/>
      </c>
      <c r="AL80" s="63" t="str">
        <f t="shared" si="188"/>
        <v/>
      </c>
      <c r="AM80" s="63" t="str">
        <f t="shared" si="189"/>
        <v/>
      </c>
      <c r="AN80" s="63" t="str">
        <f t="shared" si="190"/>
        <v/>
      </c>
    </row>
    <row r="81" spans="1:40" ht="24.5" hidden="1" outlineLevel="1" thickTop="1" thickBot="1" x14ac:dyDescent="0.55000000000000004">
      <c r="B81" t="s">
        <v>1003</v>
      </c>
      <c r="C81" s="84" t="s">
        <v>1008</v>
      </c>
      <c r="D81" s="90"/>
      <c r="E81" s="90"/>
      <c r="F81" s="90"/>
      <c r="G81" s="90"/>
      <c r="H81" s="91"/>
      <c r="I81" s="91"/>
      <c r="J81" s="91"/>
      <c r="K81" s="91"/>
      <c r="L81" s="136" t="str">
        <f>IF(C81="","",_xlfn.CONCAT("            { line: ","""",C81,", ",M81:AN81,""", sC: ","""",B81,"""},"))</f>
        <v xml:space="preserve">            { line: "ASAMBLEA SEIS, ", sC: "as"},</v>
      </c>
      <c r="M81" s="55" t="str">
        <f t="shared" si="164"/>
        <v/>
      </c>
      <c r="N81" s="56" t="str">
        <f t="shared" si="165"/>
        <v/>
      </c>
      <c r="O81" s="57" t="str">
        <f t="shared" si="166"/>
        <v/>
      </c>
      <c r="P81" s="58" t="str">
        <f t="shared" si="167"/>
        <v/>
      </c>
      <c r="Q81" s="59" t="str">
        <f t="shared" si="168"/>
        <v/>
      </c>
      <c r="R81" s="60" t="str">
        <f t="shared" si="163"/>
        <v/>
      </c>
      <c r="S81" s="55" t="str">
        <f t="shared" si="169"/>
        <v/>
      </c>
      <c r="T81" s="61" t="str">
        <f t="shared" si="170"/>
        <v/>
      </c>
      <c r="U81" s="62" t="str">
        <f t="shared" si="171"/>
        <v/>
      </c>
      <c r="V81" s="63" t="str">
        <f t="shared" si="172"/>
        <v/>
      </c>
      <c r="W81" s="64" t="str">
        <f t="shared" si="173"/>
        <v/>
      </c>
      <c r="X81" s="63" t="str">
        <f t="shared" si="174"/>
        <v/>
      </c>
      <c r="Y81" s="63" t="str">
        <f t="shared" si="175"/>
        <v/>
      </c>
      <c r="Z81" s="55" t="str">
        <f t="shared" si="176"/>
        <v/>
      </c>
      <c r="AA81" s="65" t="str">
        <f t="shared" si="177"/>
        <v/>
      </c>
      <c r="AB81" s="56" t="str">
        <f t="shared" si="178"/>
        <v/>
      </c>
      <c r="AC81" s="66" t="str">
        <f t="shared" si="179"/>
        <v/>
      </c>
      <c r="AD81" s="58" t="str">
        <f t="shared" si="180"/>
        <v/>
      </c>
      <c r="AE81" s="67" t="str">
        <f t="shared" si="181"/>
        <v/>
      </c>
      <c r="AF81" s="60" t="str">
        <f t="shared" si="182"/>
        <v/>
      </c>
      <c r="AG81" s="60" t="str">
        <f t="shared" si="183"/>
        <v/>
      </c>
      <c r="AH81" s="68" t="str">
        <f t="shared" si="184"/>
        <v/>
      </c>
      <c r="AI81" s="69" t="str">
        <f t="shared" si="185"/>
        <v/>
      </c>
      <c r="AJ81" s="63" t="str">
        <f t="shared" si="186"/>
        <v/>
      </c>
      <c r="AK81" s="63" t="str">
        <f t="shared" si="187"/>
        <v/>
      </c>
      <c r="AL81" s="63" t="str">
        <f t="shared" si="188"/>
        <v/>
      </c>
      <c r="AM81" s="63" t="str">
        <f t="shared" si="189"/>
        <v/>
      </c>
      <c r="AN81" s="63" t="str">
        <f t="shared" si="190"/>
        <v/>
      </c>
    </row>
    <row r="82" spans="1:40" ht="24.5" hidden="1" outlineLevel="1" thickTop="1" thickBot="1" x14ac:dyDescent="0.55000000000000004">
      <c r="B82" t="s">
        <v>1003</v>
      </c>
      <c r="C82" s="92" t="s">
        <v>1009</v>
      </c>
      <c r="D82" s="82"/>
      <c r="E82" s="82"/>
      <c r="F82" s="82"/>
      <c r="G82" s="82"/>
      <c r="H82" s="82"/>
      <c r="I82" s="82"/>
      <c r="J82" s="82"/>
      <c r="K82" s="82"/>
      <c r="L82" s="137" t="str">
        <f>IF(C82="","",_xlfn.CONCAT("            { line: ","""",C82,", ",M82:AN82,""", sC: ","""",B82,"""},  ]},"))</f>
        <v xml:space="preserve">            { line: "ASAMBLEA CIERRE, ", sC: "as"},  ]},</v>
      </c>
      <c r="M82" s="55" t="str">
        <f t="shared" si="164"/>
        <v/>
      </c>
      <c r="N82" s="56" t="str">
        <f t="shared" si="165"/>
        <v/>
      </c>
      <c r="O82" s="57" t="str">
        <f t="shared" si="166"/>
        <v/>
      </c>
      <c r="P82" s="58" t="str">
        <f t="shared" si="167"/>
        <v/>
      </c>
      <c r="Q82" s="59" t="str">
        <f t="shared" si="168"/>
        <v/>
      </c>
      <c r="R82" s="60" t="str">
        <f t="shared" si="163"/>
        <v/>
      </c>
      <c r="S82" s="55" t="str">
        <f t="shared" si="169"/>
        <v/>
      </c>
      <c r="T82" s="61" t="str">
        <f t="shared" si="170"/>
        <v/>
      </c>
      <c r="U82" s="62" t="str">
        <f t="shared" si="171"/>
        <v/>
      </c>
      <c r="V82" s="63" t="str">
        <f t="shared" si="172"/>
        <v/>
      </c>
      <c r="W82" s="64" t="str">
        <f t="shared" si="173"/>
        <v/>
      </c>
      <c r="X82" s="63" t="str">
        <f t="shared" si="174"/>
        <v/>
      </c>
      <c r="Y82" s="63" t="str">
        <f t="shared" si="175"/>
        <v/>
      </c>
      <c r="Z82" s="55" t="str">
        <f t="shared" si="176"/>
        <v/>
      </c>
      <c r="AA82" s="65" t="str">
        <f t="shared" si="177"/>
        <v/>
      </c>
      <c r="AB82" s="56" t="str">
        <f t="shared" si="178"/>
        <v/>
      </c>
      <c r="AC82" s="66" t="str">
        <f t="shared" si="179"/>
        <v/>
      </c>
      <c r="AD82" s="58" t="str">
        <f t="shared" si="180"/>
        <v/>
      </c>
      <c r="AE82" s="67" t="str">
        <f t="shared" si="181"/>
        <v/>
      </c>
      <c r="AF82" s="60" t="str">
        <f t="shared" si="182"/>
        <v/>
      </c>
      <c r="AG82" s="60" t="str">
        <f t="shared" si="183"/>
        <v/>
      </c>
      <c r="AH82" s="68" t="str">
        <f t="shared" si="184"/>
        <v/>
      </c>
      <c r="AI82" s="69" t="str">
        <f t="shared" si="185"/>
        <v/>
      </c>
      <c r="AJ82" s="63" t="str">
        <f t="shared" si="186"/>
        <v/>
      </c>
      <c r="AK82" s="63" t="str">
        <f t="shared" si="187"/>
        <v/>
      </c>
      <c r="AL82" s="63" t="str">
        <f t="shared" si="188"/>
        <v/>
      </c>
      <c r="AM82" s="63" t="str">
        <f t="shared" si="189"/>
        <v/>
      </c>
      <c r="AN82" s="63" t="str">
        <f t="shared" si="190"/>
        <v/>
      </c>
    </row>
    <row r="83" spans="1:40" ht="26.5" hidden="1" outlineLevel="1" thickTop="1" thickBot="1" x14ac:dyDescent="0.55000000000000004">
      <c r="A83" s="72"/>
      <c r="B83" s="72"/>
      <c r="C83" s="72"/>
      <c r="D83" s="73"/>
      <c r="E83" s="73"/>
      <c r="F83" s="73"/>
      <c r="G83" s="73"/>
      <c r="H83" s="73"/>
      <c r="I83" s="73"/>
      <c r="J83" s="73"/>
      <c r="K83" s="73"/>
      <c r="L83" s="74" t="s">
        <v>997</v>
      </c>
      <c r="M83" s="55"/>
      <c r="N83" s="56"/>
      <c r="O83" s="57"/>
      <c r="P83" s="58"/>
      <c r="Q83" s="59"/>
      <c r="R83" s="60" t="str">
        <f t="shared" si="163"/>
        <v/>
      </c>
      <c r="S83" s="55"/>
      <c r="T83" s="61"/>
      <c r="U83" s="62"/>
      <c r="V83" s="63"/>
      <c r="W83" s="64"/>
      <c r="X83" s="63"/>
      <c r="Y83" s="63"/>
      <c r="Z83" s="55"/>
      <c r="AA83" s="65"/>
      <c r="AB83" s="56"/>
      <c r="AC83" s="66"/>
      <c r="AD83" s="58"/>
      <c r="AE83" s="67"/>
      <c r="AF83" s="60"/>
      <c r="AG83" s="60"/>
      <c r="AH83" s="68"/>
      <c r="AI83" s="69"/>
      <c r="AJ83" s="63"/>
      <c r="AK83" s="63"/>
      <c r="AL83" s="63"/>
      <c r="AM83" s="63"/>
      <c r="AN83" s="63"/>
    </row>
    <row r="84"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8986B-2A86-46B3-B810-8B5410417F4F}">
  <sheetPr codeName="Sheet109">
    <tabColor rgb="FF00B0F0"/>
  </sheetPr>
  <dimension ref="A1:AN86"/>
  <sheetViews>
    <sheetView zoomScale="85" zoomScaleNormal="85" workbookViewId="0">
      <pane xSplit="2" ySplit="1" topLeftCell="C23" activePane="bottomRight" state="frozen"/>
      <selection pane="topRight" activeCell="C1" sqref="C1"/>
      <selection pane="bottomLeft" activeCell="A2" sqref="A2"/>
      <selection pane="bottomRight" activeCell="B26" sqref="B2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197</v>
      </c>
      <c r="E1" s="39"/>
      <c r="F1" s="39"/>
      <c r="G1" s="39"/>
      <c r="H1" s="39"/>
      <c r="I1" s="39"/>
      <c r="J1" s="39"/>
      <c r="K1" s="39"/>
      <c r="L1" s="120" t="str">
        <f ca="1">UPPER(VLOOKUP(C1,Table223[#Data],3,FALSE))</f>
        <v>PLEGARIA EUCARÍSTICA II MODELO II</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PLEGARIA EUCARÍSTICA II MODELO II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122" t="str">
        <f ca="1">_xlfn.CONCAT("        id: ","""",C7,"""",",")</f>
        <v xml:space="preserve">        id: "plegariaeucaristicaiimodeloii",</v>
      </c>
    </row>
    <row r="8" spans="2:32" ht="23" x14ac:dyDescent="0.35">
      <c r="C8" t="str">
        <f ca="1">PROPER(L1)</f>
        <v>Plegaria Eucarística Ii Modelo Ii</v>
      </c>
      <c r="L8" s="122" t="str">
        <f ca="1">_xlfn.CONCAT("        tt: ","""",C8,"""",",")</f>
        <v xml:space="preserve">        tt: "Plegaria Eucarística Ii Modelo Ii",</v>
      </c>
    </row>
    <row r="9" spans="2:32" ht="23" x14ac:dyDescent="0.35">
      <c r="C9" t="str">
        <f ca="1">PROPER(L1)</f>
        <v>Plegaria Eucarística Ii Modelo Ii</v>
      </c>
      <c r="L9" s="122" t="str">
        <f ca="1">_xlfn.CONCAT("        title: ","""",C9,"""",",")</f>
        <v xml:space="preserve">        title: "Plegaria Eucarística Ii Modelo Ii",</v>
      </c>
    </row>
    <row r="10" spans="2:32" ht="23" x14ac:dyDescent="0.35">
      <c r="C10" t="str">
        <f ca="1">VLOOKUP(C1,Table223[#Data],4,FALSE)</f>
        <v>Modelo II (1987)</v>
      </c>
      <c r="L10" s="122" t="str">
        <f ca="1">_xlfn.CONCAT("        ","subtitle: ","""",C10,"""",",")</f>
        <v xml:space="preserve">        subtitle: "Modelo II (1987)",</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197</v>
      </c>
      <c r="L16" s="122" t="str">
        <f ca="1">_xlfn.CONCAT("        dbno: ","""",C16,"""",",")</f>
        <v xml:space="preserve">        dbno: "197",</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plegariaeucaristicaiimodeloii</v>
      </c>
      <c r="L19" s="122" t="str">
        <f ca="1">_xlfn.CONCAT("        audioSrc: ","""https://audio.resucito.do/",C19,".mp3""",",")</f>
        <v xml:space="preserve">        audioSrc: "https://audio.resucito.do/plegariaeucaristicaiimodeloii.mp3",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196</v>
      </c>
      <c r="C26" t="e">
        <f ca="1">VLOOKUP(B26,Table4[#Data],13,FALSE)</f>
        <v>#N/A</v>
      </c>
      <c r="L26" s="122" t="e">
        <f ca="1">_xlfn.CONCAT("        ant: ",C26,",")</f>
        <v>#N/A</v>
      </c>
    </row>
    <row r="27" spans="1:40" ht="23" x14ac:dyDescent="0.35">
      <c r="B27">
        <f ca="1">+C1+1</f>
        <v>198</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4">
      <c r="C30" t="s">
        <v>2893</v>
      </c>
      <c r="D30" s="125"/>
      <c r="E30" s="51"/>
      <c r="F30" s="52"/>
      <c r="G30" s="52"/>
      <c r="H30" s="51"/>
      <c r="I30" s="51"/>
      <c r="J30" s="53"/>
      <c r="K30" s="53"/>
      <c r="L30" s="77" t="str">
        <f t="shared" ref="L30" si="0">IF(C30="","",_xlfn.CONCAT("            { line: ","""",C30,", ",M30:AN30,""", sC: ","""",B30,"""},"))</f>
        <v xml:space="preserve">            { line: "RELATO DE LA INSTITUCIÓN,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2466</v>
      </c>
      <c r="C31" s="124" t="s">
        <v>2869</v>
      </c>
      <c r="D31" s="125" t="s">
        <v>1106</v>
      </c>
      <c r="E31" s="51"/>
      <c r="F31" s="52"/>
      <c r="G31" s="52"/>
      <c r="H31" s="51"/>
      <c r="I31" s="51"/>
      <c r="J31" s="53"/>
      <c r="K31" s="53"/>
      <c r="L31" s="77" t="str">
        <f t="shared" ref="L31:L32" si="29">IF(C31="","",_xlfn.CONCAT("            { line: ","""",C31,", ",M31:AN31,""", sC: ","""",B31,"""},"))</f>
        <v xml:space="preserve">            { line: "Porque él mismo, llegada la hora, (Do,,10)", sC: "pa"},</v>
      </c>
      <c r="M31" s="55" t="str">
        <f t="shared" ref="M31:M35" si="30">IF(N31="","","(")</f>
        <v>(</v>
      </c>
      <c r="N31" s="56" t="str">
        <f t="shared" ref="N31:N72" si="31">IF(D31="","",D31)</f>
        <v>Do</v>
      </c>
      <c r="O31" s="57" t="str">
        <f t="shared" ref="O31:O35" si="32">IF(N31="","",",")</f>
        <v>,</v>
      </c>
      <c r="P31" s="58" t="str">
        <f t="shared" ref="P31:P72" si="33">IF(E31="","",E31)</f>
        <v/>
      </c>
      <c r="Q31" s="59" t="str">
        <f t="shared" ref="Q31:Q35" si="34">IF(N31="","",",")</f>
        <v>,</v>
      </c>
      <c r="R31" s="60">
        <f t="shared" ref="R31:R72" si="35">IF(N31="Do",10,IF(N31="Re",22,IF(N31="Mi",20,IF(N31="Fa",20,IF(N31="Sol",14,IF(N31="La",20,IF(N31="Si",20,IF(N31="Do#",14,IF(N31="Fa#",15,IF(N31="Sol#",20,IF(N31="Si♭",17,"")))))))))))</f>
        <v>10</v>
      </c>
      <c r="S31" s="55" t="str">
        <f t="shared" ref="S31:S35" si="36">IF(N31="","",")")</f>
        <v>)</v>
      </c>
      <c r="T31" s="61" t="str">
        <f t="shared" ref="T31:T35" si="37">IF(U31="","","(")</f>
        <v/>
      </c>
      <c r="U31" s="62" t="str">
        <f t="shared" ref="U31:U72" si="38">IF(F31="","",F31)</f>
        <v/>
      </c>
      <c r="V31" s="63" t="str">
        <f t="shared" ref="V31:V35" si="39">IF(U31="","",",")</f>
        <v/>
      </c>
      <c r="W31" s="64" t="str">
        <f t="shared" ref="W31:W72" si="40">IF(G31="","",G31)</f>
        <v/>
      </c>
      <c r="X31" s="63" t="str">
        <f t="shared" ref="X31:X35" si="41">IF(U31="","",",")</f>
        <v/>
      </c>
      <c r="Y31" s="63" t="str">
        <f t="shared" ref="Y31:Y35" si="42">IF(U31="","",250)</f>
        <v/>
      </c>
      <c r="Z31" s="55" t="str">
        <f t="shared" ref="Z31:Z35" si="43">IF(U31="","",")")</f>
        <v/>
      </c>
      <c r="AA31" s="65" t="str">
        <f t="shared" ref="AA31:AA35" si="44">IF(AB31="","","(")</f>
        <v/>
      </c>
      <c r="AB31" s="56" t="str">
        <f t="shared" ref="AB31:AB72"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2"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4.5" thickTop="1" thickBot="1" x14ac:dyDescent="0.55000000000000004">
      <c r="C32" s="124" t="s">
        <v>2870</v>
      </c>
      <c r="D32" s="125" t="s">
        <v>1017</v>
      </c>
      <c r="E32" s="51" t="s">
        <v>1016</v>
      </c>
      <c r="F32" s="52"/>
      <c r="G32" s="52"/>
      <c r="H32" s="51"/>
      <c r="I32" s="51"/>
      <c r="J32" s="53"/>
      <c r="K32" s="53"/>
      <c r="L32" s="77" t="str">
        <f t="shared" si="29"/>
        <v xml:space="preserve">            { line: "en que había de ser glorificado por ti, Padre santo,, (La,m,20)", sC: ""},</v>
      </c>
      <c r="M32" s="55" t="str">
        <f t="shared" si="30"/>
        <v>(</v>
      </c>
      <c r="N32" s="56" t="str">
        <f t="shared" si="31"/>
        <v>La</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C33" s="124" t="s">
        <v>2871</v>
      </c>
      <c r="D33" s="125" t="s">
        <v>1106</v>
      </c>
      <c r="E33" s="51"/>
      <c r="F33" s="52"/>
      <c r="G33" s="52"/>
      <c r="H33" s="51"/>
      <c r="I33" s="51"/>
      <c r="J33" s="53"/>
      <c r="K33" s="53"/>
      <c r="L33" s="77" t="str">
        <f>IF(C33="","",_xlfn.CONCAT("            { line: ","""",C33,", ",M33:AN33,""", sC: ","""",B33,"""},"))</f>
        <v xml:space="preserve">            { line: "habiendo amado a los suyos, (Do,,10)", sC: ""},</v>
      </c>
      <c r="M33" s="55" t="str">
        <f t="shared" si="30"/>
        <v>(</v>
      </c>
      <c r="N33" s="56" t="str">
        <f t="shared" si="31"/>
        <v>Do</v>
      </c>
      <c r="O33" s="57" t="str">
        <f t="shared" si="32"/>
        <v>,</v>
      </c>
      <c r="P33" s="58" t="str">
        <f t="shared" si="33"/>
        <v/>
      </c>
      <c r="Q33" s="59" t="str">
        <f t="shared" si="34"/>
        <v>,</v>
      </c>
      <c r="R33" s="60">
        <f t="shared" si="35"/>
        <v>10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C34" s="124" t="s">
        <v>2872</v>
      </c>
      <c r="D34" s="125"/>
      <c r="E34" s="51"/>
      <c r="F34" s="52"/>
      <c r="G34" s="52"/>
      <c r="H34" s="51"/>
      <c r="I34" s="51"/>
      <c r="J34" s="53"/>
      <c r="K34" s="53"/>
      <c r="L34" s="77" t="str">
        <f>IF(C34="","",_xlfn.CONCAT("            { line: ","""",C34,", ",M34:AN34,""", sC: ","""",B34,"""},"))</f>
        <v xml:space="preserve">            { line: "que estaban en el mundo,,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4.5" thickTop="1" thickBot="1" x14ac:dyDescent="0.55000000000000004">
      <c r="C35" s="124" t="s">
        <v>2873</v>
      </c>
      <c r="D35" s="125" t="s">
        <v>1017</v>
      </c>
      <c r="E35" s="51" t="s">
        <v>1016</v>
      </c>
      <c r="F35" s="52"/>
      <c r="G35" s="52"/>
      <c r="H35" s="51"/>
      <c r="I35" s="51"/>
      <c r="J35" s="53"/>
      <c r="K35" s="53"/>
      <c r="L35" s="77" t="str">
        <f t="shared" ref="L35:L40" si="58">IF(C35="","",_xlfn.CONCAT("            { line: ","""",C35,", ",M35:AN35,""", sC: ","""",B35,"""},"))</f>
        <v xml:space="preserve">            { line: "los amó hasta el extremo.,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4.5" thickTop="1" thickBot="1" x14ac:dyDescent="0.55000000000000004">
      <c r="C36" s="124" t="s">
        <v>2874</v>
      </c>
      <c r="D36" s="125" t="s">
        <v>1048</v>
      </c>
      <c r="E36" s="51"/>
      <c r="F36" s="52"/>
      <c r="G36" s="52"/>
      <c r="H36" s="51"/>
      <c r="I36" s="51"/>
      <c r="J36" s="53"/>
      <c r="K36" s="53"/>
      <c r="L36" s="54" t="str">
        <f t="shared" si="58"/>
        <v xml:space="preserve">            { line: "Y, mientras cenaba con sus discípulos,, (Fa,,20)", sC: ""},</v>
      </c>
      <c r="M36" s="55" t="str">
        <f>IF(N36="","","(")</f>
        <v>(</v>
      </c>
      <c r="N36" s="56" t="str">
        <f>IF(D36="","",D36)</f>
        <v>Fa</v>
      </c>
      <c r="O36" s="57" t="str">
        <f>IF(N36="","",",")</f>
        <v>,</v>
      </c>
      <c r="P36" s="58" t="str">
        <f>IF(E36="","",E36)</f>
        <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2875</v>
      </c>
      <c r="D37" s="125" t="s">
        <v>1017</v>
      </c>
      <c r="E37" s="51" t="s">
        <v>1016</v>
      </c>
      <c r="F37" s="52"/>
      <c r="G37" s="52"/>
      <c r="H37" s="51"/>
      <c r="I37" s="51"/>
      <c r="J37" s="53"/>
      <c r="K37" s="53"/>
      <c r="L37" s="54" t="str">
        <f t="shared" si="58"/>
        <v xml:space="preserve">            { line: "tomó pan, te bendijo,, (La,m,20)", sC: ""},</v>
      </c>
      <c r="M37" s="55" t="str">
        <f>IF(N37="","","(")</f>
        <v>(</v>
      </c>
      <c r="N37" s="56" t="str">
        <f>IF(D37="","",D37)</f>
        <v>La</v>
      </c>
      <c r="O37" s="57" t="str">
        <f>IF(N37="","",",")</f>
        <v>,</v>
      </c>
      <c r="P37" s="58" t="str">
        <f>IF(E37="","",E37)</f>
        <v>m</v>
      </c>
      <c r="Q37" s="59" t="str">
        <f>IF(N37="","",",")</f>
        <v>,</v>
      </c>
      <c r="R37" s="60">
        <f t="shared" si="35"/>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2876</v>
      </c>
      <c r="D38" s="125" t="s">
        <v>1048</v>
      </c>
      <c r="E38" s="51"/>
      <c r="F38" s="52" t="s">
        <v>1053</v>
      </c>
      <c r="G38" s="52"/>
      <c r="H38" s="51"/>
      <c r="I38" s="51"/>
      <c r="J38" s="53"/>
      <c r="K38" s="53"/>
      <c r="L38" s="54" t="str">
        <f t="shared" si="58"/>
        <v xml:space="preserve">            { line: "lo partió y se lo dio, diciendo:, (Fa,,20)(Sol,,250)", sC: ""},</v>
      </c>
      <c r="M38" s="55" t="str">
        <f>IF(N38="","","(")</f>
        <v>(</v>
      </c>
      <c r="N38" s="56" t="str">
        <f>IF(D38="","",D38)</f>
        <v>Fa</v>
      </c>
      <c r="O38" s="57" t="str">
        <f>IF(N38="","",",")</f>
        <v>,</v>
      </c>
      <c r="P38" s="58" t="str">
        <f>IF(E38="","",E38)</f>
        <v/>
      </c>
      <c r="Q38" s="59" t="str">
        <f>IF(N38="","",",")</f>
        <v>,</v>
      </c>
      <c r="R38" s="60">
        <f t="shared" si="35"/>
        <v>20</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C40" s="124" t="s">
        <v>2737</v>
      </c>
      <c r="D40" s="125" t="s">
        <v>1017</v>
      </c>
      <c r="E40" s="51" t="s">
        <v>1016</v>
      </c>
      <c r="F40" s="52" t="s">
        <v>1053</v>
      </c>
      <c r="G40" s="52"/>
      <c r="H40" s="51" t="s">
        <v>1017</v>
      </c>
      <c r="I40" s="51" t="s">
        <v>1016</v>
      </c>
      <c r="J40" s="53"/>
      <c r="K40" s="53"/>
      <c r="L40" s="77" t="str">
        <f t="shared" si="58"/>
        <v xml:space="preserve">            { line: "Tomad y comed todos de él,, (La,m,20)(Sol,,250)(La,m,350)", sC: ""},</v>
      </c>
      <c r="M40" s="55" t="str">
        <f t="shared" ref="M40:M44" si="59">IF(N40="","","(")</f>
        <v>(</v>
      </c>
      <c r="N40" s="56" t="str">
        <f t="shared" ref="N40:N44" si="60">IF(D40="","",D40)</f>
        <v>La</v>
      </c>
      <c r="O40" s="57" t="str">
        <f t="shared" ref="O40:O44" si="61">IF(N40="","",",")</f>
        <v>,</v>
      </c>
      <c r="P40" s="58" t="str">
        <f t="shared" ref="P40:P44" si="62">IF(E40="","",E40)</f>
        <v>m</v>
      </c>
      <c r="Q40" s="59" t="str">
        <f t="shared" ref="Q40:Q44" si="63">IF(N40="","",",")</f>
        <v>,</v>
      </c>
      <c r="R40" s="60">
        <f t="shared" si="35"/>
        <v>20</v>
      </c>
      <c r="S40" s="55" t="str">
        <f t="shared" ref="S40:S44" si="64">IF(N40="","",")")</f>
        <v>)</v>
      </c>
      <c r="T40" s="61" t="str">
        <f t="shared" ref="T40:T44" si="65">IF(U40="","","(")</f>
        <v>(</v>
      </c>
      <c r="U40" s="62" t="str">
        <f t="shared" ref="U40:U44" si="66">IF(F40="","",F40)</f>
        <v>Sol</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v>
      </c>
      <c r="AB40" s="56" t="str">
        <f t="shared" ref="AB40:AB44" si="73">IF(H40="","",H40)</f>
        <v>La</v>
      </c>
      <c r="AC40" s="66" t="str">
        <f t="shared" ref="AC40:AC44" si="74">IF(AB40="","",",")</f>
        <v>,</v>
      </c>
      <c r="AD40" s="58" t="str">
        <f t="shared" ref="AD40:AD44" si="75">IF(I40="","",I40)</f>
        <v>m</v>
      </c>
      <c r="AE40" s="67" t="str">
        <f t="shared" ref="AE40:AE44" si="76">IF(AB40="","",",")</f>
        <v>,</v>
      </c>
      <c r="AF40" s="60">
        <f t="shared" ref="AF40:AF44" si="77">IF(AB40="","",350)</f>
        <v>350</v>
      </c>
      <c r="AG40" s="60" t="str">
        <f t="shared" ref="AG40:AG44" si="78">IF(AB40="","",")")</f>
        <v>)</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4.5" thickTop="1" thickBot="1" x14ac:dyDescent="0.55000000000000004">
      <c r="C41" s="124" t="s">
        <v>2738</v>
      </c>
      <c r="D41" s="125" t="s">
        <v>1053</v>
      </c>
      <c r="E41" s="51"/>
      <c r="F41" s="52"/>
      <c r="G41" s="52"/>
      <c r="H41" s="51"/>
      <c r="I41" s="51"/>
      <c r="J41" s="53"/>
      <c r="K41" s="53"/>
      <c r="L41" s="77" t="str">
        <f>IF(C41="","",_xlfn.CONCAT("            { line: ","""",C41,", ",M41:AN41,""", sC: ","""",B41,"""},"))</f>
        <v xml:space="preserve">            { line: "porque esto es mi Cuerpo,,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4.5" thickTop="1" thickBot="1" x14ac:dyDescent="0.55000000000000004">
      <c r="C42" s="124" t="s">
        <v>2739</v>
      </c>
      <c r="D42" s="125" t="s">
        <v>1017</v>
      </c>
      <c r="E42" s="51" t="s">
        <v>1016</v>
      </c>
      <c r="F42" s="52"/>
      <c r="G42" s="52"/>
      <c r="H42" s="51"/>
      <c r="I42" s="51"/>
      <c r="J42" s="53"/>
      <c r="K42" s="53"/>
      <c r="L42" s="77" t="str">
        <f>IF(C42="","",_xlfn.CONCAT("            { line: ","""",C42,", ",M42:AN42,""", sC: ","""",B42,"""},"))</f>
        <v xml:space="preserve">            { line: "que será entregado por vosotros.,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124" t="s">
        <v>2877</v>
      </c>
      <c r="D44" s="125" t="s">
        <v>1106</v>
      </c>
      <c r="E44" s="51"/>
      <c r="F44" s="52"/>
      <c r="G44" s="52"/>
      <c r="H44" s="51"/>
      <c r="I44" s="51"/>
      <c r="J44" s="53"/>
      <c r="K44" s="53"/>
      <c r="L44" s="77" t="str">
        <f t="shared" ref="L44:L50" si="86">IF(C44="","",_xlfn.CONCAT("            { line: ","""",C44,", ",M44:AN44,""", sC: ","""",B44,"""},"))</f>
        <v xml:space="preserve">            { line: "Del mismo modo,,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4.5" thickTop="1" thickBot="1" x14ac:dyDescent="0.55000000000000004">
      <c r="C45" s="124" t="s">
        <v>2878</v>
      </c>
      <c r="D45" s="125"/>
      <c r="E45" s="51"/>
      <c r="F45" s="52"/>
      <c r="G45" s="52"/>
      <c r="H45" s="51"/>
      <c r="I45" s="51"/>
      <c r="J45" s="53"/>
      <c r="K45" s="53"/>
      <c r="L45" s="54" t="str">
        <f t="shared" si="86"/>
        <v xml:space="preserve">            { line: "tomó el cáliz lleno del fruto de la vid, ", sC: ""},</v>
      </c>
      <c r="M45" s="55" t="str">
        <f>IF(N45="","","(")</f>
        <v/>
      </c>
      <c r="N45" s="56" t="str">
        <f>IF(D45="","",D45)</f>
        <v/>
      </c>
      <c r="O45" s="57" t="str">
        <f>IF(N45="","",",")</f>
        <v/>
      </c>
      <c r="P45" s="58" t="str">
        <f>IF(E45="","",E45)</f>
        <v/>
      </c>
      <c r="Q45" s="59" t="str">
        <f>IF(N45="","",",")</f>
        <v/>
      </c>
      <c r="R45" s="60" t="str">
        <f t="shared" si="35"/>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2879</v>
      </c>
      <c r="D46" s="125" t="s">
        <v>1017</v>
      </c>
      <c r="E46" s="51" t="s">
        <v>1016</v>
      </c>
      <c r="F46" s="52"/>
      <c r="G46" s="52"/>
      <c r="H46" s="51"/>
      <c r="I46" s="51"/>
      <c r="J46" s="53"/>
      <c r="K46" s="53"/>
      <c r="L46" s="54" t="str">
        <f t="shared" si="86"/>
        <v xml:space="preserve">            { line: "y te dio gracias,,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2743</v>
      </c>
      <c r="D47" s="125" t="s">
        <v>1110</v>
      </c>
      <c r="E47" s="51" t="s">
        <v>1016</v>
      </c>
      <c r="F47" s="52" t="s">
        <v>1015</v>
      </c>
      <c r="G47" s="52"/>
      <c r="H47" s="51"/>
      <c r="I47" s="51"/>
      <c r="J47" s="53"/>
      <c r="K47" s="53"/>
      <c r="L47" s="54" t="str">
        <f t="shared" si="86"/>
        <v xml:space="preserve">            { line: "lo pasó a sus discípulos, diciendo:, (Re,m,22)(Mi,,250)", sC: ""},</v>
      </c>
      <c r="M47" s="55" t="str">
        <f>IF(N47="","","(")</f>
        <v>(</v>
      </c>
      <c r="N47" s="56" t="str">
        <f>IF(D47="","",D47)</f>
        <v>Re</v>
      </c>
      <c r="O47" s="57" t="str">
        <f>IF(N47="","",",")</f>
        <v>,</v>
      </c>
      <c r="P47" s="58" t="str">
        <f>IF(E47="","",E47)</f>
        <v>m</v>
      </c>
      <c r="Q47" s="59" t="str">
        <f>IF(N47="","",",")</f>
        <v>,</v>
      </c>
      <c r="R47" s="60">
        <f t="shared" si="35"/>
        <v>22</v>
      </c>
      <c r="S47" s="55" t="str">
        <f>IF(N47="","",")")</f>
        <v>)</v>
      </c>
      <c r="T47" s="61" t="str">
        <f>IF(U47="","","(")</f>
        <v>(</v>
      </c>
      <c r="U47" s="62" t="str">
        <f>IF(F47="","",F47)</f>
        <v>Mi</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2744</v>
      </c>
      <c r="D49" s="125" t="s">
        <v>1053</v>
      </c>
      <c r="E49" s="51"/>
      <c r="F49" s="52" t="s">
        <v>1017</v>
      </c>
      <c r="G49" s="52" t="s">
        <v>1016</v>
      </c>
      <c r="H49" s="51"/>
      <c r="I49" s="51"/>
      <c r="J49" s="53"/>
      <c r="K49" s="53"/>
      <c r="L49" s="54" t="str">
        <f t="shared" si="86"/>
        <v xml:space="preserve">            { line: "Tomad y bebed todos de él,, (Sol,,14)(La,m,250)", sC: ""},</v>
      </c>
      <c r="M49" s="55" t="str">
        <f t="shared" ref="M49:M51" si="87">IF(N49="","","(")</f>
        <v>(</v>
      </c>
      <c r="N49" s="56" t="str">
        <f t="shared" ref="N49:N51" si="88">IF(D49="","",D49)</f>
        <v>Sol</v>
      </c>
      <c r="O49" s="57" t="str">
        <f t="shared" ref="O49:O51" si="89">IF(N49="","",",")</f>
        <v>,</v>
      </c>
      <c r="P49" s="58" t="str">
        <f t="shared" ref="P49:P51" si="90">IF(E49="","",E49)</f>
        <v/>
      </c>
      <c r="Q49" s="59" t="str">
        <f t="shared" ref="Q49:Q51" si="91">IF(N49="","",",")</f>
        <v>,</v>
      </c>
      <c r="R49" s="60">
        <f t="shared" si="35"/>
        <v>14</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4.5" thickTop="1" thickBot="1" x14ac:dyDescent="0.55000000000000004">
      <c r="C50" s="124" t="s">
        <v>2880</v>
      </c>
      <c r="D50" s="125" t="s">
        <v>1053</v>
      </c>
      <c r="E50" s="51"/>
      <c r="F50" s="52"/>
      <c r="G50" s="52"/>
      <c r="H50" s="51"/>
      <c r="I50" s="51"/>
      <c r="J50" s="53"/>
      <c r="K50" s="53"/>
      <c r="L50" s="77" t="str">
        <f t="shared" si="86"/>
        <v xml:space="preserve">            { line: "porque este es el cáliz de mi Sangre,, (Sol,,14)", sC: ""},</v>
      </c>
      <c r="M50" s="55" t="str">
        <f t="shared" si="87"/>
        <v>(</v>
      </c>
      <c r="N50" s="56" t="str">
        <f t="shared" si="88"/>
        <v>Sol</v>
      </c>
      <c r="O50" s="57" t="str">
        <f t="shared" si="89"/>
        <v>,</v>
      </c>
      <c r="P50" s="58" t="str">
        <f t="shared" si="90"/>
        <v/>
      </c>
      <c r="Q50" s="59" t="str">
        <f t="shared" si="91"/>
        <v>,</v>
      </c>
      <c r="R50" s="60">
        <f t="shared" si="35"/>
        <v>14</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C51" s="124" t="s">
        <v>2746</v>
      </c>
      <c r="D51" s="125" t="s">
        <v>1017</v>
      </c>
      <c r="E51" s="51" t="s">
        <v>1016</v>
      </c>
      <c r="F51" s="52"/>
      <c r="G51" s="52"/>
      <c r="H51" s="51"/>
      <c r="I51" s="51"/>
      <c r="J51" s="53"/>
      <c r="K51" s="53"/>
      <c r="L51" s="77" t="str">
        <f>IF(C51="","",_xlfn.CONCAT("            { line: ","""",C51,", ",M51:AN51,""", sC: ","""",B51,"""},"))</f>
        <v xml:space="preserve">            { line: "Sangre de la alianza nueva y eterna,,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5" thickTop="1" thickBot="1" x14ac:dyDescent="0.550000000000000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C53" s="124" t="s">
        <v>2881</v>
      </c>
      <c r="D53" s="125" t="s">
        <v>1053</v>
      </c>
      <c r="E53" s="51"/>
      <c r="F53" s="52"/>
      <c r="G53" s="52"/>
      <c r="H53" s="51"/>
      <c r="I53" s="51"/>
      <c r="J53" s="53"/>
      <c r="K53" s="53"/>
      <c r="L53" s="54" t="str">
        <f t="shared" ref="L53:L72" si="114">IF(C53="","",_xlfn.CONCAT("            { line: ","""",C53,", ",M53:AN53,""", sC: ","""",B53,"""},"))</f>
        <v xml:space="preserve">            { line: "que será derramada por muchos,, (Sol,,14)", sC: ""},</v>
      </c>
      <c r="M53" s="55" t="str">
        <f t="shared" ref="M53:M72" si="115">IF(N53="","","(")</f>
        <v>(</v>
      </c>
      <c r="N53" s="56" t="str">
        <f t="shared" si="31"/>
        <v>Sol</v>
      </c>
      <c r="O53" s="57" t="str">
        <f t="shared" ref="O53:O72" si="116">IF(N53="","",",")</f>
        <v>,</v>
      </c>
      <c r="P53" s="58" t="str">
        <f t="shared" si="33"/>
        <v/>
      </c>
      <c r="Q53" s="59" t="str">
        <f t="shared" ref="Q53:Q72" si="117">IF(N53="","",",")</f>
        <v>,</v>
      </c>
      <c r="R53" s="60">
        <f t="shared" si="35"/>
        <v>14</v>
      </c>
      <c r="S53" s="55" t="str">
        <f t="shared" ref="S53:S72" si="118">IF(N53="","",")")</f>
        <v>)</v>
      </c>
      <c r="T53" s="61" t="str">
        <f t="shared" ref="T53:T72" si="119">IF(U53="","","(")</f>
        <v/>
      </c>
      <c r="U53" s="62" t="str">
        <f t="shared" si="38"/>
        <v/>
      </c>
      <c r="V53" s="63" t="str">
        <f t="shared" ref="V53:V72" si="120">IF(U53="","",",")</f>
        <v/>
      </c>
      <c r="W53" s="64" t="str">
        <f t="shared" si="40"/>
        <v/>
      </c>
      <c r="X53" s="63" t="str">
        <f t="shared" ref="X53:X72" si="121">IF(U53="","",",")</f>
        <v/>
      </c>
      <c r="Y53" s="63" t="str">
        <f t="shared" ref="Y53:Y72" si="122">IF(U53="","",250)</f>
        <v/>
      </c>
      <c r="Z53" s="55" t="str">
        <f t="shared" ref="Z53:Z72" si="123">IF(U53="","",")")</f>
        <v/>
      </c>
      <c r="AA53" s="65" t="str">
        <f t="shared" ref="AA53:AA72" si="124">IF(AB53="","","(")</f>
        <v/>
      </c>
      <c r="AB53" s="56" t="str">
        <f t="shared" si="45"/>
        <v/>
      </c>
      <c r="AC53" s="66" t="str">
        <f t="shared" ref="AC53:AC72" si="125">IF(AB53="","",",")</f>
        <v/>
      </c>
      <c r="AD53" s="58" t="str">
        <f t="shared" ref="AD53:AD72" si="126">IF(I53="","",I53)</f>
        <v/>
      </c>
      <c r="AE53" s="67" t="str">
        <f t="shared" ref="AE53:AE72" si="127">IF(AB53="","",",")</f>
        <v/>
      </c>
      <c r="AF53" s="60" t="str">
        <f t="shared" ref="AF53:AF72" si="128">IF(AB53="","",350)</f>
        <v/>
      </c>
      <c r="AG53" s="60" t="str">
        <f t="shared" ref="AG53:AG72" si="129">IF(AB53="","",")")</f>
        <v/>
      </c>
      <c r="AH53" s="68" t="str">
        <f t="shared" ref="AH53:AH72" si="130">IF(AI53="","","(")</f>
        <v/>
      </c>
      <c r="AI53" s="69" t="str">
        <f t="shared" si="52"/>
        <v/>
      </c>
      <c r="AJ53" s="63" t="str">
        <f t="shared" ref="AJ53:AJ72" si="131">IF(AI53="","",",")</f>
        <v/>
      </c>
      <c r="AK53" s="63" t="str">
        <f t="shared" ref="AK53:AK72" si="132">IF(K53="","",K53)</f>
        <v/>
      </c>
      <c r="AL53" s="63" t="str">
        <f t="shared" ref="AL53:AL72" si="133">IF(AI53="","",",")</f>
        <v/>
      </c>
      <c r="AM53" s="63" t="str">
        <f t="shared" ref="AM53:AM72" si="134">IF(AI53="","",450)</f>
        <v/>
      </c>
      <c r="AN53" s="63" t="str">
        <f t="shared" ref="AN53:AN72" si="135">IF(AI53="","",")")</f>
        <v/>
      </c>
    </row>
    <row r="54" spans="1:40" ht="24.5" outlineLevel="1" thickTop="1" thickBot="1" x14ac:dyDescent="0.55000000000000004">
      <c r="C54" s="124" t="s">
        <v>2882</v>
      </c>
      <c r="D54" s="125" t="s">
        <v>1017</v>
      </c>
      <c r="E54" s="51" t="s">
        <v>1016</v>
      </c>
      <c r="F54" s="52"/>
      <c r="G54" s="52"/>
      <c r="H54" s="51"/>
      <c r="I54" s="51"/>
      <c r="J54" s="53"/>
      <c r="K54" s="53"/>
      <c r="L54" s="54" t="str">
        <f t="shared" si="114"/>
        <v xml:space="preserve">            { line: "para el perdón de los pecados., (La,m,20)", sC: ""},</v>
      </c>
      <c r="M54" s="55" t="str">
        <f t="shared" si="115"/>
        <v>(</v>
      </c>
      <c r="N54" s="56" t="str">
        <f t="shared" si="31"/>
        <v>La</v>
      </c>
      <c r="O54" s="57" t="str">
        <f t="shared" si="116"/>
        <v>,</v>
      </c>
      <c r="P54" s="58" t="str">
        <f t="shared" si="33"/>
        <v>m</v>
      </c>
      <c r="Q54" s="59" t="str">
        <f t="shared" si="117"/>
        <v>,</v>
      </c>
      <c r="R54" s="60">
        <f t="shared" si="35"/>
        <v>20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4.5" outlineLevel="1" thickTop="1" thickBot="1" x14ac:dyDescent="0.55000000000000004">
      <c r="C55" s="124" t="s">
        <v>2751</v>
      </c>
      <c r="D55" s="125" t="s">
        <v>1048</v>
      </c>
      <c r="E55" s="51"/>
      <c r="F55" s="52" t="s">
        <v>1015</v>
      </c>
      <c r="G55" s="52"/>
      <c r="H55" s="51"/>
      <c r="I55" s="51"/>
      <c r="J55" s="53"/>
      <c r="K55" s="53"/>
      <c r="L55" s="54" t="str">
        <f t="shared" si="114"/>
        <v xml:space="preserve">            { line: "Haced esto en conmemoración mía., (Fa,,20)(Mi,,250)", sC: ""},</v>
      </c>
      <c r="M55" s="55" t="str">
        <f t="shared" si="115"/>
        <v>(</v>
      </c>
      <c r="N55" s="56" t="str">
        <f t="shared" si="31"/>
        <v>Fa</v>
      </c>
      <c r="O55" s="57" t="str">
        <f t="shared" si="116"/>
        <v>,</v>
      </c>
      <c r="P55" s="58" t="str">
        <f t="shared" si="33"/>
        <v/>
      </c>
      <c r="Q55" s="59" t="str">
        <f t="shared" si="117"/>
        <v>,</v>
      </c>
      <c r="R55" s="60">
        <f t="shared" si="35"/>
        <v>20</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4.5" thickTop="1" thickBot="1" x14ac:dyDescent="0.4">
      <c r="C56" t="s">
        <v>2761</v>
      </c>
      <c r="D56" s="125"/>
      <c r="E56" s="51"/>
      <c r="F56" s="52"/>
      <c r="G56" s="52"/>
      <c r="H56" s="51"/>
      <c r="I56" s="51"/>
      <c r="J56" s="53"/>
      <c r="K56" s="53"/>
      <c r="L56" s="77" t="str">
        <f t="shared" ref="L56" si="136">IF(C56="","",_xlfn.CONCAT("            { line: ","""",C56,", ",M56:AN56,""", sC: ","""",B56,"""},"))</f>
        <v xml:space="preserve">            { line: "ACLAMACIÓN, ", sC: ""},</v>
      </c>
      <c r="M56" s="55" t="str">
        <f t="shared" ref="M56" si="137">IF(N56="","","(")</f>
        <v/>
      </c>
      <c r="N56" s="56" t="str">
        <f t="shared" ref="N56" si="138">IF(D56="","",D56)</f>
        <v/>
      </c>
      <c r="O56" s="57" t="str">
        <f t="shared" ref="O56" si="139">IF(N56="","",",")</f>
        <v/>
      </c>
      <c r="P56" s="58" t="str">
        <f t="shared" ref="P56" si="140">IF(E56="","",E56)</f>
        <v/>
      </c>
      <c r="Q56" s="59" t="str">
        <f t="shared" ref="Q56" si="141">IF(N56="","",",")</f>
        <v/>
      </c>
      <c r="R56" s="60" t="str">
        <f t="shared" ref="R56" si="142">IF(N56="Do",10,IF(N56="Re",22,IF(N56="Mi",20,IF(N56="Fa",20,IF(N56="Sol",14,IF(N56="La",20,IF(N56="Si",20,IF(N56="Do#",14,IF(N56="Fa#",15,IF(N56="Sol#",20,IF(N56="Si♭",17,"")))))))))))</f>
        <v/>
      </c>
      <c r="S56" s="55" t="str">
        <f t="shared" ref="S56" si="143">IF(N56="","",")")</f>
        <v/>
      </c>
      <c r="T56" s="61" t="str">
        <f t="shared" ref="T56" si="144">IF(U56="","","(")</f>
        <v/>
      </c>
      <c r="U56" s="62" t="str">
        <f t="shared" ref="U56" si="145">IF(F56="","",F56)</f>
        <v/>
      </c>
      <c r="V56" s="63" t="str">
        <f t="shared" ref="V56" si="146">IF(U56="","",",")</f>
        <v/>
      </c>
      <c r="W56" s="64" t="str">
        <f t="shared" ref="W56" si="147">IF(G56="","",G56)</f>
        <v/>
      </c>
      <c r="X56" s="63" t="str">
        <f t="shared" ref="X56" si="148">IF(U56="","",",")</f>
        <v/>
      </c>
      <c r="Y56" s="63" t="str">
        <f t="shared" ref="Y56" si="149">IF(U56="","",250)</f>
        <v/>
      </c>
      <c r="Z56" s="55" t="str">
        <f t="shared" ref="Z56" si="150">IF(U56="","",")")</f>
        <v/>
      </c>
      <c r="AA56" s="65" t="str">
        <f t="shared" ref="AA56" si="151">IF(AB56="","","(")</f>
        <v/>
      </c>
      <c r="AB56" s="56" t="str">
        <f t="shared" ref="AB56" si="152">IF(H56="","",H56)</f>
        <v/>
      </c>
      <c r="AC56" s="66" t="str">
        <f t="shared" ref="AC56" si="153">IF(AB56="","",",")</f>
        <v/>
      </c>
      <c r="AD56" s="58" t="str">
        <f t="shared" ref="AD56" si="154">IF(I56="","",I56)</f>
        <v/>
      </c>
      <c r="AE56" s="67" t="str">
        <f t="shared" ref="AE56" si="155">IF(AB56="","",",")</f>
        <v/>
      </c>
      <c r="AF56" s="60" t="str">
        <f t="shared" ref="AF56" si="156">IF(AB56="","",350)</f>
        <v/>
      </c>
      <c r="AG56" s="60" t="str">
        <f t="shared" ref="AG56" si="157">IF(AB56="","",")")</f>
        <v/>
      </c>
      <c r="AH56" s="68" t="str">
        <f t="shared" ref="AH56" si="158">IF(AI56="","","(")</f>
        <v/>
      </c>
      <c r="AI56" s="69" t="str">
        <f t="shared" ref="AI56" si="159">IF(J56="","",J56)</f>
        <v/>
      </c>
      <c r="AJ56" s="63" t="str">
        <f t="shared" ref="AJ56" si="160">IF(AI56="","",",")</f>
        <v/>
      </c>
      <c r="AK56" s="63" t="str">
        <f t="shared" ref="AK56" si="161">IF(K56="","",K56)</f>
        <v/>
      </c>
      <c r="AL56" s="63" t="str">
        <f t="shared" ref="AL56" si="162">IF(AI56="","",",")</f>
        <v/>
      </c>
      <c r="AM56" s="63" t="str">
        <f t="shared" ref="AM56" si="163">IF(AI56="","",450)</f>
        <v/>
      </c>
      <c r="AN56" s="63" t="str">
        <f t="shared" ref="AN56" si="164">IF(AI56="","",")")</f>
        <v/>
      </c>
    </row>
    <row r="57" spans="1:40" ht="24.5" outlineLevel="1" thickTop="1" thickBot="1" x14ac:dyDescent="0.55000000000000004">
      <c r="C57" s="124" t="s">
        <v>2752</v>
      </c>
      <c r="D57" s="125" t="s">
        <v>1053</v>
      </c>
      <c r="E57" s="51"/>
      <c r="F57" s="52" t="s">
        <v>1017</v>
      </c>
      <c r="G57" s="52" t="s">
        <v>1016</v>
      </c>
      <c r="H57" s="51"/>
      <c r="I57" s="51"/>
      <c r="J57" s="53"/>
      <c r="K57" s="53"/>
      <c r="L57" s="54" t="str">
        <f t="shared" si="114"/>
        <v xml:space="preserve">            { line: "Este es el sacramento de nuestra fe., (Sol,,14)(La,m,250)", sC: ""},</v>
      </c>
      <c r="M57" s="55" t="str">
        <f t="shared" si="115"/>
        <v>(</v>
      </c>
      <c r="N57" s="56" t="str">
        <f t="shared" si="31"/>
        <v>Sol</v>
      </c>
      <c r="O57" s="57" t="str">
        <f t="shared" si="116"/>
        <v>,</v>
      </c>
      <c r="P57" s="58" t="str">
        <f t="shared" si="33"/>
        <v/>
      </c>
      <c r="Q57" s="59" t="str">
        <f t="shared" si="117"/>
        <v>,</v>
      </c>
      <c r="R57" s="60">
        <f t="shared" si="35"/>
        <v>14</v>
      </c>
      <c r="S57" s="55" t="str">
        <f t="shared" si="118"/>
        <v>)</v>
      </c>
      <c r="T57" s="61" t="str">
        <f t="shared" si="119"/>
        <v>(</v>
      </c>
      <c r="U57" s="62" t="str">
        <f t="shared" si="38"/>
        <v>La</v>
      </c>
      <c r="V57" s="63" t="str">
        <f t="shared" si="120"/>
        <v>,</v>
      </c>
      <c r="W57" s="64" t="str">
        <f t="shared" si="40"/>
        <v>m</v>
      </c>
      <c r="X57" s="63" t="str">
        <f t="shared" si="121"/>
        <v>,</v>
      </c>
      <c r="Y57" s="63">
        <f t="shared" si="122"/>
        <v>250</v>
      </c>
      <c r="Z57" s="55" t="str">
        <f t="shared" si="123"/>
        <v>)</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6.5" thickTop="1" thickBot="1" x14ac:dyDescent="0.550000000000000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4.5" outlineLevel="1" thickTop="1" thickBot="1" x14ac:dyDescent="0.55000000000000004">
      <c r="B59" t="s">
        <v>1001</v>
      </c>
      <c r="C59" s="124" t="s">
        <v>2753</v>
      </c>
      <c r="D59" s="125" t="s">
        <v>1106</v>
      </c>
      <c r="E59" s="51"/>
      <c r="F59" s="52"/>
      <c r="G59" s="52"/>
      <c r="H59" s="51"/>
      <c r="I59" s="51"/>
      <c r="J59" s="53"/>
      <c r="K59" s="53"/>
      <c r="L59" s="54" t="str">
        <f t="shared" si="114"/>
        <v xml:space="preserve">            { line: "ANUNCIAMOS TU MUERTE, SEÑOR,, (Do,,10)", sC: "ta as"},</v>
      </c>
      <c r="M59" s="55" t="str">
        <f t="shared" si="115"/>
        <v>(</v>
      </c>
      <c r="N59" s="56" t="str">
        <f t="shared" si="31"/>
        <v>Do</v>
      </c>
      <c r="O59" s="57" t="str">
        <f t="shared" si="116"/>
        <v>,</v>
      </c>
      <c r="P59" s="58" t="str">
        <f t="shared" si="33"/>
        <v/>
      </c>
      <c r="Q59" s="59" t="str">
        <f t="shared" si="117"/>
        <v>,</v>
      </c>
      <c r="R59" s="60">
        <f t="shared" si="35"/>
        <v>10</v>
      </c>
      <c r="S59" s="55" t="str">
        <f t="shared" si="118"/>
        <v>)</v>
      </c>
      <c r="T59" s="61" t="str">
        <f t="shared" si="119"/>
        <v/>
      </c>
      <c r="U59" s="62" t="str">
        <f t="shared" si="38"/>
        <v/>
      </c>
      <c r="V59" s="63" t="str">
        <f t="shared" si="120"/>
        <v/>
      </c>
      <c r="W59" s="64" t="str">
        <f t="shared" si="40"/>
        <v/>
      </c>
      <c r="X59" s="63" t="str">
        <f t="shared" si="121"/>
        <v/>
      </c>
      <c r="Y59" s="63" t="str">
        <f t="shared" si="122"/>
        <v/>
      </c>
      <c r="Z59" s="55" t="str">
        <f t="shared" si="123"/>
        <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4.5" outlineLevel="1" thickTop="1" thickBot="1" x14ac:dyDescent="0.55000000000000004">
      <c r="B60" t="s">
        <v>2465</v>
      </c>
      <c r="C60" s="124" t="s">
        <v>2754</v>
      </c>
      <c r="D60" s="125" t="s">
        <v>1017</v>
      </c>
      <c r="E60" s="51" t="s">
        <v>1016</v>
      </c>
      <c r="F60" s="52"/>
      <c r="G60" s="52"/>
      <c r="H60" s="51"/>
      <c r="I60" s="51"/>
      <c r="J60" s="53"/>
      <c r="K60" s="53"/>
      <c r="L60" s="54" t="str">
        <f t="shared" si="114"/>
        <v xml:space="preserve">            { line: "PROCLAMAMOS TU RESURRECCIÓN,, (La,m,20)", sC: "as r1"},</v>
      </c>
      <c r="M60" s="55" t="str">
        <f t="shared" si="115"/>
        <v>(</v>
      </c>
      <c r="N60" s="56" t="str">
        <f t="shared" si="31"/>
        <v>La</v>
      </c>
      <c r="O60" s="57" t="str">
        <f t="shared" si="116"/>
        <v>,</v>
      </c>
      <c r="P60" s="58" t="str">
        <f t="shared" si="33"/>
        <v>m</v>
      </c>
      <c r="Q60" s="59" t="str">
        <f t="shared" si="117"/>
        <v>,</v>
      </c>
      <c r="R60" s="60">
        <f t="shared" si="35"/>
        <v>20</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4.5" outlineLevel="1" thickTop="1" thickBot="1" x14ac:dyDescent="0.55000000000000004">
      <c r="B61" t="s">
        <v>1003</v>
      </c>
      <c r="C61" s="124" t="s">
        <v>2755</v>
      </c>
      <c r="D61" s="125" t="s">
        <v>1048</v>
      </c>
      <c r="E61" s="51"/>
      <c r="F61" s="52" t="s">
        <v>1015</v>
      </c>
      <c r="G61" s="52"/>
      <c r="H61" s="51"/>
      <c r="I61" s="51"/>
      <c r="J61" s="53"/>
      <c r="K61" s="53"/>
      <c r="L61" s="54" t="str">
        <f t="shared" si="114"/>
        <v xml:space="preserve">            { line: "¡VEN, SEÑOR JESÚS!, (Fa,,20)(Mi,,250)", sC: "as"},</v>
      </c>
      <c r="M61" s="55" t="str">
        <f t="shared" si="115"/>
        <v>(</v>
      </c>
      <c r="N61" s="56" t="str">
        <f t="shared" si="31"/>
        <v>Fa</v>
      </c>
      <c r="O61" s="57" t="str">
        <f t="shared" si="116"/>
        <v>,</v>
      </c>
      <c r="P61" s="58" t="str">
        <f t="shared" si="33"/>
        <v/>
      </c>
      <c r="Q61" s="59" t="str">
        <f t="shared" si="117"/>
        <v>,</v>
      </c>
      <c r="R61" s="60">
        <f t="shared" si="35"/>
        <v>20</v>
      </c>
      <c r="S61" s="55" t="str">
        <f t="shared" si="118"/>
        <v>)</v>
      </c>
      <c r="T61" s="61" t="str">
        <f t="shared" si="119"/>
        <v>(</v>
      </c>
      <c r="U61" s="62" t="str">
        <f t="shared" si="38"/>
        <v>Mi</v>
      </c>
      <c r="V61" s="63" t="str">
        <f t="shared" si="120"/>
        <v>,</v>
      </c>
      <c r="W61" s="64" t="str">
        <f t="shared" si="40"/>
        <v/>
      </c>
      <c r="X61" s="63" t="str">
        <f t="shared" si="121"/>
        <v>,</v>
      </c>
      <c r="Y61" s="63">
        <f t="shared" si="122"/>
        <v>250</v>
      </c>
      <c r="Z61" s="55" t="str">
        <f t="shared" si="123"/>
        <v>)</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4.5" thickTop="1" thickBot="1" x14ac:dyDescent="0.4">
      <c r="C62" t="s">
        <v>2795</v>
      </c>
      <c r="D62" s="125"/>
      <c r="E62" s="51"/>
      <c r="F62" s="52"/>
      <c r="G62" s="52"/>
      <c r="H62" s="51"/>
      <c r="I62" s="51"/>
      <c r="J62" s="53"/>
      <c r="K62" s="53"/>
      <c r="L62" s="77" t="str">
        <f t="shared" si="114"/>
        <v xml:space="preserve">            { line: "MEMORIAL Y OFRENDA, ", sC: ""},</v>
      </c>
      <c r="M62" s="55" t="str">
        <f t="shared" si="115"/>
        <v/>
      </c>
      <c r="N62" s="56" t="str">
        <f t="shared" si="31"/>
        <v/>
      </c>
      <c r="O62" s="57" t="str">
        <f t="shared" si="116"/>
        <v/>
      </c>
      <c r="P62" s="58" t="str">
        <f t="shared" si="33"/>
        <v/>
      </c>
      <c r="Q62" s="59" t="str">
        <f t="shared" si="117"/>
        <v/>
      </c>
      <c r="R62" s="60" t="str">
        <f t="shared" si="35"/>
        <v/>
      </c>
      <c r="S62" s="55" t="str">
        <f t="shared" si="118"/>
        <v/>
      </c>
      <c r="T62" s="61" t="str">
        <f t="shared" si="119"/>
        <v/>
      </c>
      <c r="U62" s="62" t="str">
        <f t="shared" si="38"/>
        <v/>
      </c>
      <c r="V62" s="63" t="str">
        <f t="shared" si="120"/>
        <v/>
      </c>
      <c r="W62" s="64" t="str">
        <f t="shared" si="40"/>
        <v/>
      </c>
      <c r="X62" s="63" t="str">
        <f t="shared" si="121"/>
        <v/>
      </c>
      <c r="Y62" s="63" t="str">
        <f t="shared" si="122"/>
        <v/>
      </c>
      <c r="Z62" s="55" t="str">
        <f t="shared" si="123"/>
        <v/>
      </c>
      <c r="AA62" s="65" t="str">
        <f t="shared" si="124"/>
        <v/>
      </c>
      <c r="AB62" s="56" t="str">
        <f t="shared" si="45"/>
        <v/>
      </c>
      <c r="AC62" s="66" t="str">
        <f t="shared" si="125"/>
        <v/>
      </c>
      <c r="AD62" s="58" t="str">
        <f t="shared" si="126"/>
        <v/>
      </c>
      <c r="AE62" s="67" t="str">
        <f t="shared" si="127"/>
        <v/>
      </c>
      <c r="AF62" s="60" t="str">
        <f t="shared" si="128"/>
        <v/>
      </c>
      <c r="AG62" s="60" t="str">
        <f t="shared" si="129"/>
        <v/>
      </c>
      <c r="AH62" s="68" t="str">
        <f t="shared" si="130"/>
        <v/>
      </c>
      <c r="AI62" s="69" t="str">
        <f t="shared" si="52"/>
        <v/>
      </c>
      <c r="AJ62" s="63" t="str">
        <f t="shared" si="131"/>
        <v/>
      </c>
      <c r="AK62" s="63" t="str">
        <f t="shared" si="132"/>
        <v/>
      </c>
      <c r="AL62" s="63" t="str">
        <f t="shared" si="133"/>
        <v/>
      </c>
      <c r="AM62" s="63" t="str">
        <f t="shared" si="134"/>
        <v/>
      </c>
      <c r="AN62" s="63" t="str">
        <f t="shared" si="135"/>
        <v/>
      </c>
    </row>
    <row r="63" spans="1:40" ht="24.5" outlineLevel="1" thickTop="1" thickBot="1" x14ac:dyDescent="0.55000000000000004">
      <c r="B63" t="s">
        <v>2466</v>
      </c>
      <c r="C63" s="124" t="s">
        <v>2883</v>
      </c>
      <c r="D63" s="125" t="s">
        <v>1017</v>
      </c>
      <c r="E63" s="51" t="s">
        <v>1016</v>
      </c>
      <c r="F63" s="52"/>
      <c r="G63" s="52"/>
      <c r="H63" s="51"/>
      <c r="I63" s="51"/>
      <c r="J63" s="53"/>
      <c r="K63" s="53"/>
      <c r="L63" s="54" t="str">
        <f t="shared" si="114"/>
        <v xml:space="preserve">            { line: "Por eso, nosotros, Señor, al celebrar ahora, (La,m,20)", sC: "pa"},</v>
      </c>
      <c r="M63" s="55" t="str">
        <f t="shared" si="115"/>
        <v>(</v>
      </c>
      <c r="N63" s="56" t="str">
        <f t="shared" si="31"/>
        <v>La</v>
      </c>
      <c r="O63" s="57" t="str">
        <f t="shared" si="116"/>
        <v>,</v>
      </c>
      <c r="P63" s="58" t="str">
        <f t="shared" si="33"/>
        <v>m</v>
      </c>
      <c r="Q63" s="59" t="str">
        <f t="shared" si="117"/>
        <v>,</v>
      </c>
      <c r="R63" s="60">
        <f t="shared" si="35"/>
        <v>20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4.5" outlineLevel="1" thickTop="1" thickBot="1" x14ac:dyDescent="0.55000000000000004">
      <c r="C64" s="124" t="s">
        <v>2884</v>
      </c>
      <c r="D64" s="125" t="s">
        <v>1053</v>
      </c>
      <c r="E64" s="51"/>
      <c r="F64" s="52" t="s">
        <v>1017</v>
      </c>
      <c r="G64" s="52" t="s">
        <v>1016</v>
      </c>
      <c r="H64" s="51"/>
      <c r="I64" s="51"/>
      <c r="J64" s="53"/>
      <c r="K64" s="53"/>
      <c r="L64" s="54" t="str">
        <f t="shared" si="114"/>
        <v xml:space="preserve">            { line: "el memorial de nuestra redención,, (Sol,,14)(La,m,250)", sC: ""},</v>
      </c>
      <c r="M64" s="55" t="str">
        <f t="shared" si="115"/>
        <v>(</v>
      </c>
      <c r="N64" s="56" t="str">
        <f t="shared" si="31"/>
        <v>Sol</v>
      </c>
      <c r="O64" s="57" t="str">
        <f t="shared" si="116"/>
        <v>,</v>
      </c>
      <c r="P64" s="58" t="str">
        <f t="shared" si="33"/>
        <v/>
      </c>
      <c r="Q64" s="59" t="str">
        <f t="shared" si="117"/>
        <v>,</v>
      </c>
      <c r="R64" s="60">
        <f t="shared" si="35"/>
        <v>14</v>
      </c>
      <c r="S64" s="55" t="str">
        <f t="shared" si="118"/>
        <v>)</v>
      </c>
      <c r="T64" s="61" t="str">
        <f t="shared" si="119"/>
        <v>(</v>
      </c>
      <c r="U64" s="62" t="str">
        <f t="shared" si="38"/>
        <v>La</v>
      </c>
      <c r="V64" s="63" t="str">
        <f t="shared" si="120"/>
        <v>,</v>
      </c>
      <c r="W64" s="64" t="str">
        <f t="shared" si="40"/>
        <v>m</v>
      </c>
      <c r="X64" s="63" t="str">
        <f t="shared" si="121"/>
        <v>,</v>
      </c>
      <c r="Y64" s="63">
        <f t="shared" si="122"/>
        <v>250</v>
      </c>
      <c r="Z64" s="55" t="str">
        <f t="shared" si="123"/>
        <v>)</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4.5" outlineLevel="1" thickTop="1" thickBot="1" x14ac:dyDescent="0.55000000000000004">
      <c r="C65" s="124" t="s">
        <v>2885</v>
      </c>
      <c r="D65" s="125" t="s">
        <v>1048</v>
      </c>
      <c r="E65" s="51"/>
      <c r="F65" s="52"/>
      <c r="G65" s="52"/>
      <c r="H65" s="51"/>
      <c r="I65" s="51"/>
      <c r="J65" s="53"/>
      <c r="K65" s="53"/>
      <c r="L65" s="54" t="str">
        <f t="shared" si="114"/>
        <v xml:space="preserve">            { line: "recordamos la muerte de Cristo,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4.5" outlineLevel="1" thickTop="1" thickBot="1" x14ac:dyDescent="0.55000000000000004">
      <c r="C66" s="124" t="s">
        <v>2886</v>
      </c>
      <c r="D66" s="125" t="s">
        <v>1017</v>
      </c>
      <c r="E66" s="51" t="s">
        <v>1016</v>
      </c>
      <c r="F66" s="52"/>
      <c r="G66" s="52"/>
      <c r="H66" s="51"/>
      <c r="I66" s="51"/>
      <c r="J66" s="53"/>
      <c r="K66" s="53"/>
      <c r="L66" s="54" t="str">
        <f t="shared" si="114"/>
        <v xml:space="preserve">            { line: "y su descenso al lugar de los muertos,, (La,m,20)", sC: ""},</v>
      </c>
      <c r="M66" s="55" t="str">
        <f t="shared" si="115"/>
        <v>(</v>
      </c>
      <c r="N66" s="56" t="str">
        <f t="shared" si="31"/>
        <v>La</v>
      </c>
      <c r="O66" s="57" t="str">
        <f t="shared" si="116"/>
        <v>,</v>
      </c>
      <c r="P66" s="58" t="str">
        <f t="shared" si="33"/>
        <v>m</v>
      </c>
      <c r="Q66" s="59" t="str">
        <f t="shared" si="117"/>
        <v>,</v>
      </c>
      <c r="R66" s="60">
        <f t="shared" si="35"/>
        <v>20</v>
      </c>
      <c r="S66" s="55" t="str">
        <f t="shared" si="118"/>
        <v>)</v>
      </c>
      <c r="T66" s="61" t="str">
        <f t="shared" si="119"/>
        <v/>
      </c>
      <c r="U66" s="62" t="str">
        <f t="shared" si="38"/>
        <v/>
      </c>
      <c r="V66" s="63" t="str">
        <f t="shared" si="120"/>
        <v/>
      </c>
      <c r="W66" s="64" t="str">
        <f t="shared" si="40"/>
        <v/>
      </c>
      <c r="X66" s="63" t="str">
        <f t="shared" si="121"/>
        <v/>
      </c>
      <c r="Y66" s="63" t="str">
        <f t="shared" si="122"/>
        <v/>
      </c>
      <c r="Z66" s="55" t="str">
        <f t="shared" si="123"/>
        <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4.5" outlineLevel="1" thickTop="1" thickBot="1" x14ac:dyDescent="0.55000000000000004">
      <c r="C67" s="124" t="s">
        <v>2887</v>
      </c>
      <c r="D67" s="125" t="s">
        <v>1048</v>
      </c>
      <c r="E67" s="51"/>
      <c r="F67" s="52"/>
      <c r="G67" s="52"/>
      <c r="H67" s="51"/>
      <c r="I67" s="51"/>
      <c r="J67" s="53"/>
      <c r="K67" s="53"/>
      <c r="L67" s="54" t="str">
        <f t="shared" si="114"/>
        <v xml:space="preserve">            { line: "proclamamos su resurrección, (Fa,,20)", sC: ""},</v>
      </c>
      <c r="M67" s="55" t="str">
        <f t="shared" si="115"/>
        <v>(</v>
      </c>
      <c r="N67" s="56" t="str">
        <f t="shared" si="31"/>
        <v>Fa</v>
      </c>
      <c r="O67" s="57" t="str">
        <f t="shared" si="116"/>
        <v>,</v>
      </c>
      <c r="P67" s="58" t="str">
        <f t="shared" si="33"/>
        <v/>
      </c>
      <c r="Q67" s="59" t="str">
        <f t="shared" si="117"/>
        <v>,</v>
      </c>
      <c r="R67" s="60">
        <f t="shared" si="35"/>
        <v>20</v>
      </c>
      <c r="S67" s="55" t="str">
        <f t="shared" si="118"/>
        <v>)</v>
      </c>
      <c r="T67" s="61" t="str">
        <f t="shared" si="119"/>
        <v/>
      </c>
      <c r="U67" s="62" t="str">
        <f t="shared" si="38"/>
        <v/>
      </c>
      <c r="V67" s="63" t="str">
        <f t="shared" si="120"/>
        <v/>
      </c>
      <c r="W67" s="64" t="str">
        <f t="shared" si="40"/>
        <v/>
      </c>
      <c r="X67" s="63" t="str">
        <f t="shared" si="121"/>
        <v/>
      </c>
      <c r="Y67" s="63" t="str">
        <f t="shared" si="122"/>
        <v/>
      </c>
      <c r="Z67" s="55" t="str">
        <f t="shared" si="123"/>
        <v/>
      </c>
      <c r="AA67" s="65" t="str">
        <f t="shared" si="124"/>
        <v/>
      </c>
      <c r="AB67" s="56" t="str">
        <f t="shared" si="45"/>
        <v/>
      </c>
      <c r="AC67" s="66" t="str">
        <f t="shared" si="125"/>
        <v/>
      </c>
      <c r="AD67" s="58" t="str">
        <f t="shared" si="126"/>
        <v/>
      </c>
      <c r="AE67" s="67" t="str">
        <f t="shared" si="127"/>
        <v/>
      </c>
      <c r="AF67" s="60" t="str">
        <f t="shared" si="128"/>
        <v/>
      </c>
      <c r="AG67" s="60" t="str">
        <f t="shared" si="129"/>
        <v/>
      </c>
      <c r="AH67" s="68" t="str">
        <f t="shared" si="130"/>
        <v/>
      </c>
      <c r="AI67" s="69" t="str">
        <f t="shared" si="52"/>
        <v/>
      </c>
      <c r="AJ67" s="63" t="str">
        <f t="shared" si="131"/>
        <v/>
      </c>
      <c r="AK67" s="63" t="str">
        <f t="shared" si="132"/>
        <v/>
      </c>
      <c r="AL67" s="63" t="str">
        <f t="shared" si="133"/>
        <v/>
      </c>
      <c r="AM67" s="63" t="str">
        <f t="shared" si="134"/>
        <v/>
      </c>
      <c r="AN67" s="63" t="str">
        <f t="shared" si="135"/>
        <v/>
      </c>
    </row>
    <row r="68" spans="1:40" ht="24.5" outlineLevel="1" thickTop="1" thickBot="1" x14ac:dyDescent="0.55000000000000004">
      <c r="C68" s="124" t="s">
        <v>2888</v>
      </c>
      <c r="D68" s="125" t="s">
        <v>1015</v>
      </c>
      <c r="E68" s="51"/>
      <c r="F68" s="52"/>
      <c r="G68" s="52"/>
      <c r="H68" s="51"/>
      <c r="I68" s="51"/>
      <c r="J68" s="53"/>
      <c r="K68" s="53"/>
      <c r="L68" s="54" t="str">
        <f t="shared" si="114"/>
        <v xml:space="preserve">            { line: "y ascensión a tu derecha;, (Mi,,20)", sC: ""},</v>
      </c>
      <c r="M68" s="55" t="str">
        <f t="shared" si="115"/>
        <v>(</v>
      </c>
      <c r="N68" s="56" t="str">
        <f t="shared" si="31"/>
        <v>Mi</v>
      </c>
      <c r="O68" s="57" t="str">
        <f t="shared" si="116"/>
        <v>,</v>
      </c>
      <c r="P68" s="58" t="str">
        <f t="shared" si="33"/>
        <v/>
      </c>
      <c r="Q68" s="59" t="str">
        <f t="shared" si="117"/>
        <v>,</v>
      </c>
      <c r="R68" s="60">
        <f t="shared" si="35"/>
        <v>20</v>
      </c>
      <c r="S68" s="55" t="str">
        <f t="shared" si="118"/>
        <v>)</v>
      </c>
      <c r="T68" s="61" t="str">
        <f t="shared" si="119"/>
        <v/>
      </c>
      <c r="U68" s="62" t="str">
        <f t="shared" si="38"/>
        <v/>
      </c>
      <c r="V68" s="63" t="str">
        <f t="shared" si="120"/>
        <v/>
      </c>
      <c r="W68" s="64" t="str">
        <f t="shared" si="40"/>
        <v/>
      </c>
      <c r="X68" s="63" t="str">
        <f t="shared" si="121"/>
        <v/>
      </c>
      <c r="Y68" s="63" t="str">
        <f t="shared" si="122"/>
        <v/>
      </c>
      <c r="Z68" s="55" t="str">
        <f t="shared" si="123"/>
        <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4.5" outlineLevel="1" thickTop="1" thickBot="1" x14ac:dyDescent="0.55000000000000004">
      <c r="C69" s="124" t="s">
        <v>2889</v>
      </c>
      <c r="D69" s="125" t="s">
        <v>1048</v>
      </c>
      <c r="E69" s="51"/>
      <c r="F69" s="52" t="s">
        <v>1017</v>
      </c>
      <c r="G69" s="52" t="s">
        <v>1016</v>
      </c>
      <c r="H69" s="51"/>
      <c r="I69" s="51"/>
      <c r="J69" s="53"/>
      <c r="K69" s="53"/>
      <c r="L69" s="54" t="str">
        <f t="shared" si="114"/>
        <v xml:space="preserve">            { line: "y, mientras esperamos su venida gloriosa,, (Fa,,20)(La,m,250)", sC: ""},</v>
      </c>
      <c r="M69" s="55" t="str">
        <f t="shared" si="115"/>
        <v>(</v>
      </c>
      <c r="N69" s="56" t="str">
        <f t="shared" si="31"/>
        <v>Fa</v>
      </c>
      <c r="O69" s="57" t="str">
        <f t="shared" si="116"/>
        <v>,</v>
      </c>
      <c r="P69" s="58" t="str">
        <f t="shared" si="33"/>
        <v/>
      </c>
      <c r="Q69" s="59" t="str">
        <f t="shared" si="117"/>
        <v>,</v>
      </c>
      <c r="R69" s="60">
        <f t="shared" si="35"/>
        <v>20</v>
      </c>
      <c r="S69" s="55" t="str">
        <f t="shared" si="118"/>
        <v>)</v>
      </c>
      <c r="T69" s="61" t="str">
        <f t="shared" si="119"/>
        <v>(</v>
      </c>
      <c r="U69" s="62" t="str">
        <f t="shared" si="38"/>
        <v>La</v>
      </c>
      <c r="V69" s="63" t="str">
        <f t="shared" si="120"/>
        <v>,</v>
      </c>
      <c r="W69" s="64" t="str">
        <f t="shared" si="40"/>
        <v>m</v>
      </c>
      <c r="X69" s="63" t="str">
        <f t="shared" si="121"/>
        <v>,</v>
      </c>
      <c r="Y69" s="63">
        <f t="shared" si="122"/>
        <v>250</v>
      </c>
      <c r="Z69" s="55" t="str">
        <f t="shared" si="123"/>
        <v>)</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4.5" outlineLevel="1" thickTop="1" thickBot="1" x14ac:dyDescent="0.55000000000000004">
      <c r="C70" s="124" t="s">
        <v>2890</v>
      </c>
      <c r="D70" s="125" t="s">
        <v>1053</v>
      </c>
      <c r="E70" s="51"/>
      <c r="F70" s="52"/>
      <c r="G70" s="52"/>
      <c r="H70" s="51"/>
      <c r="I70" s="51"/>
      <c r="J70" s="53"/>
      <c r="K70" s="53"/>
      <c r="L70" s="54" t="str">
        <f t="shared" si="114"/>
        <v xml:space="preserve">            { line: "te ofrecemos su Cuerpo y su Sangre,, (Sol,,14)", sC: ""},</v>
      </c>
      <c r="M70" s="55" t="str">
        <f t="shared" si="115"/>
        <v>(</v>
      </c>
      <c r="N70" s="56" t="str">
        <f t="shared" si="31"/>
        <v>Sol</v>
      </c>
      <c r="O70" s="57" t="str">
        <f t="shared" si="116"/>
        <v>,</v>
      </c>
      <c r="P70" s="58" t="str">
        <f t="shared" si="33"/>
        <v/>
      </c>
      <c r="Q70" s="59" t="str">
        <f t="shared" si="117"/>
        <v>,</v>
      </c>
      <c r="R70" s="60">
        <f t="shared" si="35"/>
        <v>14</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4.5" outlineLevel="1" thickTop="1" thickBot="1" x14ac:dyDescent="0.55000000000000004">
      <c r="C71" s="124" t="s">
        <v>2891</v>
      </c>
      <c r="D71" s="125" t="s">
        <v>1017</v>
      </c>
      <c r="E71" s="51" t="s">
        <v>1016</v>
      </c>
      <c r="F71" s="52"/>
      <c r="G71" s="52"/>
      <c r="H71" s="51"/>
      <c r="I71" s="51"/>
      <c r="J71" s="53"/>
      <c r="K71" s="53"/>
      <c r="L71" s="54" t="str">
        <f t="shared" si="114"/>
        <v xml:space="preserve">            { line: "sacrificio agradabíe a Ti, (La,m,20)", sC: ""},</v>
      </c>
      <c r="M71" s="55" t="str">
        <f t="shared" si="115"/>
        <v>(</v>
      </c>
      <c r="N71" s="56" t="str">
        <f t="shared" si="31"/>
        <v>La</v>
      </c>
      <c r="O71" s="57" t="str">
        <f t="shared" si="116"/>
        <v>,</v>
      </c>
      <c r="P71" s="58" t="str">
        <f t="shared" si="33"/>
        <v>m</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4.5" outlineLevel="1" thickTop="1" thickBot="1" x14ac:dyDescent="0.55000000000000004">
      <c r="C72" s="124" t="s">
        <v>2892</v>
      </c>
      <c r="D72" s="125" t="s">
        <v>1053</v>
      </c>
      <c r="E72" s="51"/>
      <c r="F72" s="52" t="s">
        <v>1017</v>
      </c>
      <c r="G72" s="52" t="s">
        <v>1016</v>
      </c>
      <c r="H72" s="51"/>
      <c r="I72" s="51"/>
      <c r="J72" s="53"/>
      <c r="K72" s="53"/>
      <c r="L72" s="54" t="str">
        <f t="shared" si="114"/>
        <v xml:space="preserve">            { line: "y salvación para todo el mundo., (Sol,,14)(La,m,250)", sC: ""},</v>
      </c>
      <c r="M72" s="55" t="str">
        <f t="shared" si="115"/>
        <v>(</v>
      </c>
      <c r="N72" s="56" t="str">
        <f t="shared" si="31"/>
        <v>Sol</v>
      </c>
      <c r="O72" s="57" t="str">
        <f t="shared" si="116"/>
        <v>,</v>
      </c>
      <c r="P72" s="58" t="str">
        <f t="shared" si="33"/>
        <v/>
      </c>
      <c r="Q72" s="59" t="str">
        <f t="shared" si="117"/>
        <v>,</v>
      </c>
      <c r="R72" s="60">
        <f t="shared" si="35"/>
        <v>14</v>
      </c>
      <c r="S72" s="55" t="str">
        <f t="shared" si="118"/>
        <v>)</v>
      </c>
      <c r="T72" s="61" t="str">
        <f t="shared" si="119"/>
        <v>(</v>
      </c>
      <c r="U72" s="62" t="str">
        <f t="shared" si="38"/>
        <v>La</v>
      </c>
      <c r="V72" s="63" t="str">
        <f t="shared" si="120"/>
        <v>,</v>
      </c>
      <c r="W72" s="64" t="str">
        <f t="shared" si="40"/>
        <v>m</v>
      </c>
      <c r="X72" s="63" t="str">
        <f t="shared" si="121"/>
        <v>,</v>
      </c>
      <c r="Y72" s="63">
        <f t="shared" si="122"/>
        <v>250</v>
      </c>
      <c r="Z72" s="55" t="str">
        <f t="shared" si="123"/>
        <v>)</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PLEGARIA EUCARÍSTICA II MODELO II</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6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66">IF(N77="","","(")</f>
        <v/>
      </c>
      <c r="N77" s="56" t="str">
        <f t="shared" ref="N77:N84" si="167">IF(D77="","",D77)</f>
        <v/>
      </c>
      <c r="O77" s="57" t="str">
        <f t="shared" ref="O77:O84" si="168">IF(N77="","",",")</f>
        <v/>
      </c>
      <c r="P77" s="58" t="str">
        <f t="shared" ref="P77:P84" si="169">IF(E77="","",E77)</f>
        <v/>
      </c>
      <c r="Q77" s="59" t="str">
        <f t="shared" ref="Q77:Q84" si="170">IF(N77="","",",")</f>
        <v/>
      </c>
      <c r="R77" s="60" t="str">
        <f t="shared" si="165"/>
        <v/>
      </c>
      <c r="S77" s="55" t="str">
        <f t="shared" ref="S77:S84" si="171">IF(N77="","",")")</f>
        <v/>
      </c>
      <c r="T77" s="61" t="str">
        <f t="shared" ref="T77:T84" si="172">IF(U77="","","(")</f>
        <v/>
      </c>
      <c r="U77" s="62" t="str">
        <f t="shared" ref="U77:U84" si="173">IF(F77="","",F77)</f>
        <v/>
      </c>
      <c r="V77" s="63" t="str">
        <f t="shared" ref="V77:V84" si="174">IF(U77="","",",")</f>
        <v/>
      </c>
      <c r="W77" s="64" t="str">
        <f t="shared" ref="W77:W84" si="175">IF(G77="","",G77)</f>
        <v/>
      </c>
      <c r="X77" s="63" t="str">
        <f t="shared" ref="X77:X84" si="176">IF(U77="","",",")</f>
        <v/>
      </c>
      <c r="Y77" s="63" t="str">
        <f t="shared" ref="Y77:Y84" si="177">IF(U77="","",250)</f>
        <v/>
      </c>
      <c r="Z77" s="55" t="str">
        <f t="shared" ref="Z77:Z84" si="178">IF(U77="","",")")</f>
        <v/>
      </c>
      <c r="AA77" s="65" t="str">
        <f t="shared" ref="AA77:AA84" si="179">IF(AB77="","","(")</f>
        <v/>
      </c>
      <c r="AB77" s="56" t="str">
        <f t="shared" ref="AB77:AB84" si="180">IF(H77="","",H77)</f>
        <v/>
      </c>
      <c r="AC77" s="66" t="str">
        <f t="shared" ref="AC77:AC84" si="181">IF(AB77="","",",")</f>
        <v/>
      </c>
      <c r="AD77" s="58" t="str">
        <f t="shared" ref="AD77:AD84" si="182">IF(I77="","",I77)</f>
        <v/>
      </c>
      <c r="AE77" s="67" t="str">
        <f t="shared" ref="AE77:AE84" si="183">IF(AB77="","",",")</f>
        <v/>
      </c>
      <c r="AF77" s="60" t="str">
        <f t="shared" ref="AF77:AF84" si="184">IF(AB77="","",350)</f>
        <v/>
      </c>
      <c r="AG77" s="60" t="str">
        <f t="shared" ref="AG77:AG84" si="185">IF(AB77="","",")")</f>
        <v/>
      </c>
      <c r="AH77" s="68" t="str">
        <f t="shared" ref="AH77:AH84" si="186">IF(AI77="","","(")</f>
        <v/>
      </c>
      <c r="AI77" s="69" t="str">
        <f t="shared" ref="AI77:AI84" si="187">IF(J77="","",J77)</f>
        <v/>
      </c>
      <c r="AJ77" s="63" t="str">
        <f t="shared" ref="AJ77:AJ84" si="188">IF(AI77="","",",")</f>
        <v/>
      </c>
      <c r="AK77" s="63" t="str">
        <f t="shared" ref="AK77:AK84" si="189">IF(K77="","",K77)</f>
        <v/>
      </c>
      <c r="AL77" s="63" t="str">
        <f t="shared" ref="AL77:AL84" si="190">IF(AI77="","",",")</f>
        <v/>
      </c>
      <c r="AM77" s="63" t="str">
        <f t="shared" ref="AM77:AM84" si="191">IF(AI77="","",450)</f>
        <v/>
      </c>
      <c r="AN77" s="63" t="str">
        <f t="shared" ref="AN77:AN84" si="192">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66"/>
        <v/>
      </c>
      <c r="N78" s="56" t="str">
        <f t="shared" si="167"/>
        <v/>
      </c>
      <c r="O78" s="57" t="str">
        <f t="shared" si="168"/>
        <v/>
      </c>
      <c r="P78" s="58" t="str">
        <f t="shared" si="169"/>
        <v/>
      </c>
      <c r="Q78" s="59" t="str">
        <f t="shared" si="170"/>
        <v/>
      </c>
      <c r="R78" s="60" t="str">
        <f t="shared" si="165"/>
        <v/>
      </c>
      <c r="S78" s="55" t="str">
        <f t="shared" si="171"/>
        <v/>
      </c>
      <c r="T78" s="61" t="str">
        <f t="shared" si="172"/>
        <v/>
      </c>
      <c r="U78" s="62" t="str">
        <f t="shared" si="173"/>
        <v/>
      </c>
      <c r="V78" s="63" t="str">
        <f t="shared" si="174"/>
        <v/>
      </c>
      <c r="W78" s="64" t="str">
        <f t="shared" si="175"/>
        <v/>
      </c>
      <c r="X78" s="63" t="str">
        <f t="shared" si="176"/>
        <v/>
      </c>
      <c r="Y78" s="63" t="str">
        <f t="shared" si="177"/>
        <v/>
      </c>
      <c r="Z78" s="55" t="str">
        <f t="shared" si="178"/>
        <v/>
      </c>
      <c r="AA78" s="65" t="str">
        <f t="shared" si="179"/>
        <v/>
      </c>
      <c r="AB78" s="56" t="str">
        <f t="shared" si="180"/>
        <v/>
      </c>
      <c r="AC78" s="66" t="str">
        <f t="shared" si="181"/>
        <v/>
      </c>
      <c r="AD78" s="58" t="str">
        <f t="shared" si="182"/>
        <v/>
      </c>
      <c r="AE78" s="67" t="str">
        <f t="shared" si="183"/>
        <v/>
      </c>
      <c r="AF78" s="60" t="str">
        <f t="shared" si="184"/>
        <v/>
      </c>
      <c r="AG78" s="60" t="str">
        <f t="shared" si="185"/>
        <v/>
      </c>
      <c r="AH78" s="68" t="str">
        <f t="shared" si="186"/>
        <v/>
      </c>
      <c r="AI78" s="69" t="str">
        <f t="shared" si="187"/>
        <v/>
      </c>
      <c r="AJ78" s="63" t="str">
        <f t="shared" si="188"/>
        <v/>
      </c>
      <c r="AK78" s="63" t="str">
        <f t="shared" si="189"/>
        <v/>
      </c>
      <c r="AL78" s="63" t="str">
        <f t="shared" si="190"/>
        <v/>
      </c>
      <c r="AM78" s="63" t="str">
        <f t="shared" si="191"/>
        <v/>
      </c>
      <c r="AN78" s="63" t="str">
        <f t="shared" si="192"/>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6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094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15FA1-C0F2-488F-BFDF-B2AEC83A9C6B}">
  <sheetPr codeName="Sheet108">
    <tabColor rgb="FF00B0F0"/>
  </sheetPr>
  <dimension ref="A1:AN87"/>
  <sheetViews>
    <sheetView zoomScale="85" zoomScaleNormal="85" workbookViewId="0">
      <pane xSplit="2" ySplit="1" topLeftCell="C31" activePane="bottomRight" state="frozen"/>
      <selection pane="topRight" activeCell="C1" sqref="C1"/>
      <selection pane="bottomLeft" activeCell="A2" sqref="A2"/>
      <selection pane="bottomRight" activeCell="B30" sqref="B3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198</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197</v>
      </c>
      <c r="C26" t="str">
        <f ca="1">VLOOKUP(B26,Table4[#Data],13,FALSE)</f>
        <v>"/src/index.html?canto=plegariaeucaristicaiimodeloii"</v>
      </c>
      <c r="L26" s="122" t="str">
        <f ca="1">_xlfn.CONCAT("        ant: ",C26,",")</f>
        <v xml:space="preserve">        ant: "/src/index.html?canto=plegariaeucaristicaiimodeloii",</v>
      </c>
    </row>
    <row r="27" spans="1:40" ht="23" x14ac:dyDescent="0.35">
      <c r="B27">
        <f ca="1">+C1+1</f>
        <v>199</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2832</v>
      </c>
      <c r="D30" s="125" t="s">
        <v>1017</v>
      </c>
      <c r="E30" s="51" t="s">
        <v>1016</v>
      </c>
      <c r="F30" s="52"/>
      <c r="G30" s="52"/>
      <c r="H30" s="51"/>
      <c r="I30" s="51"/>
      <c r="J30" s="53"/>
      <c r="K30" s="53"/>
      <c r="L30" s="77" t="str">
        <f t="shared" ref="L30:L31" si="0">IF(C30="","",_xlfn.CONCAT("            { line: ","""",C30,", ",M30:AN30,""", sC: ","""",B30,"""},"))</f>
        <v xml:space="preserve">            { line: "Reiteraste tu alianza a los hombres;, (La,m,20)", sC: ""},</v>
      </c>
      <c r="M30" s="55" t="str">
        <f t="shared" ref="M30:M35" si="1">IF(N30="","","(")</f>
        <v>(</v>
      </c>
      <c r="N30" s="56" t="str">
        <f t="shared" ref="N30:N73" si="2">IF(D30="","",D30)</f>
        <v>La</v>
      </c>
      <c r="O30" s="57" t="str">
        <f t="shared" ref="O30:O35" si="3">IF(N30="","",",")</f>
        <v>,</v>
      </c>
      <c r="P30" s="58" t="str">
        <f t="shared" ref="P30:P73" si="4">IF(E30="","",E30)</f>
        <v>m</v>
      </c>
      <c r="Q30" s="59" t="str">
        <f t="shared" ref="Q30:Q35" si="5">IF(N30="","",",")</f>
        <v>,</v>
      </c>
      <c r="R30" s="60">
        <f t="shared" ref="R30:R73" si="6">IF(N30="Do",10,IF(N30="Re",22,IF(N30="Mi",20,IF(N30="Fa",20,IF(N30="Sol",14,IF(N30="La",20,IF(N30="Si",20,IF(N30="Do#",14,IF(N30="Fa#",15,IF(N30="Sol#",20,IF(N30="Si♭",17,"")))))))))))</f>
        <v>20</v>
      </c>
      <c r="S30" s="55" t="str">
        <f t="shared" ref="S30:S35" si="7">IF(N30="","",")")</f>
        <v>)</v>
      </c>
      <c r="T30" s="61" t="str">
        <f t="shared" ref="T30:T35" si="8">IF(U30="","","(")</f>
        <v/>
      </c>
      <c r="U30" s="62" t="str">
        <f t="shared" ref="U30:U73" si="9">IF(F30="","",F30)</f>
        <v/>
      </c>
      <c r="V30" s="63" t="str">
        <f t="shared" ref="V30:V35" si="10">IF(U30="","",",")</f>
        <v/>
      </c>
      <c r="W30" s="64" t="str">
        <f t="shared" ref="W30:W73" si="11">IF(G30="","",G30)</f>
        <v/>
      </c>
      <c r="X30" s="63" t="str">
        <f t="shared" ref="X30:X35" si="12">IF(U30="","",",")</f>
        <v/>
      </c>
      <c r="Y30" s="63" t="str">
        <f t="shared" ref="Y30:Y35" si="13">IF(U30="","",250)</f>
        <v/>
      </c>
      <c r="Z30" s="55" t="str">
        <f t="shared" ref="Z30:Z35" si="14">IF(U30="","",")")</f>
        <v/>
      </c>
      <c r="AA30" s="65" t="str">
        <f t="shared" ref="AA30:AA35" si="15">IF(AB30="","","(")</f>
        <v/>
      </c>
      <c r="AB30" s="56" t="str">
        <f t="shared" ref="AB30:AB73"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4.5" thickTop="1" thickBot="1" x14ac:dyDescent="0.55000000000000004">
      <c r="C31" s="124" t="s">
        <v>2833</v>
      </c>
      <c r="D31" s="125" t="s">
        <v>1110</v>
      </c>
      <c r="E31" s="51" t="s">
        <v>1016</v>
      </c>
      <c r="F31" s="52"/>
      <c r="G31" s="52"/>
      <c r="H31" s="51"/>
      <c r="I31" s="51"/>
      <c r="J31" s="53"/>
      <c r="K31" s="53"/>
      <c r="L31" s="77" t="str">
        <f t="shared" si="0"/>
        <v xml:space="preserve">            { line: "por los profetas los fuiste llevando, (Re,m,22)", sC: ""},</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2834</v>
      </c>
      <c r="D32" s="125" t="s">
        <v>1015</v>
      </c>
      <c r="E32" s="51"/>
      <c r="F32" s="52"/>
      <c r="G32" s="52"/>
      <c r="H32" s="51"/>
      <c r="I32" s="51"/>
      <c r="J32" s="53"/>
      <c r="K32" s="53"/>
      <c r="L32" s="77" t="str">
        <f>IF(C32="","",_xlfn.CONCAT("            { line: ","""",C32,", ",M32:AN32,""", sC: ","""",B32,"""},"))</f>
        <v xml:space="preserve">            { line: "con la esperanza de la salvación., (Mi,,20)", sC: ""},</v>
      </c>
      <c r="M32" s="55" t="str">
        <f t="shared" si="1"/>
        <v>(</v>
      </c>
      <c r="N32" s="56" t="str">
        <f t="shared" si="2"/>
        <v>Mi</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6.5" thickTop="1" thickBot="1" x14ac:dyDescent="0.550000000000000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4.5" thickTop="1" thickBot="1" x14ac:dyDescent="0.55000000000000004">
      <c r="C34" s="124" t="s">
        <v>2835</v>
      </c>
      <c r="D34" s="125" t="s">
        <v>1106</v>
      </c>
      <c r="E34" s="51"/>
      <c r="F34" s="52"/>
      <c r="G34" s="52"/>
      <c r="H34" s="51"/>
      <c r="I34" s="51"/>
      <c r="J34" s="53"/>
      <c r="K34" s="53"/>
      <c r="L34" s="77" t="str">
        <f>IF(C34="","",_xlfn.CONCAT("            { line: ","""",C34,", ",M34:AN34,""", sC: ","""",B34,"""},"))</f>
        <v xml:space="preserve">            { line: "Padre Santo, tanto amaste al mundo, (Do,,10)", sC: ""},</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C35" s="124" t="s">
        <v>2836</v>
      </c>
      <c r="D35" s="125" t="s">
        <v>1017</v>
      </c>
      <c r="E35" s="51" t="s">
        <v>1016</v>
      </c>
      <c r="F35" s="52"/>
      <c r="G35" s="52"/>
      <c r="H35" s="51"/>
      <c r="I35" s="51"/>
      <c r="J35" s="53"/>
      <c r="K35" s="53"/>
      <c r="L35" s="77" t="str">
        <f t="shared" ref="L35:L40" si="29">IF(C35="","",_xlfn.CONCAT("            { line: ","""",C35,", ",M35:AN35,""", sC: ","""",B35,"""},"))</f>
        <v xml:space="preserve">            { line: "que, al cumplirse la plenitud de los tiempos,,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2837</v>
      </c>
      <c r="D36" s="125" t="s">
        <v>1106</v>
      </c>
      <c r="E36" s="51"/>
      <c r="F36" s="52"/>
      <c r="G36" s="52"/>
      <c r="H36" s="51"/>
      <c r="I36" s="51"/>
      <c r="J36" s="53"/>
      <c r="K36" s="53"/>
      <c r="L36" s="54" t="str">
        <f t="shared" si="29"/>
        <v xml:space="preserve">            { line: "nos enviaste como salvador, (Do,,10)", sC: ""},</v>
      </c>
      <c r="M36" s="55" t="str">
        <f>IF(N36="","","(")</f>
        <v>(</v>
      </c>
      <c r="N36" s="56" t="str">
        <f>IF(D36="","",D36)</f>
        <v>Do</v>
      </c>
      <c r="O36" s="57" t="str">
        <f>IF(N36="","",",")</f>
        <v>,</v>
      </c>
      <c r="P36" s="58" t="str">
        <f>IF(E36="","",E36)</f>
        <v/>
      </c>
      <c r="Q36" s="59" t="str">
        <f>IF(N36="","",",")</f>
        <v>,</v>
      </c>
      <c r="R36" s="60">
        <f t="shared" si="6"/>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2838</v>
      </c>
      <c r="D37" s="125" t="s">
        <v>1017</v>
      </c>
      <c r="E37" s="51" t="s">
        <v>1016</v>
      </c>
      <c r="F37" s="52"/>
      <c r="G37" s="52"/>
      <c r="H37" s="51"/>
      <c r="I37" s="51"/>
      <c r="J37" s="53"/>
      <c r="K37" s="53"/>
      <c r="L37" s="54" t="str">
        <f t="shared" si="29"/>
        <v xml:space="preserve">            { line: "a tu único Hijo., (La,m,20)", sC: ""},</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6.5" thickTop="1" thickBot="1" x14ac:dyDescent="0.550000000000000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4.5" thickTop="1" thickBot="1" x14ac:dyDescent="0.55000000000000004">
      <c r="C39" s="124" t="s">
        <v>2839</v>
      </c>
      <c r="D39" s="125" t="s">
        <v>1106</v>
      </c>
      <c r="E39" s="51"/>
      <c r="F39" s="52"/>
      <c r="G39" s="52"/>
      <c r="H39" s="51"/>
      <c r="I39" s="51"/>
      <c r="J39" s="53"/>
      <c r="K39" s="53"/>
      <c r="L39" s="54" t="str">
        <f t="shared" si="29"/>
        <v xml:space="preserve">            { line: "El cual se encarnó, (Do,,10)", sC: ""},</v>
      </c>
      <c r="M39" s="55" t="str">
        <f>IF(N39="","","(")</f>
        <v>(</v>
      </c>
      <c r="N39" s="56" t="str">
        <f>IF(D39="","",D39)</f>
        <v>Do</v>
      </c>
      <c r="O39" s="57" t="str">
        <f>IF(N39="","",",")</f>
        <v>,</v>
      </c>
      <c r="P39" s="58" t="str">
        <f>IF(E39="","",E39)</f>
        <v/>
      </c>
      <c r="Q39" s="59" t="str">
        <f>IF(N39="","",",")</f>
        <v>,</v>
      </c>
      <c r="R39" s="60">
        <f t="shared" si="6"/>
        <v>10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2475</v>
      </c>
      <c r="D40" s="125" t="s">
        <v>1110</v>
      </c>
      <c r="E40" s="51"/>
      <c r="F40" s="52"/>
      <c r="G40" s="52"/>
      <c r="H40" s="51"/>
      <c r="I40" s="51"/>
      <c r="J40" s="53"/>
      <c r="K40" s="53"/>
      <c r="L40" s="77" t="str">
        <f t="shared" si="29"/>
        <v xml:space="preserve">            { line: "por obra del Espíritu Santo,, (Re,,22)", sC: ""},</v>
      </c>
      <c r="M40" s="55" t="str">
        <f t="shared" ref="M40:M43" si="30">IF(N40="","","(")</f>
        <v>(</v>
      </c>
      <c r="N40" s="56" t="str">
        <f t="shared" ref="N40:N43" si="31">IF(D40="","",D40)</f>
        <v>Re</v>
      </c>
      <c r="O40" s="57" t="str">
        <f t="shared" ref="O40:O43" si="32">IF(N40="","",",")</f>
        <v>,</v>
      </c>
      <c r="P40" s="58" t="str">
        <f t="shared" ref="P40:P43" si="33">IF(E40="","",E40)</f>
        <v/>
      </c>
      <c r="Q40" s="59" t="str">
        <f t="shared" ref="Q40:Q43" si="34">IF(N40="","",",")</f>
        <v>,</v>
      </c>
      <c r="R40" s="60">
        <f t="shared" si="6"/>
        <v>22</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4.5" thickTop="1" thickBot="1" x14ac:dyDescent="0.55000000000000004">
      <c r="C41" s="124" t="s">
        <v>2840</v>
      </c>
      <c r="D41" s="125" t="s">
        <v>1017</v>
      </c>
      <c r="E41" s="51" t="s">
        <v>1016</v>
      </c>
      <c r="F41" s="52"/>
      <c r="G41" s="52"/>
      <c r="H41" s="51"/>
      <c r="I41" s="51"/>
      <c r="J41" s="53"/>
      <c r="K41" s="53"/>
      <c r="L41" s="77" t="str">
        <f>IF(C41="","",_xlfn.CONCAT("            { line: ","""",C41,", ",M41:AN41,""", sC: ","""",B41,"""},"))</f>
        <v xml:space="preserve">            { line: "nació de María, la Virgen,, (La,m,20)",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2841</v>
      </c>
      <c r="D42" s="125" t="s">
        <v>1053</v>
      </c>
      <c r="E42" s="51"/>
      <c r="F42" s="52"/>
      <c r="G42" s="52"/>
      <c r="H42" s="51"/>
      <c r="I42" s="51"/>
      <c r="J42" s="53"/>
      <c r="K42" s="53"/>
      <c r="L42" s="77" t="str">
        <f>IF(C42="","",_xlfn.CONCAT("            { line: ","""",C42,", ",M42:AN42,""", sC: ","""",B42,"""},"))</f>
        <v xml:space="preserve">            { line: "y así compartió en todo,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2842</v>
      </c>
      <c r="D43" s="125"/>
      <c r="E43" s="51"/>
      <c r="F43" s="52"/>
      <c r="G43" s="52"/>
      <c r="H43" s="51"/>
      <c r="I43" s="51"/>
      <c r="J43" s="53"/>
      <c r="K43" s="53"/>
      <c r="L43" s="77" t="str">
        <f t="shared" ref="L43:L49" si="57">IF(C43="","",_xlfn.CONCAT("            { line: ","""",C43,", ",M43:AN43,""", sC: ","""",B43,"""},"))</f>
        <v xml:space="preserve">            { line: "nuestra condición humana, ", sC: ""},</v>
      </c>
      <c r="M43" s="55" t="str">
        <f t="shared" si="30"/>
        <v/>
      </c>
      <c r="N43" s="56" t="str">
        <f t="shared" si="31"/>
        <v/>
      </c>
      <c r="O43" s="57" t="str">
        <f t="shared" si="32"/>
        <v/>
      </c>
      <c r="P43" s="58" t="str">
        <f t="shared" si="33"/>
        <v/>
      </c>
      <c r="Q43" s="59" t="str">
        <f t="shared" si="34"/>
        <v/>
      </c>
      <c r="R43" s="60" t="str">
        <f t="shared" si="6"/>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2843</v>
      </c>
      <c r="D44" s="125" t="s">
        <v>1017</v>
      </c>
      <c r="E44" s="51" t="s">
        <v>1016</v>
      </c>
      <c r="F44" s="52"/>
      <c r="G44" s="52"/>
      <c r="H44" s="51"/>
      <c r="I44" s="51"/>
      <c r="J44" s="53"/>
      <c r="K44" s="53"/>
      <c r="L44" s="54" t="str">
        <f t="shared" si="57"/>
        <v xml:space="preserve">            { line: "menos en el pecado;, (La,m,20)", sC: ""},</v>
      </c>
      <c r="M44" s="55" t="str">
        <f>IF(N44="","","(")</f>
        <v>(</v>
      </c>
      <c r="N44" s="56" t="str">
        <f>IF(D44="","",D44)</f>
        <v>La</v>
      </c>
      <c r="O44" s="57" t="str">
        <f>IF(N44="","",",")</f>
        <v>,</v>
      </c>
      <c r="P44" s="58" t="str">
        <f>IF(E44="","",E44)</f>
        <v>m</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2844</v>
      </c>
      <c r="D45" s="125" t="s">
        <v>1106</v>
      </c>
      <c r="E45" s="51"/>
      <c r="F45" s="52" t="s">
        <v>1017</v>
      </c>
      <c r="G45" s="52" t="s">
        <v>1016</v>
      </c>
      <c r="H45" s="51"/>
      <c r="I45" s="51"/>
      <c r="J45" s="53"/>
      <c r="K45" s="53"/>
      <c r="L45" s="54" t="str">
        <f t="shared" si="57"/>
        <v xml:space="preserve">            { line: "anunció la salvación a los pobres,, (Do,,10)(La,m,250)", sC: ""},</v>
      </c>
      <c r="M45" s="55" t="str">
        <f>IF(N45="","","(")</f>
        <v>(</v>
      </c>
      <c r="N45" s="56" t="str">
        <f>IF(D45="","",D45)</f>
        <v>Do</v>
      </c>
      <c r="O45" s="57" t="str">
        <f>IF(N45="","",",")</f>
        <v>,</v>
      </c>
      <c r="P45" s="58" t="str">
        <f>IF(E45="","",E45)</f>
        <v/>
      </c>
      <c r="Q45" s="59" t="str">
        <f>IF(N45="","",",")</f>
        <v>,</v>
      </c>
      <c r="R45" s="60">
        <f t="shared" si="6"/>
        <v>10</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2845</v>
      </c>
      <c r="D46" s="125" t="s">
        <v>1106</v>
      </c>
      <c r="E46" s="51"/>
      <c r="F46" s="52"/>
      <c r="G46" s="52"/>
      <c r="H46" s="51"/>
      <c r="I46" s="51"/>
      <c r="J46" s="53"/>
      <c r="K46" s="53"/>
      <c r="L46" s="54" t="str">
        <f t="shared" si="57"/>
        <v xml:space="preserve">            { line: "la liberación a los oprimidos, (Do,,10)", sC: ""},</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2846</v>
      </c>
      <c r="D47" s="125" t="s">
        <v>1017</v>
      </c>
      <c r="E47" s="51" t="s">
        <v>1016</v>
      </c>
      <c r="F47" s="52"/>
      <c r="G47" s="52"/>
      <c r="H47" s="51"/>
      <c r="I47" s="51"/>
      <c r="J47" s="53"/>
      <c r="K47" s="53"/>
      <c r="L47" s="54" t="str">
        <f t="shared" si="57"/>
        <v xml:space="preserve">            { line: "y a los afligidos el consuelo., (La,m,20)", sC: ""},</v>
      </c>
      <c r="M47" s="55" t="str">
        <f t="shared" ref="M47:M51" si="58">IF(N47="","","(")</f>
        <v>(</v>
      </c>
      <c r="N47" s="56" t="str">
        <f t="shared" ref="N47:N51" si="59">IF(D47="","",D47)</f>
        <v>La</v>
      </c>
      <c r="O47" s="57" t="str">
        <f t="shared" ref="O47:O51" si="60">IF(N47="","",",")</f>
        <v>,</v>
      </c>
      <c r="P47" s="58" t="str">
        <f t="shared" ref="P47:P51" si="61">IF(E47="","",E47)</f>
        <v>m</v>
      </c>
      <c r="Q47" s="59" t="str">
        <f t="shared" ref="Q47:Q51" si="62">IF(N47="","",",")</f>
        <v>,</v>
      </c>
      <c r="R47" s="60">
        <f t="shared" si="6"/>
        <v>20</v>
      </c>
      <c r="S47" s="55" t="str">
        <f t="shared" ref="S47:S51" si="63">IF(N47="","",")")</f>
        <v>)</v>
      </c>
      <c r="T47" s="61" t="str">
        <f t="shared" ref="T47:T51" si="64">IF(U47="","","(")</f>
        <v/>
      </c>
      <c r="U47" s="62" t="str">
        <f t="shared" ref="U47:U51" si="65">IF(F47="","",F47)</f>
        <v/>
      </c>
      <c r="V47" s="63" t="str">
        <f t="shared" ref="V47:V51" si="66">IF(U47="","",",")</f>
        <v/>
      </c>
      <c r="W47" s="64" t="str">
        <f t="shared" ref="W47:W51" si="67">IF(G47="","",G47)</f>
        <v/>
      </c>
      <c r="X47" s="63" t="str">
        <f t="shared" ref="X47:X51" si="68">IF(U47="","",",")</f>
        <v/>
      </c>
      <c r="Y47" s="63" t="str">
        <f t="shared" ref="Y47:Y51" si="69">IF(U47="","",250)</f>
        <v/>
      </c>
      <c r="Z47" s="55" t="str">
        <f t="shared" ref="Z47:Z51" si="70">IF(U47="","",")")</f>
        <v/>
      </c>
      <c r="AA47" s="65" t="str">
        <f t="shared" ref="AA47:AA51" si="71">IF(AB47="","","(")</f>
        <v/>
      </c>
      <c r="AB47" s="56" t="str">
        <f t="shared" ref="AB47:AB51" si="72">IF(H47="","",H47)</f>
        <v/>
      </c>
      <c r="AC47" s="66" t="str">
        <f t="shared" ref="AC47:AC51" si="73">IF(AB47="","",",")</f>
        <v/>
      </c>
      <c r="AD47" s="58" t="str">
        <f t="shared" ref="AD47:AD51" si="74">IF(I47="","",I47)</f>
        <v/>
      </c>
      <c r="AE47" s="67" t="str">
        <f t="shared" ref="AE47:AE51" si="75">IF(AB47="","",",")</f>
        <v/>
      </c>
      <c r="AF47" s="60" t="str">
        <f t="shared" ref="AF47:AF51" si="76">IF(AB47="","",350)</f>
        <v/>
      </c>
      <c r="AG47" s="60" t="str">
        <f t="shared" ref="AG47:AG51" si="77">IF(AB47="","",")")</f>
        <v/>
      </c>
      <c r="AH47" s="68" t="str">
        <f t="shared" ref="AH47:AH51" si="78">IF(AI47="","","(")</f>
        <v/>
      </c>
      <c r="AI47" s="69" t="str">
        <f t="shared" ref="AI47:AI51" si="79">IF(J47="","",J47)</f>
        <v/>
      </c>
      <c r="AJ47" s="63" t="str">
        <f t="shared" ref="AJ47:AJ51" si="80">IF(AI47="","",",")</f>
        <v/>
      </c>
      <c r="AK47" s="63" t="str">
        <f t="shared" ref="AK47:AK51" si="81">IF(K47="","",K47)</f>
        <v/>
      </c>
      <c r="AL47" s="63" t="str">
        <f t="shared" ref="AL47:AL51" si="82">IF(AI47="","",",")</f>
        <v/>
      </c>
      <c r="AM47" s="63" t="str">
        <f t="shared" ref="AM47:AM51" si="83">IF(AI47="","",450)</f>
        <v/>
      </c>
      <c r="AN47" s="63" t="str">
        <f t="shared" ref="AN47:AN51" si="84">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2847</v>
      </c>
      <c r="D49" s="125" t="s">
        <v>1053</v>
      </c>
      <c r="E49" s="51"/>
      <c r="F49" s="52"/>
      <c r="G49" s="52"/>
      <c r="H49" s="51"/>
      <c r="I49" s="51"/>
      <c r="J49" s="53"/>
      <c r="K49" s="53"/>
      <c r="L49" s="77" t="str">
        <f t="shared" si="57"/>
        <v xml:space="preserve">            { line: "Para cumplir tus designios,, (Sol,,14)", sC: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2848</v>
      </c>
      <c r="D50" s="125" t="s">
        <v>1017</v>
      </c>
      <c r="E50" s="51" t="s">
        <v>1016</v>
      </c>
      <c r="F50" s="52"/>
      <c r="G50" s="52"/>
      <c r="H50" s="51"/>
      <c r="I50" s="51"/>
      <c r="J50" s="53"/>
      <c r="K50" s="53"/>
      <c r="L50" s="77" t="str">
        <f>IF(C50="","",_xlfn.CONCAT("            { line: ","""",C50,", ",M50:AN50,""", sC: ","""",B50,"""},"))</f>
        <v xml:space="preserve">            { line: "él mismo se entregó a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t="s">
        <v>2849</v>
      </c>
      <c r="D51" s="125" t="s">
        <v>1053</v>
      </c>
      <c r="E51" s="51"/>
      <c r="F51" s="52" t="s">
        <v>1017</v>
      </c>
      <c r="G51" s="52" t="s">
        <v>1016</v>
      </c>
      <c r="H51" s="51"/>
      <c r="I51" s="51"/>
      <c r="J51" s="53"/>
      <c r="K51" s="53"/>
      <c r="L51" s="77" t="str">
        <f>IF(C51="","",_xlfn.CONCAT("            { line: ","""",C51,", ",M51:AN51,""", sC: ","""",B51,"""},"))</f>
        <v xml:space="preserve">            { line: "y, resucitando, destruyó la muerte., (Sol,,14)(La,m,250)", sC: ""},</v>
      </c>
      <c r="M51" s="55" t="str">
        <f t="shared" si="58"/>
        <v>(</v>
      </c>
      <c r="N51" s="56" t="str">
        <f t="shared" si="59"/>
        <v>Sol</v>
      </c>
      <c r="O51" s="57" t="str">
        <f t="shared" si="60"/>
        <v>,</v>
      </c>
      <c r="P51" s="58" t="str">
        <f t="shared" si="61"/>
        <v/>
      </c>
      <c r="Q51" s="59" t="str">
        <f t="shared" si="62"/>
        <v>,</v>
      </c>
      <c r="R51" s="60">
        <f t="shared" si="6"/>
        <v>14</v>
      </c>
      <c r="S51" s="55" t="str">
        <f t="shared" si="63"/>
        <v>)</v>
      </c>
      <c r="T51" s="61" t="str">
        <f t="shared" si="64"/>
        <v>(</v>
      </c>
      <c r="U51" s="62" t="str">
        <f t="shared" si="65"/>
        <v>La</v>
      </c>
      <c r="V51" s="63" t="str">
        <f t="shared" si="66"/>
        <v>,</v>
      </c>
      <c r="W51" s="64" t="str">
        <f t="shared" si="67"/>
        <v>m</v>
      </c>
      <c r="X51" s="63" t="str">
        <f t="shared" si="68"/>
        <v>,</v>
      </c>
      <c r="Y51" s="63">
        <f t="shared" si="69"/>
        <v>250</v>
      </c>
      <c r="Z51" s="55" t="str">
        <f t="shared" si="70"/>
        <v>)</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36.5" thickTop="1" thickBot="1" x14ac:dyDescent="0.55000000000000004">
      <c r="A52" s="75"/>
      <c r="B52" s="75"/>
      <c r="C52" s="75" t="s">
        <v>2401</v>
      </c>
      <c r="D52" s="76"/>
      <c r="E52" s="76"/>
      <c r="F52" s="76"/>
      <c r="G52" s="76"/>
      <c r="H52" s="76"/>
      <c r="I52" s="76"/>
      <c r="J52" s="76"/>
      <c r="K52" s="76"/>
      <c r="L52" s="123" t="s">
        <v>998</v>
      </c>
      <c r="M52" s="126"/>
      <c r="N52" s="56"/>
      <c r="O52" s="127"/>
      <c r="P52" s="58"/>
      <c r="Q52" s="128"/>
      <c r="R52" s="60" t="str">
        <f t="shared" si="6"/>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B53" t="s">
        <v>1001</v>
      </c>
      <c r="C53" s="124" t="s">
        <v>2850</v>
      </c>
      <c r="D53" s="125" t="s">
        <v>1106</v>
      </c>
      <c r="E53" s="51"/>
      <c r="F53" s="52"/>
      <c r="G53" s="52"/>
      <c r="H53" s="51"/>
      <c r="I53" s="51"/>
      <c r="J53" s="53"/>
      <c r="K53" s="53"/>
      <c r="L53" s="54" t="str">
        <f t="shared" ref="L53:L73" si="85">IF(C53="","",_xlfn.CONCAT("            { line: ","""",C53,", ",M53:AN53,""", sC: ","""",B53,"""},"))</f>
        <v xml:space="preserve">            { line: "RESUCITANDO,, (Do,,10)", sC: "ta as"},</v>
      </c>
      <c r="M53" s="55" t="str">
        <f t="shared" ref="M53:M73" si="86">IF(N53="","","(")</f>
        <v>(</v>
      </c>
      <c r="N53" s="56" t="str">
        <f t="shared" si="2"/>
        <v>Do</v>
      </c>
      <c r="O53" s="57" t="str">
        <f t="shared" ref="O53:O73" si="87">IF(N53="","",",")</f>
        <v>,</v>
      </c>
      <c r="P53" s="58" t="str">
        <f t="shared" si="4"/>
        <v/>
      </c>
      <c r="Q53" s="59" t="str">
        <f t="shared" ref="Q53:Q73" si="88">IF(N53="","",",")</f>
        <v>,</v>
      </c>
      <c r="R53" s="60">
        <f t="shared" si="6"/>
        <v>10</v>
      </c>
      <c r="S53" s="55" t="str">
        <f t="shared" ref="S53:S73" si="89">IF(N53="","",")")</f>
        <v>)</v>
      </c>
      <c r="T53" s="61" t="str">
        <f t="shared" ref="T53:T73" si="90">IF(U53="","","(")</f>
        <v/>
      </c>
      <c r="U53" s="62" t="str">
        <f t="shared" si="9"/>
        <v/>
      </c>
      <c r="V53" s="63" t="str">
        <f t="shared" ref="V53:V73" si="91">IF(U53="","",",")</f>
        <v/>
      </c>
      <c r="W53" s="64" t="str">
        <f t="shared" si="11"/>
        <v/>
      </c>
      <c r="X53" s="63" t="str">
        <f t="shared" ref="X53:X73" si="92">IF(U53="","",",")</f>
        <v/>
      </c>
      <c r="Y53" s="63" t="str">
        <f t="shared" ref="Y53:Y73" si="93">IF(U53="","",250)</f>
        <v/>
      </c>
      <c r="Z53" s="55" t="str">
        <f t="shared" ref="Z53:Z73" si="94">IF(U53="","",")")</f>
        <v/>
      </c>
      <c r="AA53" s="65" t="str">
        <f t="shared" ref="AA53:AA73" si="95">IF(AB53="","","(")</f>
        <v/>
      </c>
      <c r="AB53" s="56" t="str">
        <f t="shared" si="16"/>
        <v/>
      </c>
      <c r="AC53" s="66" t="str">
        <f t="shared" ref="AC53:AC73" si="96">IF(AB53="","",",")</f>
        <v/>
      </c>
      <c r="AD53" s="58" t="str">
        <f t="shared" ref="AD53:AD73" si="97">IF(I53="","",I53)</f>
        <v/>
      </c>
      <c r="AE53" s="67" t="str">
        <f t="shared" ref="AE53:AE73" si="98">IF(AB53="","",",")</f>
        <v/>
      </c>
      <c r="AF53" s="60" t="str">
        <f t="shared" ref="AF53:AF73" si="99">IF(AB53="","",350)</f>
        <v/>
      </c>
      <c r="AG53" s="60" t="str">
        <f t="shared" ref="AG53:AG73" si="100">IF(AB53="","",")")</f>
        <v/>
      </c>
      <c r="AH53" s="68" t="str">
        <f t="shared" ref="AH53:AH73" si="101">IF(AI53="","","(")</f>
        <v/>
      </c>
      <c r="AI53" s="69" t="str">
        <f t="shared" si="23"/>
        <v/>
      </c>
      <c r="AJ53" s="63" t="str">
        <f t="shared" ref="AJ53:AJ73" si="102">IF(AI53="","",",")</f>
        <v/>
      </c>
      <c r="AK53" s="63" t="str">
        <f t="shared" ref="AK53:AK73" si="103">IF(K53="","",K53)</f>
        <v/>
      </c>
      <c r="AL53" s="63" t="str">
        <f t="shared" ref="AL53:AL73" si="104">IF(AI53="","",",")</f>
        <v/>
      </c>
      <c r="AM53" s="63" t="str">
        <f t="shared" ref="AM53:AM73" si="105">IF(AI53="","",450)</f>
        <v/>
      </c>
      <c r="AN53" s="63" t="str">
        <f t="shared" ref="AN53:AN73" si="106">IF(AI53="","",")")</f>
        <v/>
      </c>
    </row>
    <row r="54" spans="1:40" ht="24.5" outlineLevel="1" thickTop="1" thickBot="1" x14ac:dyDescent="0.55000000000000004">
      <c r="B54" t="s">
        <v>1003</v>
      </c>
      <c r="C54" s="124" t="s">
        <v>2851</v>
      </c>
      <c r="D54" s="125"/>
      <c r="E54" s="51"/>
      <c r="F54" s="52"/>
      <c r="G54" s="52"/>
      <c r="H54" s="51"/>
      <c r="I54" s="51"/>
      <c r="J54" s="53"/>
      <c r="K54" s="53"/>
      <c r="L54" s="54" t="str">
        <f t="shared" si="85"/>
        <v xml:space="preserve">            { line: "DESTRUYÓ LA MUERTE, ", sC: "as"},</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B55" t="s">
        <v>1003</v>
      </c>
      <c r="C55" s="124" t="s">
        <v>2852</v>
      </c>
      <c r="D55" s="125" t="s">
        <v>1017</v>
      </c>
      <c r="E55" s="51" t="s">
        <v>1016</v>
      </c>
      <c r="F55" s="52"/>
      <c r="G55" s="52"/>
      <c r="H55" s="51"/>
      <c r="I55" s="51"/>
      <c r="J55" s="53"/>
      <c r="K55" s="53"/>
      <c r="L55" s="54" t="str">
        <f t="shared" si="85"/>
        <v xml:space="preserve">            { line: "Y NOS DIO NUEVA VIDA., (La,m,20)", sC: "as"},</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2466</v>
      </c>
      <c r="C57" s="124" t="s">
        <v>2853</v>
      </c>
      <c r="D57" s="125" t="s">
        <v>1017</v>
      </c>
      <c r="E57" s="51" t="s">
        <v>1016</v>
      </c>
      <c r="F57" s="52" t="s">
        <v>1106</v>
      </c>
      <c r="G57" s="52"/>
      <c r="H57" s="51"/>
      <c r="I57" s="51"/>
      <c r="J57" s="53"/>
      <c r="K57" s="53"/>
      <c r="L57" s="54" t="str">
        <f t="shared" si="85"/>
        <v xml:space="preserve">            { line: "Y porque no vivamos ya para nosotros mismos,, (La,m,20)(Do,,250)", sC: "pa"},</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v>
      </c>
      <c r="U57" s="62" t="str">
        <f t="shared" si="9"/>
        <v>Do</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2854</v>
      </c>
      <c r="D58" s="125" t="s">
        <v>1110</v>
      </c>
      <c r="E58" s="51"/>
      <c r="F58" s="52"/>
      <c r="G58" s="52"/>
      <c r="H58" s="51"/>
      <c r="I58" s="51"/>
      <c r="J58" s="53"/>
      <c r="K58" s="53"/>
      <c r="L58" s="54" t="str">
        <f t="shared" si="85"/>
        <v xml:space="preserve">            { line: "sino para él,, (Re,,22)", sC: ""},</v>
      </c>
      <c r="M58" s="55" t="str">
        <f t="shared" si="86"/>
        <v>(</v>
      </c>
      <c r="N58" s="56" t="str">
        <f t="shared" si="2"/>
        <v>Re</v>
      </c>
      <c r="O58" s="57" t="str">
        <f t="shared" si="87"/>
        <v>,</v>
      </c>
      <c r="P58" s="58" t="str">
        <f t="shared" si="4"/>
        <v/>
      </c>
      <c r="Q58" s="59" t="str">
        <f t="shared" si="88"/>
        <v>,</v>
      </c>
      <c r="R58" s="60">
        <f t="shared" si="6"/>
        <v>22</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2855</v>
      </c>
      <c r="D59" s="125"/>
      <c r="E59" s="51"/>
      <c r="F59" s="52"/>
      <c r="G59" s="52"/>
      <c r="H59" s="51"/>
      <c r="I59" s="51"/>
      <c r="J59" s="53"/>
      <c r="K59" s="53"/>
      <c r="L59" s="54" t="str">
        <f t="shared" si="85"/>
        <v xml:space="preserve">            { line: "que por nosotros murió y resucitó,,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4.5" outlineLevel="1" thickTop="1" thickBot="1" x14ac:dyDescent="0.55000000000000004">
      <c r="C60" s="124" t="s">
        <v>2856</v>
      </c>
      <c r="D60" s="125" t="s">
        <v>1017</v>
      </c>
      <c r="E60" s="51" t="s">
        <v>1016</v>
      </c>
      <c r="F60" s="52"/>
      <c r="G60" s="52"/>
      <c r="H60" s="51"/>
      <c r="I60" s="51"/>
      <c r="J60" s="53"/>
      <c r="K60" s="53"/>
      <c r="L60" s="54" t="str">
        <f t="shared" si="85"/>
        <v xml:space="preserve">            { line: "envió, Padre, desde tu seno,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2857</v>
      </c>
      <c r="D61" s="125" t="s">
        <v>1053</v>
      </c>
      <c r="E61" s="51"/>
      <c r="F61" s="52" t="s">
        <v>1017</v>
      </c>
      <c r="G61" s="52" t="s">
        <v>1016</v>
      </c>
      <c r="H61" s="51"/>
      <c r="I61" s="51"/>
      <c r="J61" s="53"/>
      <c r="K61" s="53"/>
      <c r="L61" s="54" t="str">
        <f t="shared" si="85"/>
        <v xml:space="preserve">            { line: "al Espíritu Santo, (Sol,,14)(La,m,250)",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v>
      </c>
      <c r="U61" s="62" t="str">
        <f t="shared" si="9"/>
        <v>La</v>
      </c>
      <c r="V61" s="63" t="str">
        <f t="shared" si="91"/>
        <v>,</v>
      </c>
      <c r="W61" s="64" t="str">
        <f t="shared" si="11"/>
        <v>m</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2858</v>
      </c>
      <c r="D62" s="125" t="s">
        <v>1053</v>
      </c>
      <c r="E62" s="51"/>
      <c r="F62" s="52"/>
      <c r="G62" s="52"/>
      <c r="H62" s="51"/>
      <c r="I62" s="51"/>
      <c r="J62" s="53"/>
      <c r="K62" s="53"/>
      <c r="L62" s="54" t="str">
        <f t="shared" si="85"/>
        <v xml:space="preserve">            { line: "como primicia para los creyentes,, (Sol,,14)", sC: ""},</v>
      </c>
      <c r="M62" s="55" t="str">
        <f t="shared" si="86"/>
        <v>(</v>
      </c>
      <c r="N62" s="56" t="str">
        <f t="shared" si="2"/>
        <v>Sol</v>
      </c>
      <c r="O62" s="57" t="str">
        <f t="shared" si="87"/>
        <v>,</v>
      </c>
      <c r="P62" s="58" t="str">
        <f t="shared" si="4"/>
        <v/>
      </c>
      <c r="Q62" s="59" t="str">
        <f t="shared" si="88"/>
        <v>,</v>
      </c>
      <c r="R62" s="60">
        <f t="shared" si="6"/>
        <v>14</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2859</v>
      </c>
      <c r="D63" s="125"/>
      <c r="E63" s="51"/>
      <c r="F63" s="52"/>
      <c r="G63" s="52"/>
      <c r="H63" s="51"/>
      <c r="I63" s="51"/>
      <c r="J63" s="53"/>
      <c r="K63" s="53"/>
      <c r="L63" s="54" t="str">
        <f t="shared" si="85"/>
        <v xml:space="preserve">            { line: "a fin de santificar todas las cosas,, ", sC: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2860</v>
      </c>
      <c r="D64" s="125" t="s">
        <v>1017</v>
      </c>
      <c r="E64" s="51" t="s">
        <v>1016</v>
      </c>
      <c r="F64" s="52"/>
      <c r="G64" s="52"/>
      <c r="H64" s="51"/>
      <c r="I64" s="51"/>
      <c r="J64" s="53"/>
      <c r="K64" s="53"/>
      <c r="L64" s="54" t="str">
        <f t="shared" si="85"/>
        <v xml:space="preserve">            { line: "llevando a plenitud su obra en el mundo.,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6.5" thickTop="1" thickBot="1" x14ac:dyDescent="0.550000000000000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outlineLevel="1" thickTop="1" thickBot="1" x14ac:dyDescent="0.4">
      <c r="C66" s="144" t="s">
        <v>2868</v>
      </c>
      <c r="D66" s="125"/>
      <c r="E66" s="51"/>
      <c r="F66" s="52"/>
      <c r="G66" s="52"/>
      <c r="H66" s="51"/>
      <c r="I66" s="51"/>
      <c r="J66" s="53"/>
      <c r="K66" s="53"/>
      <c r="L66" s="54" t="str">
        <f t="shared" ref="L66" si="107">IF(C66="","",_xlfn.CONCAT("            { line: ","""",C66,", ",M66:AN66,""", sC: ","""",B66,"""},"))</f>
        <v xml:space="preserve">            { line: "EPÍCLESIS. ORACIÓN C0NSECRATORIA, ", sC: ""},</v>
      </c>
      <c r="M66" s="55" t="str">
        <f t="shared" ref="M66" si="108">IF(N66="","","(")</f>
        <v/>
      </c>
      <c r="N66" s="56" t="str">
        <f t="shared" ref="N66" si="109">IF(D66="","",D66)</f>
        <v/>
      </c>
      <c r="O66" s="57" t="str">
        <f t="shared" ref="O66" si="110">IF(N66="","",",")</f>
        <v/>
      </c>
      <c r="P66" s="58" t="str">
        <f t="shared" ref="P66" si="111">IF(E66="","",E66)</f>
        <v/>
      </c>
      <c r="Q66" s="59" t="str">
        <f t="shared" ref="Q66" si="112">IF(N66="","",",")</f>
        <v/>
      </c>
      <c r="R66" s="60" t="str">
        <f t="shared" ref="R66" si="113">IF(N66="Do",10,IF(N66="Re",22,IF(N66="Mi",20,IF(N66="Fa",20,IF(N66="Sol",14,IF(N66="La",20,IF(N66="Si",20,IF(N66="Do#",14,IF(N66="Fa#",15,IF(N66="Sol#",20,IF(N66="Si♭",17,"")))))))))))</f>
        <v/>
      </c>
      <c r="S66" s="55" t="str">
        <f t="shared" ref="S66" si="114">IF(N66="","",")")</f>
        <v/>
      </c>
      <c r="T66" s="61" t="str">
        <f t="shared" ref="T66" si="115">IF(U66="","","(")</f>
        <v/>
      </c>
      <c r="U66" s="62" t="str">
        <f t="shared" ref="U66" si="116">IF(F66="","",F66)</f>
        <v/>
      </c>
      <c r="V66" s="63" t="str">
        <f t="shared" ref="V66" si="117">IF(U66="","",",")</f>
        <v/>
      </c>
      <c r="W66" s="64" t="str">
        <f t="shared" ref="W66" si="118">IF(G66="","",G66)</f>
        <v/>
      </c>
      <c r="X66" s="63" t="str">
        <f t="shared" ref="X66" si="119">IF(U66="","",",")</f>
        <v/>
      </c>
      <c r="Y66" s="63" t="str">
        <f t="shared" ref="Y66" si="120">IF(U66="","",250)</f>
        <v/>
      </c>
      <c r="Z66" s="55" t="str">
        <f t="shared" ref="Z66" si="121">IF(U66="","",")")</f>
        <v/>
      </c>
      <c r="AA66" s="65" t="str">
        <f t="shared" ref="AA66" si="122">IF(AB66="","","(")</f>
        <v/>
      </c>
      <c r="AB66" s="56" t="str">
        <f t="shared" ref="AB66" si="123">IF(H66="","",H66)</f>
        <v/>
      </c>
      <c r="AC66" s="66" t="str">
        <f t="shared" ref="AC66" si="124">IF(AB66="","",",")</f>
        <v/>
      </c>
      <c r="AD66" s="58" t="str">
        <f t="shared" ref="AD66" si="125">IF(I66="","",I66)</f>
        <v/>
      </c>
      <c r="AE66" s="67" t="str">
        <f t="shared" ref="AE66" si="126">IF(AB66="","",",")</f>
        <v/>
      </c>
      <c r="AF66" s="60" t="str">
        <f t="shared" ref="AF66" si="127">IF(AB66="","",350)</f>
        <v/>
      </c>
      <c r="AG66" s="60" t="str">
        <f t="shared" ref="AG66" si="128">IF(AB66="","",")")</f>
        <v/>
      </c>
      <c r="AH66" s="68" t="str">
        <f t="shared" ref="AH66" si="129">IF(AI66="","","(")</f>
        <v/>
      </c>
      <c r="AI66" s="69" t="str">
        <f t="shared" ref="AI66" si="130">IF(J66="","",J66)</f>
        <v/>
      </c>
      <c r="AJ66" s="63" t="str">
        <f t="shared" ref="AJ66" si="131">IF(AI66="","",",")</f>
        <v/>
      </c>
      <c r="AK66" s="63" t="str">
        <f t="shared" ref="AK66" si="132">IF(K66="","",K66)</f>
        <v/>
      </c>
      <c r="AL66" s="63" t="str">
        <f t="shared" ref="AL66" si="133">IF(AI66="","",",")</f>
        <v/>
      </c>
      <c r="AM66" s="63" t="str">
        <f t="shared" ref="AM66" si="134">IF(AI66="","",450)</f>
        <v/>
      </c>
      <c r="AN66" s="63" t="str">
        <f t="shared" ref="AN66" si="135">IF(AI66="","",")")</f>
        <v/>
      </c>
    </row>
    <row r="67" spans="1:40" ht="24.5" outlineLevel="1" thickTop="1" thickBot="1" x14ac:dyDescent="0.55000000000000004">
      <c r="B67" t="s">
        <v>2466</v>
      </c>
      <c r="C67" s="124" t="s">
        <v>2861</v>
      </c>
      <c r="D67" s="125" t="s">
        <v>1106</v>
      </c>
      <c r="E67" s="51"/>
      <c r="F67" s="52"/>
      <c r="G67" s="52"/>
      <c r="H67" s="51"/>
      <c r="I67" s="51"/>
      <c r="J67" s="53"/>
      <c r="K67" s="53"/>
      <c r="L67" s="54" t="str">
        <f t="shared" si="85"/>
        <v xml:space="preserve">            { line: "Y este mismo Espíritu, (Do,,10)", sC: "pa"},</v>
      </c>
      <c r="M67" s="55" t="str">
        <f t="shared" si="86"/>
        <v>(</v>
      </c>
      <c r="N67" s="56" t="str">
        <f t="shared" si="2"/>
        <v>Do</v>
      </c>
      <c r="O67" s="57" t="str">
        <f t="shared" si="87"/>
        <v>,</v>
      </c>
      <c r="P67" s="58" t="str">
        <f t="shared" si="4"/>
        <v/>
      </c>
      <c r="Q67" s="59" t="str">
        <f t="shared" si="88"/>
        <v>,</v>
      </c>
      <c r="R67" s="60">
        <f t="shared" si="6"/>
        <v>10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4.5" outlineLevel="1" thickTop="1" thickBot="1" x14ac:dyDescent="0.55000000000000004">
      <c r="C68" s="124" t="s">
        <v>2862</v>
      </c>
      <c r="D68" s="125" t="s">
        <v>1110</v>
      </c>
      <c r="E68" s="51"/>
      <c r="F68" s="52"/>
      <c r="G68" s="52"/>
      <c r="H68" s="51"/>
      <c r="I68" s="51"/>
      <c r="J68" s="53"/>
      <c r="K68" s="53"/>
      <c r="L68" s="54" t="str">
        <f t="shared" si="85"/>
        <v xml:space="preserve">            { line: "santifique, Señor,, (Re,,22)", sC: ""},</v>
      </c>
      <c r="M68" s="55" t="str">
        <f t="shared" si="86"/>
        <v>(</v>
      </c>
      <c r="N68" s="56" t="str">
        <f t="shared" si="2"/>
        <v>Re</v>
      </c>
      <c r="O68" s="57" t="str">
        <f t="shared" si="87"/>
        <v>,</v>
      </c>
      <c r="P68" s="58" t="str">
        <f t="shared" si="4"/>
        <v/>
      </c>
      <c r="Q68" s="59" t="str">
        <f t="shared" si="88"/>
        <v>,</v>
      </c>
      <c r="R68" s="60">
        <f t="shared" si="6"/>
        <v>22</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4.5" outlineLevel="1" thickTop="1" thickBot="1" x14ac:dyDescent="0.55000000000000004">
      <c r="C69" s="124" t="s">
        <v>2863</v>
      </c>
      <c r="D69" s="125" t="s">
        <v>1017</v>
      </c>
      <c r="E69" s="51" t="s">
        <v>1016</v>
      </c>
      <c r="F69" s="52"/>
      <c r="G69" s="52"/>
      <c r="H69" s="51"/>
      <c r="I69" s="51"/>
      <c r="J69" s="53"/>
      <c r="K69" s="53"/>
      <c r="L69" s="54" t="str">
        <f t="shared" si="85"/>
        <v xml:space="preserve">            { line: "estas ofrendas,,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C70" s="124" t="s">
        <v>2864</v>
      </c>
      <c r="D70" s="125" t="s">
        <v>1110</v>
      </c>
      <c r="E70" s="51"/>
      <c r="F70" s="52"/>
      <c r="G70" s="52"/>
      <c r="H70" s="51"/>
      <c r="I70" s="51"/>
      <c r="J70" s="53"/>
      <c r="K70" s="53"/>
      <c r="L70" s="54" t="str">
        <f t="shared" si="85"/>
        <v xml:space="preserve">            { line: "para que sean Cuerpo y   Sangre, (Re,,22)", sC: ""},</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C71" s="124" t="s">
        <v>2865</v>
      </c>
      <c r="D71" s="125" t="s">
        <v>1017</v>
      </c>
      <c r="E71" s="51" t="s">
        <v>1016</v>
      </c>
      <c r="F71" s="52"/>
      <c r="G71" s="52"/>
      <c r="H71" s="51"/>
      <c r="I71" s="51"/>
      <c r="J71" s="53"/>
      <c r="K71" s="53"/>
      <c r="L71" s="54" t="str">
        <f t="shared" si="85"/>
        <v xml:space="preserve">            { line: "de Jesucristo, nuestro Señor,, (La,m,20)",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5" outlineLevel="1" thickTop="1" thickBot="1" x14ac:dyDescent="0.55000000000000004">
      <c r="C72" s="124" t="s">
        <v>2866</v>
      </c>
      <c r="D72" s="125" t="s">
        <v>1110</v>
      </c>
      <c r="E72" s="51"/>
      <c r="F72" s="52"/>
      <c r="G72" s="52"/>
      <c r="H72" s="51"/>
      <c r="I72" s="51"/>
      <c r="J72" s="53"/>
      <c r="K72" s="53"/>
      <c r="L72" s="54" t="str">
        <f t="shared" si="85"/>
        <v xml:space="preserve">            { line: "y así celebremos el gran misterio, (Re,,22)", sC: ""},</v>
      </c>
      <c r="M72" s="55" t="str">
        <f t="shared" si="86"/>
        <v>(</v>
      </c>
      <c r="N72" s="56" t="str">
        <f t="shared" si="2"/>
        <v>Re</v>
      </c>
      <c r="O72" s="57" t="str">
        <f t="shared" si="87"/>
        <v>,</v>
      </c>
      <c r="P72" s="58" t="str">
        <f t="shared" si="4"/>
        <v/>
      </c>
      <c r="Q72" s="59" t="str">
        <f t="shared" si="88"/>
        <v>,</v>
      </c>
      <c r="R72" s="60">
        <f t="shared" si="6"/>
        <v>22</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5" outlineLevel="1" thickTop="1" thickBot="1" x14ac:dyDescent="0.55000000000000004">
      <c r="C73" s="124" t="s">
        <v>2867</v>
      </c>
      <c r="D73" s="125" t="s">
        <v>1017</v>
      </c>
      <c r="E73" s="51" t="s">
        <v>1016</v>
      </c>
      <c r="F73" s="52"/>
      <c r="G73" s="52"/>
      <c r="H73" s="51"/>
      <c r="I73" s="51"/>
      <c r="J73" s="53"/>
      <c r="K73" s="53"/>
      <c r="L73" s="54" t="str">
        <f t="shared" si="85"/>
        <v xml:space="preserve">            { line: "que nos dejó, como alianza eterna., (La,m,20)", sC: ""},</v>
      </c>
      <c r="M73" s="55" t="str">
        <f t="shared" si="86"/>
        <v>(</v>
      </c>
      <c r="N73" s="56" t="str">
        <f t="shared" si="2"/>
        <v>La</v>
      </c>
      <c r="O73" s="57" t="str">
        <f t="shared" si="87"/>
        <v>,</v>
      </c>
      <c r="P73" s="58" t="str">
        <f t="shared" si="4"/>
        <v>m</v>
      </c>
      <c r="Q73" s="59" t="str">
        <f t="shared" si="88"/>
        <v>,</v>
      </c>
      <c r="R73" s="60">
        <f t="shared" si="6"/>
        <v>20</v>
      </c>
      <c r="S73" s="55" t="str">
        <f t="shared" si="89"/>
        <v>)</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6">
      <c r="A74" s="94"/>
      <c r="B74" s="94"/>
      <c r="C74" s="94"/>
      <c r="D74" s="94"/>
      <c r="E74" s="94"/>
      <c r="F74" s="94"/>
      <c r="G74" s="94"/>
      <c r="H74" s="94"/>
      <c r="I74" s="94"/>
      <c r="J74" s="94"/>
      <c r="K74" s="94"/>
      <c r="L74" s="98" t="e">
        <f ca="1">_xlfn.CONCAT("]}, // ULTIMA LINEA DEL CANTO: ",L1)</f>
        <v>#N/A</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36">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37">IF(N78="","","(")</f>
        <v/>
      </c>
      <c r="N78" s="56" t="str">
        <f t="shared" ref="N78:N85" si="138">IF(D78="","",D78)</f>
        <v/>
      </c>
      <c r="O78" s="57" t="str">
        <f t="shared" ref="O78:O85" si="139">IF(N78="","",",")</f>
        <v/>
      </c>
      <c r="P78" s="58" t="str">
        <f t="shared" ref="P78:P85" si="140">IF(E78="","",E78)</f>
        <v/>
      </c>
      <c r="Q78" s="59" t="str">
        <f t="shared" ref="Q78:Q85" si="141">IF(N78="","",",")</f>
        <v/>
      </c>
      <c r="R78" s="60" t="str">
        <f t="shared" si="136"/>
        <v/>
      </c>
      <c r="S78" s="55" t="str">
        <f t="shared" ref="S78:S85" si="142">IF(N78="","",")")</f>
        <v/>
      </c>
      <c r="T78" s="61" t="str">
        <f t="shared" ref="T78:T85" si="143">IF(U78="","","(")</f>
        <v/>
      </c>
      <c r="U78" s="62" t="str">
        <f t="shared" ref="U78:U85" si="144">IF(F78="","",F78)</f>
        <v/>
      </c>
      <c r="V78" s="63" t="str">
        <f t="shared" ref="V78:V85" si="145">IF(U78="","",",")</f>
        <v/>
      </c>
      <c r="W78" s="64" t="str">
        <f t="shared" ref="W78:W85" si="146">IF(G78="","",G78)</f>
        <v/>
      </c>
      <c r="X78" s="63" t="str">
        <f t="shared" ref="X78:X85" si="147">IF(U78="","",",")</f>
        <v/>
      </c>
      <c r="Y78" s="63" t="str">
        <f t="shared" ref="Y78:Y85" si="148">IF(U78="","",250)</f>
        <v/>
      </c>
      <c r="Z78" s="55" t="str">
        <f t="shared" ref="Z78:Z85" si="149">IF(U78="","",")")</f>
        <v/>
      </c>
      <c r="AA78" s="65" t="str">
        <f t="shared" ref="AA78:AA85" si="150">IF(AB78="","","(")</f>
        <v/>
      </c>
      <c r="AB78" s="56" t="str">
        <f t="shared" ref="AB78:AB85" si="151">IF(H78="","",H78)</f>
        <v/>
      </c>
      <c r="AC78" s="66" t="str">
        <f t="shared" ref="AC78:AC85" si="152">IF(AB78="","",",")</f>
        <v/>
      </c>
      <c r="AD78" s="58" t="str">
        <f t="shared" ref="AD78:AD85" si="153">IF(I78="","",I78)</f>
        <v/>
      </c>
      <c r="AE78" s="67" t="str">
        <f t="shared" ref="AE78:AE85" si="154">IF(AB78="","",",")</f>
        <v/>
      </c>
      <c r="AF78" s="60" t="str">
        <f t="shared" ref="AF78:AF85" si="155">IF(AB78="","",350)</f>
        <v/>
      </c>
      <c r="AG78" s="60" t="str">
        <f t="shared" ref="AG78:AG85" si="156">IF(AB78="","",")")</f>
        <v/>
      </c>
      <c r="AH78" s="68" t="str">
        <f t="shared" ref="AH78:AH85" si="157">IF(AI78="","","(")</f>
        <v/>
      </c>
      <c r="AI78" s="69" t="str">
        <f t="shared" ref="AI78:AI85" si="158">IF(J78="","",J78)</f>
        <v/>
      </c>
      <c r="AJ78" s="63" t="str">
        <f t="shared" ref="AJ78:AJ85" si="159">IF(AI78="","",",")</f>
        <v/>
      </c>
      <c r="AK78" s="63" t="str">
        <f t="shared" ref="AK78:AK85" si="160">IF(K78="","",K78)</f>
        <v/>
      </c>
      <c r="AL78" s="63" t="str">
        <f t="shared" ref="AL78:AL85" si="161">IF(AI78="","",",")</f>
        <v/>
      </c>
      <c r="AM78" s="63" t="str">
        <f t="shared" ref="AM78:AM85" si="162">IF(AI78="","",450)</f>
        <v/>
      </c>
      <c r="AN78" s="63" t="str">
        <f t="shared" ref="AN78:AN85" si="163">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37"/>
        <v/>
      </c>
      <c r="N85" s="56" t="str">
        <f t="shared" si="138"/>
        <v/>
      </c>
      <c r="O85" s="57" t="str">
        <f t="shared" si="139"/>
        <v/>
      </c>
      <c r="P85" s="58" t="str">
        <f t="shared" si="140"/>
        <v/>
      </c>
      <c r="Q85" s="59" t="str">
        <f t="shared" si="141"/>
        <v/>
      </c>
      <c r="R85" s="60" t="str">
        <f t="shared" si="136"/>
        <v/>
      </c>
      <c r="S85" s="55" t="str">
        <f t="shared" si="142"/>
        <v/>
      </c>
      <c r="T85" s="61" t="str">
        <f t="shared" si="143"/>
        <v/>
      </c>
      <c r="U85" s="62" t="str">
        <f t="shared" si="144"/>
        <v/>
      </c>
      <c r="V85" s="63" t="str">
        <f t="shared" si="145"/>
        <v/>
      </c>
      <c r="W85" s="64" t="str">
        <f t="shared" si="146"/>
        <v/>
      </c>
      <c r="X85" s="63" t="str">
        <f t="shared" si="147"/>
        <v/>
      </c>
      <c r="Y85" s="63" t="str">
        <f t="shared" si="148"/>
        <v/>
      </c>
      <c r="Z85" s="55" t="str">
        <f t="shared" si="149"/>
        <v/>
      </c>
      <c r="AA85" s="65" t="str">
        <f t="shared" si="150"/>
        <v/>
      </c>
      <c r="AB85" s="56" t="str">
        <f t="shared" si="151"/>
        <v/>
      </c>
      <c r="AC85" s="66" t="str">
        <f t="shared" si="152"/>
        <v/>
      </c>
      <c r="AD85" s="58" t="str">
        <f t="shared" si="153"/>
        <v/>
      </c>
      <c r="AE85" s="67" t="str">
        <f t="shared" si="154"/>
        <v/>
      </c>
      <c r="AF85" s="60" t="str">
        <f t="shared" si="155"/>
        <v/>
      </c>
      <c r="AG85" s="60" t="str">
        <f t="shared" si="156"/>
        <v/>
      </c>
      <c r="AH85" s="68" t="str">
        <f t="shared" si="157"/>
        <v/>
      </c>
      <c r="AI85" s="69" t="str">
        <f t="shared" si="158"/>
        <v/>
      </c>
      <c r="AJ85" s="63" t="str">
        <f t="shared" si="159"/>
        <v/>
      </c>
      <c r="AK85" s="63" t="str">
        <f t="shared" si="160"/>
        <v/>
      </c>
      <c r="AL85" s="63" t="str">
        <f t="shared" si="161"/>
        <v/>
      </c>
      <c r="AM85" s="63" t="str">
        <f t="shared" si="162"/>
        <v/>
      </c>
      <c r="AN85" s="63" t="str">
        <f t="shared" si="163"/>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3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92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DA88E-C7DD-4611-818B-CA5D8FF6F363}">
  <sheetPr codeName="Sheet107">
    <tabColor rgb="FF00B0F0"/>
  </sheetPr>
  <dimension ref="A1:AN87"/>
  <sheetViews>
    <sheetView zoomScaleNormal="100" workbookViewId="0">
      <pane xSplit="2" ySplit="1" topLeftCell="C53" activePane="bottomRight" state="frozen"/>
      <selection pane="topRight" activeCell="C1" sqref="C1"/>
      <selection pane="bottomLeft" activeCell="A2" sqref="A2"/>
      <selection pane="bottomRight" activeCell="C71" sqref="C71"/>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199</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+C1-3</f>
        <v>196</v>
      </c>
      <c r="C26" t="e">
        <f ca="1">VLOOKUP(B26,Table4[#Data],13,FALSE)</f>
        <v>#N/A</v>
      </c>
      <c r="L26" s="122" t="e">
        <f ca="1">_xlfn.CONCAT("        ant: ",C26,",")</f>
        <v>#N/A</v>
      </c>
    </row>
    <row r="27" spans="1:40" ht="23" x14ac:dyDescent="0.35">
      <c r="B27">
        <f ca="1">+C1+4</f>
        <v>203</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4">
      <c r="C30" s="144" t="s">
        <v>2831</v>
      </c>
      <c r="D30" s="125"/>
      <c r="E30" s="51"/>
      <c r="F30" s="52"/>
      <c r="G30" s="52"/>
      <c r="H30" s="51"/>
      <c r="I30" s="51"/>
      <c r="J30" s="53"/>
      <c r="K30" s="53"/>
      <c r="L30" s="77" t="str">
        <f t="shared" ref="L30" si="0">IF(C30="","",_xlfn.CONCAT("            { line: ","""",C30,", ",M30:AN30,""", sC: ","""",B30,"""},"))</f>
        <v xml:space="preserve">            { line: "PREFACIO,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4.5" thickTop="1" thickBot="1" x14ac:dyDescent="0.55000000000000004">
      <c r="B31" t="s">
        <v>2466</v>
      </c>
      <c r="C31" s="124" t="s">
        <v>2493</v>
      </c>
      <c r="D31" s="125" t="s">
        <v>1053</v>
      </c>
      <c r="E31" s="51"/>
      <c r="F31" s="52" t="s">
        <v>1017</v>
      </c>
      <c r="G31" s="52" t="s">
        <v>1016</v>
      </c>
      <c r="H31" s="51"/>
      <c r="I31" s="51"/>
      <c r="J31" s="53"/>
      <c r="K31" s="53"/>
      <c r="L31" s="77" t="str">
        <f t="shared" ref="L31:L32" si="29">IF(C31="","",_xlfn.CONCAT("            { line: ","""",C31,", ",M31:AN31,""", sC: ","""",B31,"""},"))</f>
        <v xml:space="preserve">            { line: "El Señor esté con vosotros., (Sol,,14)(La,m,250)", sC: "pa"},</v>
      </c>
      <c r="M31" s="55" t="str">
        <f t="shared" ref="M31:M35" si="30">IF(N31="","","(")</f>
        <v>(</v>
      </c>
      <c r="N31" s="56" t="str">
        <f t="shared" ref="N31:N73" si="31">IF(D31="","",D31)</f>
        <v>Sol</v>
      </c>
      <c r="O31" s="57" t="str">
        <f t="shared" ref="O31:O35" si="32">IF(N31="","",",")</f>
        <v>,</v>
      </c>
      <c r="P31" s="58" t="str">
        <f t="shared" ref="P31:P73" si="33">IF(E31="","",E31)</f>
        <v/>
      </c>
      <c r="Q31" s="59" t="str">
        <f t="shared" ref="Q31:Q35" si="34">IF(N31="","",",")</f>
        <v>,</v>
      </c>
      <c r="R31" s="60">
        <f t="shared" ref="R31:R73" si="35">IF(N31="Do",10,IF(N31="Re",22,IF(N31="Mi",20,IF(N31="Fa",20,IF(N31="Sol",14,IF(N31="La",20,IF(N31="Si",20,IF(N31="Do#",14,IF(N31="Fa#",15,IF(N31="Sol#",20,IF(N31="Si♭",17,"")))))))))))</f>
        <v>14</v>
      </c>
      <c r="S31" s="55" t="str">
        <f t="shared" ref="S31:S35" si="36">IF(N31="","",")")</f>
        <v>)</v>
      </c>
      <c r="T31" s="61" t="str">
        <f t="shared" ref="T31:T35" si="37">IF(U31="","","(")</f>
        <v>(</v>
      </c>
      <c r="U31" s="62" t="str">
        <f t="shared" ref="U31:U73" si="38">IF(F31="","",F31)</f>
        <v>La</v>
      </c>
      <c r="V31" s="63" t="str">
        <f t="shared" ref="V31:V35" si="39">IF(U31="","",",")</f>
        <v>,</v>
      </c>
      <c r="W31" s="64" t="str">
        <f t="shared" ref="W31:W73" si="40">IF(G31="","",G31)</f>
        <v>m</v>
      </c>
      <c r="X31" s="63" t="str">
        <f t="shared" ref="X31:X35" si="41">IF(U31="","",",")</f>
        <v>,</v>
      </c>
      <c r="Y31" s="63">
        <f t="shared" ref="Y31:Y35" si="42">IF(U31="","",250)</f>
        <v>250</v>
      </c>
      <c r="Z31" s="55" t="str">
        <f t="shared" ref="Z31:Z35" si="43">IF(U31="","",")")</f>
        <v>)</v>
      </c>
      <c r="AA31" s="65" t="str">
        <f t="shared" ref="AA31:AA35" si="44">IF(AB31="","","(")</f>
        <v/>
      </c>
      <c r="AB31" s="56" t="str">
        <f t="shared" ref="AB31:AB73"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3"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4.5" thickTop="1" thickBot="1" x14ac:dyDescent="0.55000000000000004">
      <c r="B32" t="s">
        <v>1001</v>
      </c>
      <c r="C32" s="124" t="s">
        <v>2494</v>
      </c>
      <c r="D32" s="125" t="s">
        <v>1053</v>
      </c>
      <c r="E32" s="51"/>
      <c r="F32" s="52" t="s">
        <v>1017</v>
      </c>
      <c r="G32" s="52" t="s">
        <v>1016</v>
      </c>
      <c r="H32" s="51"/>
      <c r="I32" s="51"/>
      <c r="J32" s="53"/>
      <c r="K32" s="53"/>
      <c r="L32" s="77" t="str">
        <f t="shared" si="29"/>
        <v xml:space="preserve">            { line: "Y CON TU ESPÍRITU., (Sol,,14)(La,m,250)", sC: "ta as"},</v>
      </c>
      <c r="M32" s="55" t="str">
        <f t="shared" si="30"/>
        <v>(</v>
      </c>
      <c r="N32" s="56" t="str">
        <f t="shared" si="31"/>
        <v>Sol</v>
      </c>
      <c r="O32" s="57" t="str">
        <f t="shared" si="32"/>
        <v>,</v>
      </c>
      <c r="P32" s="58" t="str">
        <f t="shared" si="33"/>
        <v/>
      </c>
      <c r="Q32" s="59" t="str">
        <f t="shared" si="34"/>
        <v>,</v>
      </c>
      <c r="R32" s="60">
        <f t="shared" si="35"/>
        <v>14</v>
      </c>
      <c r="S32" s="55" t="str">
        <f t="shared" si="36"/>
        <v>)</v>
      </c>
      <c r="T32" s="61" t="str">
        <f t="shared" si="37"/>
        <v>(</v>
      </c>
      <c r="U32" s="62" t="str">
        <f t="shared" si="38"/>
        <v>La</v>
      </c>
      <c r="V32" s="63" t="str">
        <f t="shared" si="39"/>
        <v>,</v>
      </c>
      <c r="W32" s="64" t="str">
        <f t="shared" si="40"/>
        <v>m</v>
      </c>
      <c r="X32" s="63" t="str">
        <f t="shared" si="41"/>
        <v>,</v>
      </c>
      <c r="Y32" s="63">
        <f t="shared" si="42"/>
        <v>250</v>
      </c>
      <c r="Z32" s="55" t="str">
        <f t="shared" si="43"/>
        <v>)</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4.5" thickTop="1" thickBot="1" x14ac:dyDescent="0.55000000000000004">
      <c r="B33" t="s">
        <v>2466</v>
      </c>
      <c r="C33" s="124" t="s">
        <v>2495</v>
      </c>
      <c r="D33" s="125" t="s">
        <v>1048</v>
      </c>
      <c r="E33" s="51"/>
      <c r="F33" s="52" t="s">
        <v>1015</v>
      </c>
      <c r="G33" s="52"/>
      <c r="H33" s="51"/>
      <c r="I33" s="51"/>
      <c r="J33" s="53"/>
      <c r="K33" s="53"/>
      <c r="L33" s="77" t="str">
        <f>IF(C33="","",_xlfn.CONCAT("            { line: ","""",C33,", ",M33:AN33,""", sC: ","""",B33,"""},"))</f>
        <v xml:space="preserve">            { line: "Levantemos el corazón., (Fa,,20)(Mi,,250)", sC: "pa"},</v>
      </c>
      <c r="M33" s="55" t="str">
        <f t="shared" si="30"/>
        <v>(</v>
      </c>
      <c r="N33" s="56" t="str">
        <f t="shared" si="31"/>
        <v>Fa</v>
      </c>
      <c r="O33" s="57" t="str">
        <f t="shared" si="32"/>
        <v>,</v>
      </c>
      <c r="P33" s="58" t="str">
        <f t="shared" si="33"/>
        <v/>
      </c>
      <c r="Q33" s="59" t="str">
        <f t="shared" si="34"/>
        <v>,</v>
      </c>
      <c r="R33" s="60">
        <f t="shared" si="35"/>
        <v>20</v>
      </c>
      <c r="S33" s="55" t="str">
        <f t="shared" si="36"/>
        <v>)</v>
      </c>
      <c r="T33" s="61" t="str">
        <f t="shared" si="37"/>
        <v>(</v>
      </c>
      <c r="U33" s="62" t="str">
        <f t="shared" si="38"/>
        <v>Mi</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4.5" thickTop="1" thickBot="1" x14ac:dyDescent="0.55000000000000004">
      <c r="B34" t="s">
        <v>1001</v>
      </c>
      <c r="C34" s="124" t="s">
        <v>2496</v>
      </c>
      <c r="D34" s="125" t="s">
        <v>1048</v>
      </c>
      <c r="E34" s="51"/>
      <c r="F34" s="52" t="s">
        <v>1015</v>
      </c>
      <c r="G34" s="52"/>
      <c r="H34" s="51"/>
      <c r="I34" s="51"/>
      <c r="J34" s="53"/>
      <c r="K34" s="53"/>
      <c r="L34" s="77" t="str">
        <f>IF(C34="","",_xlfn.CONCAT("            { line: ","""",C34,", ",M34:AN34,""", sC: ","""",B34,"""},"))</f>
        <v xml:space="preserve">            { line: "LO TENEMOS LEVANTADO HACIA EL SEÑOR., (Fa,,20)(Mi,,250)", sC: "ta as"},</v>
      </c>
      <c r="M34" s="55" t="str">
        <f t="shared" si="30"/>
        <v>(</v>
      </c>
      <c r="N34" s="56" t="str">
        <f t="shared" si="31"/>
        <v>Fa</v>
      </c>
      <c r="O34" s="57" t="str">
        <f t="shared" si="32"/>
        <v>,</v>
      </c>
      <c r="P34" s="58" t="str">
        <f t="shared" si="33"/>
        <v/>
      </c>
      <c r="Q34" s="59" t="str">
        <f t="shared" si="34"/>
        <v>,</v>
      </c>
      <c r="R34" s="60">
        <f t="shared" si="35"/>
        <v>20</v>
      </c>
      <c r="S34" s="55" t="str">
        <f t="shared" si="36"/>
        <v>)</v>
      </c>
      <c r="T34" s="61" t="str">
        <f t="shared" si="37"/>
        <v>(</v>
      </c>
      <c r="U34" s="62" t="str">
        <f t="shared" si="38"/>
        <v>Mi</v>
      </c>
      <c r="V34" s="63" t="str">
        <f t="shared" si="39"/>
        <v>,</v>
      </c>
      <c r="W34" s="64" t="str">
        <f t="shared" si="40"/>
        <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4.5" thickTop="1" thickBot="1" x14ac:dyDescent="0.55000000000000004">
      <c r="B35" t="s">
        <v>2466</v>
      </c>
      <c r="C35" s="124" t="s">
        <v>2497</v>
      </c>
      <c r="D35" s="125" t="s">
        <v>1017</v>
      </c>
      <c r="E35" s="51" t="s">
        <v>1016</v>
      </c>
      <c r="F35" s="52"/>
      <c r="G35" s="52"/>
      <c r="H35" s="51"/>
      <c r="I35" s="51"/>
      <c r="J35" s="53"/>
      <c r="K35" s="53"/>
      <c r="L35" s="77" t="str">
        <f t="shared" ref="L35:L40" si="58">IF(C35="","",_xlfn.CONCAT("            { line: ","""",C35,", ",M35:AN35,""", sC: ","""",B35,"""},"))</f>
        <v xml:space="preserve">            { line: "Demos gracias al Señor, nuestro Dios., (La,m,20)", sC: "pa"},</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4.5" thickTop="1" thickBot="1" x14ac:dyDescent="0.55000000000000004">
      <c r="B36" t="s">
        <v>2527</v>
      </c>
      <c r="C36" s="124" t="s">
        <v>2498</v>
      </c>
      <c r="D36" s="125" t="s">
        <v>1053</v>
      </c>
      <c r="E36" s="51"/>
      <c r="F36" s="52" t="s">
        <v>1017</v>
      </c>
      <c r="G36" s="52" t="s">
        <v>1016</v>
      </c>
      <c r="H36" s="51"/>
      <c r="I36" s="51"/>
      <c r="J36" s="53"/>
      <c r="K36" s="53"/>
      <c r="L36" s="54" t="str">
        <f t="shared" si="58"/>
        <v xml:space="preserve">            { line: "ES JUSTO Y NECESARIO., (Sol,,14)(La,m,250)", sC: "ta as r1"},</v>
      </c>
      <c r="M36" s="55" t="str">
        <f>IF(N36="","","(")</f>
        <v>(</v>
      </c>
      <c r="N36" s="56" t="str">
        <f>IF(D36="","",D36)</f>
        <v>Sol</v>
      </c>
      <c r="O36" s="57" t="str">
        <f>IF(N36="","",",")</f>
        <v>,</v>
      </c>
      <c r="P36" s="58" t="str">
        <f>IF(E36="","",E36)</f>
        <v/>
      </c>
      <c r="Q36" s="59" t="str">
        <f>IF(N36="","",",")</f>
        <v>,</v>
      </c>
      <c r="R36" s="60">
        <f t="shared" si="35"/>
        <v>14</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B38" t="s">
        <v>2466</v>
      </c>
      <c r="C38" s="124" t="s">
        <v>2802</v>
      </c>
      <c r="D38" s="125" t="s">
        <v>1017</v>
      </c>
      <c r="E38" s="51" t="s">
        <v>1016</v>
      </c>
      <c r="F38" s="52" t="s">
        <v>1106</v>
      </c>
      <c r="G38" s="52"/>
      <c r="H38" s="51"/>
      <c r="I38" s="51"/>
      <c r="J38" s="53"/>
      <c r="K38" s="53"/>
      <c r="L38" s="54" t="str">
        <f t="shared" si="58"/>
        <v xml:space="preserve">            { line: "Realmente es justo darte gracias,, (La,m,20)(Do,,250)", sC: "pa"},</v>
      </c>
      <c r="M38" s="55" t="str">
        <f>IF(N38="","","(")</f>
        <v>(</v>
      </c>
      <c r="N38" s="56" t="str">
        <f>IF(D38="","",D38)</f>
        <v>La</v>
      </c>
      <c r="O38" s="57" t="str">
        <f>IF(N38="","",",")</f>
        <v>,</v>
      </c>
      <c r="P38" s="58" t="str">
        <f>IF(E38="","",E38)</f>
        <v>m</v>
      </c>
      <c r="Q38" s="59" t="str">
        <f>IF(N38="","",",")</f>
        <v>,</v>
      </c>
      <c r="R38" s="60">
        <f t="shared" si="35"/>
        <v>20</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2803</v>
      </c>
      <c r="D39" s="125" t="s">
        <v>1110</v>
      </c>
      <c r="E39" s="51"/>
      <c r="F39" s="52" t="s">
        <v>1017</v>
      </c>
      <c r="G39" s="52" t="s">
        <v>1016</v>
      </c>
      <c r="H39" s="51"/>
      <c r="I39" s="51"/>
      <c r="J39" s="53"/>
      <c r="K39" s="53"/>
      <c r="L39" s="54" t="str">
        <f t="shared" si="58"/>
        <v xml:space="preserve">            { line: "y deber nuestro glorificarte, Padre santo,, (Re,,22)(La,m,250)", sC: ""},</v>
      </c>
      <c r="M39" s="55" t="str">
        <f>IF(N39="","","(")</f>
        <v>(</v>
      </c>
      <c r="N39" s="56" t="str">
        <f>IF(D39="","",D39)</f>
        <v>Re</v>
      </c>
      <c r="O39" s="57" t="str">
        <f>IF(N39="","",",")</f>
        <v>,</v>
      </c>
      <c r="P39" s="58" t="str">
        <f>IF(E39="","",E39)</f>
        <v/>
      </c>
      <c r="Q39" s="59" t="str">
        <f>IF(N39="","",",")</f>
        <v>,</v>
      </c>
      <c r="R39" s="60">
        <f t="shared" si="35"/>
        <v>22</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4.5" thickTop="1" thickBot="1" x14ac:dyDescent="0.55000000000000004">
      <c r="C40" s="124" t="s">
        <v>2804</v>
      </c>
      <c r="D40" s="125" t="s">
        <v>1106</v>
      </c>
      <c r="E40" s="51"/>
      <c r="F40" s="52" t="s">
        <v>2650</v>
      </c>
      <c r="G40" s="52"/>
      <c r="H40" s="51"/>
      <c r="I40" s="51"/>
      <c r="J40" s="53"/>
      <c r="K40" s="53"/>
      <c r="L40" s="77" t="str">
        <f t="shared" si="58"/>
        <v xml:space="preserve">            { line: "porque tú eres el único Dios vivo y verdadero, (Do,,10)(Lam,,250)", sC: ""},</v>
      </c>
      <c r="M40" s="55" t="str">
        <f t="shared" ref="M40:M44" si="59">IF(N40="","","(")</f>
        <v>(</v>
      </c>
      <c r="N40" s="56" t="str">
        <f t="shared" ref="N40:N44" si="60">IF(D40="","",D40)</f>
        <v>Do</v>
      </c>
      <c r="O40" s="57" t="str">
        <f t="shared" ref="O40:O44" si="61">IF(N40="","",",")</f>
        <v>,</v>
      </c>
      <c r="P40" s="58" t="str">
        <f t="shared" ref="P40:P44" si="62">IF(E40="","",E40)</f>
        <v/>
      </c>
      <c r="Q40" s="59" t="str">
        <f t="shared" ref="Q40:Q44" si="63">IF(N40="","",",")</f>
        <v>,</v>
      </c>
      <c r="R40" s="60">
        <f t="shared" si="35"/>
        <v>10</v>
      </c>
      <c r="S40" s="55" t="str">
        <f t="shared" ref="S40:S44" si="64">IF(N40="","",")")</f>
        <v>)</v>
      </c>
      <c r="T40" s="61" t="str">
        <f t="shared" ref="T40:T44" si="65">IF(U40="","","(")</f>
        <v>(</v>
      </c>
      <c r="U40" s="62" t="str">
        <f t="shared" ref="U40:U44" si="66">IF(F40="","",F40)</f>
        <v>Lam</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
      </c>
      <c r="AB40" s="56" t="str">
        <f t="shared" ref="AB40:AB44" si="73">IF(H40="","",H40)</f>
        <v/>
      </c>
      <c r="AC40" s="66" t="str">
        <f t="shared" ref="AC40:AC44" si="74">IF(AB40="","",",")</f>
        <v/>
      </c>
      <c r="AD40" s="58" t="str">
        <f t="shared" ref="AD40:AD44" si="75">IF(I40="","",I40)</f>
        <v/>
      </c>
      <c r="AE40" s="67" t="str">
        <f t="shared" ref="AE40:AE44" si="76">IF(AB40="","",",")</f>
        <v/>
      </c>
      <c r="AF40" s="60" t="str">
        <f t="shared" ref="AF40:AF44" si="77">IF(AB40="","",350)</f>
        <v/>
      </c>
      <c r="AG40" s="60" t="str">
        <f t="shared" ref="AG40:AG44" si="78">IF(AB40="","",")")</f>
        <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4.5" thickTop="1" thickBot="1" x14ac:dyDescent="0.55000000000000004">
      <c r="C41" s="124" t="s">
        <v>2805</v>
      </c>
      <c r="D41" s="125" t="s">
        <v>1053</v>
      </c>
      <c r="E41" s="51"/>
      <c r="F41" s="52"/>
      <c r="G41" s="52"/>
      <c r="H41" s="51"/>
      <c r="I41" s="51"/>
      <c r="J41" s="53"/>
      <c r="K41" s="53"/>
      <c r="L41" s="77" t="str">
        <f>IF(C41="","",_xlfn.CONCAT("            { line: ","""",C41,", ",M41:AN41,""", sC: ","""",B41,"""},"))</f>
        <v xml:space="preserve">            { line: "que existes desde siempre y vives para siempre;,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4.5" thickTop="1" thickBot="1" x14ac:dyDescent="0.55000000000000004">
      <c r="C42" s="124" t="s">
        <v>2806</v>
      </c>
      <c r="D42" s="125" t="s">
        <v>1017</v>
      </c>
      <c r="E42" s="51" t="s">
        <v>1016</v>
      </c>
      <c r="F42" s="52"/>
      <c r="G42" s="52"/>
      <c r="H42" s="51"/>
      <c r="I42" s="51"/>
      <c r="J42" s="53"/>
      <c r="K42" s="53"/>
      <c r="L42" s="77" t="str">
        <f>IF(C42="","",_xlfn.CONCAT("            { line: ","""",C42,", ",M42:AN42,""", sC: ","""",B42,"""},"))</f>
        <v xml:space="preserve">            { line: "luz sobre toda luz.,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124" t="s">
        <v>2807</v>
      </c>
      <c r="D44" s="125" t="s">
        <v>1106</v>
      </c>
      <c r="E44" s="51"/>
      <c r="F44" s="52"/>
      <c r="G44" s="52"/>
      <c r="H44" s="51"/>
      <c r="I44" s="51"/>
      <c r="J44" s="53"/>
      <c r="K44" s="53"/>
      <c r="L44" s="77" t="str">
        <f t="shared" ref="L44:L50" si="86">IF(C44="","",_xlfn.CONCAT("            { line: ","""",C44,", ",M44:AN44,""", sC: ","""",B44,"""},"))</f>
        <v xml:space="preserve">            { line: "Porque tú solo eres bueno y fuente de vida,,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4.5" thickTop="1" thickBot="1" x14ac:dyDescent="0.55000000000000004">
      <c r="C45" s="124" t="s">
        <v>2808</v>
      </c>
      <c r="D45" s="125" t="s">
        <v>1110</v>
      </c>
      <c r="E45" s="51"/>
      <c r="F45" s="52"/>
      <c r="G45" s="52"/>
      <c r="H45" s="51"/>
      <c r="I45" s="51"/>
      <c r="J45" s="53"/>
      <c r="K45" s="53"/>
      <c r="L45" s="54" t="str">
        <f t="shared" si="86"/>
        <v xml:space="preserve">            { line: "hiciste todas las cosas, (Re,,22)", sC: ""},</v>
      </c>
      <c r="M45" s="55" t="str">
        <f>IF(N45="","","(")</f>
        <v>(</v>
      </c>
      <c r="N45" s="56" t="str">
        <f>IF(D45="","",D45)</f>
        <v>Re</v>
      </c>
      <c r="O45" s="57" t="str">
        <f>IF(N45="","",",")</f>
        <v>,</v>
      </c>
      <c r="P45" s="58" t="str">
        <f>IF(E45="","",E45)</f>
        <v/>
      </c>
      <c r="Q45" s="59" t="str">
        <f>IF(N45="","",",")</f>
        <v>,</v>
      </c>
      <c r="R45" s="60">
        <f t="shared" si="35"/>
        <v>22</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2809</v>
      </c>
      <c r="D46" s="125" t="s">
        <v>1017</v>
      </c>
      <c r="E46" s="51" t="s">
        <v>1016</v>
      </c>
      <c r="F46" s="52"/>
      <c r="G46" s="52"/>
      <c r="H46" s="51"/>
      <c r="I46" s="51"/>
      <c r="J46" s="53"/>
      <c r="K46" s="53"/>
      <c r="L46" s="54" t="str">
        <f t="shared" si="86"/>
        <v xml:space="preserve">            { line: "para colmarlas de tus bendiciones,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2810</v>
      </c>
      <c r="D47" s="125" t="s">
        <v>1053</v>
      </c>
      <c r="E47" s="51"/>
      <c r="F47" s="52" t="s">
        <v>1017</v>
      </c>
      <c r="G47" s="52" t="s">
        <v>1016</v>
      </c>
      <c r="H47" s="51"/>
      <c r="I47" s="51"/>
      <c r="J47" s="53"/>
      <c r="K47" s="53"/>
      <c r="L47" s="54" t="str">
        <f t="shared" si="86"/>
        <v xml:space="preserve">            { line: "y alegrar su multitud con la claridad de tu gloria., (Sol,,14)(La,m,250)", sC: ""},</v>
      </c>
      <c r="M47" s="55" t="str">
        <f>IF(N47="","","(")</f>
        <v>(</v>
      </c>
      <c r="N47" s="56" t="str">
        <f>IF(D47="","",D47)</f>
        <v>Sol</v>
      </c>
      <c r="O47" s="57" t="str">
        <f>IF(N47="","",",")</f>
        <v>,</v>
      </c>
      <c r="P47" s="58" t="str">
        <f>IF(E47="","",E47)</f>
        <v/>
      </c>
      <c r="Q47" s="59" t="str">
        <f>IF(N47="","",",")</f>
        <v>,</v>
      </c>
      <c r="R47" s="60">
        <f t="shared" si="35"/>
        <v>14</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6.5" thickTop="1" thickBot="1" x14ac:dyDescent="0.550000000000000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4.5" thickTop="1" thickBot="1" x14ac:dyDescent="0.55000000000000004">
      <c r="C49" s="124" t="s">
        <v>2811</v>
      </c>
      <c r="D49" s="125" t="s">
        <v>1106</v>
      </c>
      <c r="E49" s="51"/>
      <c r="F49" s="52" t="s">
        <v>1017</v>
      </c>
      <c r="G49" s="52" t="s">
        <v>1016</v>
      </c>
      <c r="H49" s="51"/>
      <c r="I49" s="51"/>
      <c r="J49" s="53"/>
      <c r="K49" s="53"/>
      <c r="L49" s="54" t="str">
        <f t="shared" si="86"/>
        <v xml:space="preserve">            { line: "Por eso, innumerables ángeles en tu presencia,, (Do,,10)(La,m,250)", sC: ""},</v>
      </c>
      <c r="M49" s="55" t="str">
        <f t="shared" ref="M49:M51" si="87">IF(N49="","","(")</f>
        <v>(</v>
      </c>
      <c r="N49" s="56" t="str">
        <f t="shared" ref="N49:N51" si="88">IF(D49="","",D49)</f>
        <v>Do</v>
      </c>
      <c r="O49" s="57" t="str">
        <f t="shared" ref="O49:O51" si="89">IF(N49="","",",")</f>
        <v>,</v>
      </c>
      <c r="P49" s="58" t="str">
        <f t="shared" ref="P49:P51" si="90">IF(E49="","",E49)</f>
        <v/>
      </c>
      <c r="Q49" s="59" t="str">
        <f t="shared" ref="Q49:Q51" si="91">IF(N49="","",",")</f>
        <v>,</v>
      </c>
      <c r="R49" s="60">
        <f t="shared" si="35"/>
        <v>10</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4.5" thickTop="1" thickBot="1" x14ac:dyDescent="0.55000000000000004">
      <c r="C50" s="124" t="s">
        <v>2812</v>
      </c>
      <c r="D50" s="125" t="s">
        <v>1110</v>
      </c>
      <c r="E50" s="51"/>
      <c r="F50" s="52"/>
      <c r="G50" s="52"/>
      <c r="H50" s="51"/>
      <c r="I50" s="51"/>
      <c r="J50" s="53"/>
      <c r="K50" s="53"/>
      <c r="L50" s="77" t="str">
        <f t="shared" si="86"/>
        <v xml:space="preserve">            { line: "contemplando la gloria de tu rostro,, (Re,,22)", sC: ""},</v>
      </c>
      <c r="M50" s="55" t="str">
        <f t="shared" si="87"/>
        <v>(</v>
      </c>
      <c r="N50" s="56" t="str">
        <f t="shared" si="88"/>
        <v>Re</v>
      </c>
      <c r="O50" s="57" t="str">
        <f t="shared" si="89"/>
        <v>,</v>
      </c>
      <c r="P50" s="58" t="str">
        <f t="shared" si="90"/>
        <v/>
      </c>
      <c r="Q50" s="59" t="str">
        <f t="shared" si="91"/>
        <v>,</v>
      </c>
      <c r="R50" s="60">
        <f t="shared" si="35"/>
        <v>22</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4.5" thickTop="1" thickBot="1" x14ac:dyDescent="0.55000000000000004">
      <c r="C51" s="124" t="s">
        <v>2813</v>
      </c>
      <c r="D51" s="125" t="s">
        <v>1017</v>
      </c>
      <c r="E51" s="51" t="s">
        <v>1016</v>
      </c>
      <c r="F51" s="52"/>
      <c r="G51" s="52"/>
      <c r="H51" s="51"/>
      <c r="I51" s="51"/>
      <c r="J51" s="53"/>
      <c r="K51" s="53"/>
      <c r="L51" s="77" t="str">
        <f>IF(C51="","",_xlfn.CONCAT("            { line: ","""",C51,", ",M51:AN51,""", sC: ","""",B51,"""},"))</f>
        <v xml:space="preserve">            { line: "te sirven siempre y te glorifican sin cesar.,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5" thickTop="1" thickBot="1" x14ac:dyDescent="0.550000000000000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4.5" outlineLevel="1" thickTop="1" thickBot="1" x14ac:dyDescent="0.55000000000000004">
      <c r="C53" s="124" t="s">
        <v>2814</v>
      </c>
      <c r="D53" s="125" t="s">
        <v>1053</v>
      </c>
      <c r="E53" s="51"/>
      <c r="F53" s="52" t="s">
        <v>1017</v>
      </c>
      <c r="G53" s="52" t="s">
        <v>1016</v>
      </c>
      <c r="H53" s="51"/>
      <c r="I53" s="51"/>
      <c r="J53" s="53"/>
      <c r="K53" s="53"/>
      <c r="L53" s="54" t="str">
        <f t="shared" ref="L53:L73" si="114">IF(C53="","",_xlfn.CONCAT("            { line: ","""",C53,", ",M53:AN53,""", sC: ","""",B53,"""},"))</f>
        <v xml:space="preserve">            { line: "Y con ellos también nosotros, llenos de alegría,, (Sol,,14)(La,m,250)", sC: ""},</v>
      </c>
      <c r="M53" s="55" t="str">
        <f t="shared" ref="M53:M73" si="115">IF(N53="","","(")</f>
        <v>(</v>
      </c>
      <c r="N53" s="56" t="str">
        <f t="shared" si="31"/>
        <v>Sol</v>
      </c>
      <c r="O53" s="57" t="str">
        <f t="shared" ref="O53:O73" si="116">IF(N53="","",",")</f>
        <v>,</v>
      </c>
      <c r="P53" s="58" t="str">
        <f t="shared" si="33"/>
        <v/>
      </c>
      <c r="Q53" s="59" t="str">
        <f t="shared" ref="Q53:Q73" si="117">IF(N53="","",",")</f>
        <v>,</v>
      </c>
      <c r="R53" s="60">
        <f t="shared" si="35"/>
        <v>14</v>
      </c>
      <c r="S53" s="55" t="str">
        <f t="shared" ref="S53:S73" si="118">IF(N53="","",")")</f>
        <v>)</v>
      </c>
      <c r="T53" s="61" t="str">
        <f t="shared" ref="T53:T73" si="119">IF(U53="","","(")</f>
        <v>(</v>
      </c>
      <c r="U53" s="62" t="str">
        <f t="shared" si="38"/>
        <v>La</v>
      </c>
      <c r="V53" s="63" t="str">
        <f t="shared" ref="V53:V73" si="120">IF(U53="","",",")</f>
        <v>,</v>
      </c>
      <c r="W53" s="64" t="str">
        <f t="shared" si="40"/>
        <v>m</v>
      </c>
      <c r="X53" s="63" t="str">
        <f t="shared" ref="X53:X73" si="121">IF(U53="","",",")</f>
        <v>,</v>
      </c>
      <c r="Y53" s="63">
        <f t="shared" ref="Y53:Y73" si="122">IF(U53="","",250)</f>
        <v>250</v>
      </c>
      <c r="Z53" s="55" t="str">
        <f t="shared" ref="Z53:Z73" si="123">IF(U53="","",")")</f>
        <v>)</v>
      </c>
      <c r="AA53" s="65" t="str">
        <f t="shared" ref="AA53:AA73" si="124">IF(AB53="","","(")</f>
        <v/>
      </c>
      <c r="AB53" s="56" t="str">
        <f t="shared" si="45"/>
        <v/>
      </c>
      <c r="AC53" s="66" t="str">
        <f t="shared" ref="AC53:AC73" si="125">IF(AB53="","",",")</f>
        <v/>
      </c>
      <c r="AD53" s="58" t="str">
        <f t="shared" ref="AD53:AD73" si="126">IF(I53="","",I53)</f>
        <v/>
      </c>
      <c r="AE53" s="67" t="str">
        <f t="shared" ref="AE53:AE73" si="127">IF(AB53="","",",")</f>
        <v/>
      </c>
      <c r="AF53" s="60" t="str">
        <f t="shared" ref="AF53:AF73" si="128">IF(AB53="","",350)</f>
        <v/>
      </c>
      <c r="AG53" s="60" t="str">
        <f t="shared" ref="AG53:AG73" si="129">IF(AB53="","",")")</f>
        <v/>
      </c>
      <c r="AH53" s="68" t="str">
        <f t="shared" ref="AH53:AH73" si="130">IF(AI53="","","(")</f>
        <v/>
      </c>
      <c r="AI53" s="69" t="str">
        <f t="shared" si="52"/>
        <v/>
      </c>
      <c r="AJ53" s="63" t="str">
        <f t="shared" ref="AJ53:AJ73" si="131">IF(AI53="","",",")</f>
        <v/>
      </c>
      <c r="AK53" s="63" t="str">
        <f t="shared" ref="AK53:AK73" si="132">IF(K53="","",K53)</f>
        <v/>
      </c>
      <c r="AL53" s="63" t="str">
        <f t="shared" ref="AL53:AL73" si="133">IF(AI53="","",",")</f>
        <v/>
      </c>
      <c r="AM53" s="63" t="str">
        <f t="shared" ref="AM53:AM73" si="134">IF(AI53="","",450)</f>
        <v/>
      </c>
      <c r="AN53" s="63" t="str">
        <f t="shared" ref="AN53:AN73" si="135">IF(AI53="","",")")</f>
        <v/>
      </c>
    </row>
    <row r="54" spans="1:40" ht="24.5" outlineLevel="1" thickTop="1" thickBot="1" x14ac:dyDescent="0.55000000000000004">
      <c r="C54" s="124" t="s">
        <v>2815</v>
      </c>
      <c r="D54" s="125" t="s">
        <v>1106</v>
      </c>
      <c r="E54" s="51"/>
      <c r="F54" s="52"/>
      <c r="G54" s="52"/>
      <c r="H54" s="51"/>
      <c r="I54" s="51"/>
      <c r="J54" s="53"/>
      <c r="K54" s="53"/>
      <c r="L54" s="54" t="str">
        <f t="shared" si="114"/>
        <v xml:space="preserve">            { line: "y por nuestra voz las demás criaturas,, (Do,,10)", sC: ""},</v>
      </c>
      <c r="M54" s="55" t="str">
        <f t="shared" si="115"/>
        <v>(</v>
      </c>
      <c r="N54" s="56" t="str">
        <f t="shared" si="31"/>
        <v>Do</v>
      </c>
      <c r="O54" s="57" t="str">
        <f t="shared" si="116"/>
        <v>,</v>
      </c>
      <c r="P54" s="58" t="str">
        <f t="shared" si="33"/>
        <v/>
      </c>
      <c r="Q54" s="59" t="str">
        <f t="shared" si="117"/>
        <v>,</v>
      </c>
      <c r="R54" s="60">
        <f t="shared" si="35"/>
        <v>10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4.5" outlineLevel="1" thickTop="1" thickBot="1" x14ac:dyDescent="0.55000000000000004">
      <c r="C55" s="124" t="s">
        <v>2816</v>
      </c>
      <c r="D55" s="125" t="s">
        <v>1110</v>
      </c>
      <c r="E55" s="51"/>
      <c r="F55" s="52" t="s">
        <v>1015</v>
      </c>
      <c r="G55" s="52"/>
      <c r="H55" s="51"/>
      <c r="I55" s="51"/>
      <c r="J55" s="53"/>
      <c r="K55" s="53"/>
      <c r="L55" s="54" t="str">
        <f t="shared" si="114"/>
        <v xml:space="preserve">            { line: "aclamamos tu nombre cantando:, (Re,,22)(Mi,,250)", sC: ""},</v>
      </c>
      <c r="M55" s="55" t="str">
        <f t="shared" si="115"/>
        <v>(</v>
      </c>
      <c r="N55" s="56" t="str">
        <f t="shared" si="31"/>
        <v>Re</v>
      </c>
      <c r="O55" s="57" t="str">
        <f t="shared" si="116"/>
        <v>,</v>
      </c>
      <c r="P55" s="58" t="str">
        <f t="shared" si="33"/>
        <v/>
      </c>
      <c r="Q55" s="59" t="str">
        <f t="shared" si="117"/>
        <v>,</v>
      </c>
      <c r="R55" s="60">
        <f t="shared" si="35"/>
        <v>22</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outlineLevel="1" thickTop="1" thickBot="1" x14ac:dyDescent="0.55000000000000004">
      <c r="B57" t="s">
        <v>1003</v>
      </c>
      <c r="C57" s="124" t="s">
        <v>2817</v>
      </c>
      <c r="D57" s="125"/>
      <c r="E57" s="51"/>
      <c r="F57" s="52"/>
      <c r="G57" s="52"/>
      <c r="H57" s="51"/>
      <c r="I57" s="51"/>
      <c r="J57" s="53"/>
      <c r="K57" s="53"/>
      <c r="L57" s="54" t="str">
        <f t="shared" si="114"/>
        <v xml:space="preserve">            { line: "SANTO, SANTO, SANTO ..., ", sC: "as"},</v>
      </c>
      <c r="M57" s="55" t="str">
        <f t="shared" si="115"/>
        <v/>
      </c>
      <c r="N57" s="56" t="str">
        <f t="shared" si="31"/>
        <v/>
      </c>
      <c r="O57" s="57" t="str">
        <f t="shared" si="116"/>
        <v/>
      </c>
      <c r="P57" s="58" t="str">
        <f t="shared" si="33"/>
        <v/>
      </c>
      <c r="Q57" s="59" t="str">
        <f t="shared" si="117"/>
        <v/>
      </c>
      <c r="R57" s="60" t="str">
        <f t="shared" si="35"/>
        <v/>
      </c>
      <c r="S57" s="55" t="str">
        <f t="shared" si="118"/>
        <v/>
      </c>
      <c r="T57" s="61" t="str">
        <f t="shared" si="119"/>
        <v/>
      </c>
      <c r="U57" s="62" t="str">
        <f t="shared" si="38"/>
        <v/>
      </c>
      <c r="V57" s="63" t="str">
        <f t="shared" si="120"/>
        <v/>
      </c>
      <c r="W57" s="64" t="str">
        <f t="shared" si="40"/>
        <v/>
      </c>
      <c r="X57" s="63" t="str">
        <f t="shared" si="121"/>
        <v/>
      </c>
      <c r="Y57" s="63" t="str">
        <f t="shared" si="122"/>
        <v/>
      </c>
      <c r="Z57" s="55" t="str">
        <f t="shared" si="123"/>
        <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4.5" outlineLevel="1" thickTop="1" thickBot="1" x14ac:dyDescent="0.4">
      <c r="C58" s="145" t="s">
        <v>2756</v>
      </c>
      <c r="D58" s="125"/>
      <c r="E58" s="51"/>
      <c r="F58" s="52"/>
      <c r="G58" s="52"/>
      <c r="H58" s="51"/>
      <c r="I58" s="51"/>
      <c r="J58" s="53"/>
      <c r="K58" s="53"/>
      <c r="L58" s="54" t="str">
        <f t="shared" ref="L58" si="136">IF(C58="","",_xlfn.CONCAT("            { line: ","""",C58,", ",M58:AN58,""", sC: ","""",B58,"""},"))</f>
        <v xml:space="preserve">            { line: "TRANSICIÓN, ", sC: ""},</v>
      </c>
      <c r="M58" s="55" t="str">
        <f t="shared" ref="M58" si="137">IF(N58="","","(")</f>
        <v/>
      </c>
      <c r="N58" s="56" t="str">
        <f t="shared" ref="N58" si="138">IF(D58="","",D58)</f>
        <v/>
      </c>
      <c r="O58" s="57" t="str">
        <f t="shared" ref="O58" si="139">IF(N58="","",",")</f>
        <v/>
      </c>
      <c r="P58" s="58" t="str">
        <f t="shared" ref="P58" si="140">IF(E58="","",E58)</f>
        <v/>
      </c>
      <c r="Q58" s="59" t="str">
        <f t="shared" ref="Q58" si="141">IF(N58="","",",")</f>
        <v/>
      </c>
      <c r="R58" s="60" t="str">
        <f t="shared" ref="R58" si="142">IF(N58="Do",10,IF(N58="Re",22,IF(N58="Mi",20,IF(N58="Fa",20,IF(N58="Sol",14,IF(N58="La",20,IF(N58="Si",20,IF(N58="Do#",14,IF(N58="Fa#",15,IF(N58="Sol#",20,IF(N58="Si♭",17,"")))))))))))</f>
        <v/>
      </c>
      <c r="S58" s="55" t="str">
        <f t="shared" ref="S58" si="143">IF(N58="","",")")</f>
        <v/>
      </c>
      <c r="T58" s="61" t="str">
        <f t="shared" ref="T58" si="144">IF(U58="","","(")</f>
        <v/>
      </c>
      <c r="U58" s="62" t="str">
        <f t="shared" ref="U58" si="145">IF(F58="","",F58)</f>
        <v/>
      </c>
      <c r="V58" s="63" t="str">
        <f t="shared" ref="V58" si="146">IF(U58="","",",")</f>
        <v/>
      </c>
      <c r="W58" s="64" t="str">
        <f t="shared" ref="W58" si="147">IF(G58="","",G58)</f>
        <v/>
      </c>
      <c r="X58" s="63" t="str">
        <f t="shared" ref="X58" si="148">IF(U58="","",",")</f>
        <v/>
      </c>
      <c r="Y58" s="63" t="str">
        <f t="shared" ref="Y58" si="149">IF(U58="","",250)</f>
        <v/>
      </c>
      <c r="Z58" s="55" t="str">
        <f t="shared" ref="Z58" si="150">IF(U58="","",")")</f>
        <v/>
      </c>
      <c r="AA58" s="65" t="str">
        <f t="shared" ref="AA58" si="151">IF(AB58="","","(")</f>
        <v/>
      </c>
      <c r="AB58" s="56" t="str">
        <f t="shared" ref="AB58" si="152">IF(H58="","",H58)</f>
        <v/>
      </c>
      <c r="AC58" s="66" t="str">
        <f t="shared" ref="AC58" si="153">IF(AB58="","",",")</f>
        <v/>
      </c>
      <c r="AD58" s="58" t="str">
        <f t="shared" ref="AD58" si="154">IF(I58="","",I58)</f>
        <v/>
      </c>
      <c r="AE58" s="67" t="str">
        <f t="shared" ref="AE58" si="155">IF(AB58="","",",")</f>
        <v/>
      </c>
      <c r="AF58" s="60" t="str">
        <f t="shared" ref="AF58" si="156">IF(AB58="","",350)</f>
        <v/>
      </c>
      <c r="AG58" s="60" t="str">
        <f t="shared" ref="AG58" si="157">IF(AB58="","",")")</f>
        <v/>
      </c>
      <c r="AH58" s="68" t="str">
        <f t="shared" ref="AH58" si="158">IF(AI58="","","(")</f>
        <v/>
      </c>
      <c r="AI58" s="69" t="str">
        <f t="shared" ref="AI58" si="159">IF(J58="","",J58)</f>
        <v/>
      </c>
      <c r="AJ58" s="63" t="str">
        <f t="shared" ref="AJ58" si="160">IF(AI58="","",",")</f>
        <v/>
      </c>
      <c r="AK58" s="63" t="str">
        <f t="shared" ref="AK58" si="161">IF(K58="","",K58)</f>
        <v/>
      </c>
      <c r="AL58" s="63" t="str">
        <f t="shared" ref="AL58" si="162">IF(AI58="","",",")</f>
        <v/>
      </c>
      <c r="AM58" s="63" t="str">
        <f t="shared" ref="AM58" si="163">IF(AI58="","",450)</f>
        <v/>
      </c>
      <c r="AN58" s="63" t="str">
        <f t="shared" ref="AN58" si="164">IF(AI58="","",")")</f>
        <v/>
      </c>
    </row>
    <row r="59" spans="1:40" ht="24.5" outlineLevel="1" thickTop="1" thickBot="1" x14ac:dyDescent="0.55000000000000004">
      <c r="B59" t="s">
        <v>2466</v>
      </c>
      <c r="C59" s="124" t="s">
        <v>2818</v>
      </c>
      <c r="D59" s="125" t="s">
        <v>1017</v>
      </c>
      <c r="E59" s="51" t="s">
        <v>1016</v>
      </c>
      <c r="F59" s="52" t="s">
        <v>1106</v>
      </c>
      <c r="G59" s="52"/>
      <c r="H59" s="51"/>
      <c r="I59" s="51"/>
      <c r="J59" s="53"/>
      <c r="K59" s="53"/>
      <c r="L59" s="54" t="str">
        <f t="shared" si="114"/>
        <v xml:space="preserve">            { line: "Te alabamos, Padre santo, porque eres grande, (La,m,20)(Do,,250)", sC: "pa"},</v>
      </c>
      <c r="M59" s="55" t="str">
        <f t="shared" si="115"/>
        <v>(</v>
      </c>
      <c r="N59" s="56" t="str">
        <f t="shared" si="31"/>
        <v>La</v>
      </c>
      <c r="O59" s="57" t="str">
        <f t="shared" si="116"/>
        <v>,</v>
      </c>
      <c r="P59" s="58" t="str">
        <f t="shared" si="33"/>
        <v>m</v>
      </c>
      <c r="Q59" s="59" t="str">
        <f t="shared" si="117"/>
        <v>,</v>
      </c>
      <c r="R59" s="60">
        <f t="shared" si="35"/>
        <v>20</v>
      </c>
      <c r="S59" s="55" t="str">
        <f t="shared" si="118"/>
        <v>)</v>
      </c>
      <c r="T59" s="61" t="str">
        <f t="shared" si="119"/>
        <v>(</v>
      </c>
      <c r="U59" s="62" t="str">
        <f t="shared" si="38"/>
        <v>Do</v>
      </c>
      <c r="V59" s="63" t="str">
        <f t="shared" si="120"/>
        <v>,</v>
      </c>
      <c r="W59" s="64" t="str">
        <f t="shared" si="40"/>
        <v/>
      </c>
      <c r="X59" s="63" t="str">
        <f t="shared" si="121"/>
        <v>,</v>
      </c>
      <c r="Y59" s="63">
        <f t="shared" si="122"/>
        <v>250</v>
      </c>
      <c r="Z59" s="55" t="str">
        <f t="shared" si="123"/>
        <v>)</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4.5" outlineLevel="1" thickTop="1" thickBot="1" x14ac:dyDescent="0.55000000000000004">
      <c r="C60" s="124" t="s">
        <v>2819</v>
      </c>
      <c r="D60" s="125" t="s">
        <v>1110</v>
      </c>
      <c r="E60" s="51"/>
      <c r="F60" s="52"/>
      <c r="G60" s="52"/>
      <c r="H60" s="51"/>
      <c r="I60" s="51"/>
      <c r="J60" s="53"/>
      <c r="K60" s="53"/>
      <c r="L60" s="54" t="str">
        <f t="shared" si="114"/>
        <v xml:space="preserve">            { line: "y porque hiciste todas las cosas, (Re,,22)", sC: ""},</v>
      </c>
      <c r="M60" s="55" t="str">
        <f t="shared" si="115"/>
        <v>(</v>
      </c>
      <c r="N60" s="56" t="str">
        <f t="shared" si="31"/>
        <v>Re</v>
      </c>
      <c r="O60" s="57" t="str">
        <f t="shared" si="116"/>
        <v>,</v>
      </c>
      <c r="P60" s="58" t="str">
        <f t="shared" si="33"/>
        <v/>
      </c>
      <c r="Q60" s="59" t="str">
        <f t="shared" si="117"/>
        <v>,</v>
      </c>
      <c r="R60" s="60">
        <f t="shared" si="35"/>
        <v>22</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4.5" outlineLevel="1" thickTop="1" thickBot="1" x14ac:dyDescent="0.55000000000000004">
      <c r="C61" s="124" t="s">
        <v>2820</v>
      </c>
      <c r="D61" s="125" t="s">
        <v>1017</v>
      </c>
      <c r="E61" s="51" t="s">
        <v>1016</v>
      </c>
      <c r="F61" s="52"/>
      <c r="G61" s="52"/>
      <c r="H61" s="51"/>
      <c r="I61" s="51"/>
      <c r="J61" s="53"/>
      <c r="K61" s="53"/>
      <c r="L61" s="54" t="str">
        <f t="shared" si="114"/>
        <v xml:space="preserve">            { line: "con sabiduría y amor., (La,m,20)", sC: ""},</v>
      </c>
      <c r="M61" s="55" t="str">
        <f t="shared" si="115"/>
        <v>(</v>
      </c>
      <c r="N61" s="56" t="str">
        <f t="shared" si="31"/>
        <v>La</v>
      </c>
      <c r="O61" s="57" t="str">
        <f t="shared" si="116"/>
        <v>,</v>
      </c>
      <c r="P61" s="58" t="str">
        <f t="shared" si="33"/>
        <v>m</v>
      </c>
      <c r="Q61" s="59" t="str">
        <f t="shared" si="117"/>
        <v>,</v>
      </c>
      <c r="R61" s="60">
        <f t="shared" si="35"/>
        <v>20</v>
      </c>
      <c r="S61" s="55" t="str">
        <f t="shared" si="118"/>
        <v>)</v>
      </c>
      <c r="T61" s="61" t="str">
        <f t="shared" si="119"/>
        <v/>
      </c>
      <c r="U61" s="62" t="str">
        <f t="shared" si="38"/>
        <v/>
      </c>
      <c r="V61" s="63" t="str">
        <f t="shared" si="120"/>
        <v/>
      </c>
      <c r="W61" s="64" t="str">
        <f t="shared" si="40"/>
        <v/>
      </c>
      <c r="X61" s="63" t="str">
        <f t="shared" si="121"/>
        <v/>
      </c>
      <c r="Y61" s="63" t="str">
        <f t="shared" si="122"/>
        <v/>
      </c>
      <c r="Z61" s="55" t="str">
        <f t="shared" si="123"/>
        <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6.5" thickTop="1" thickBot="1" x14ac:dyDescent="0.550000000000000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outlineLevel="1" thickTop="1" thickBot="1" x14ac:dyDescent="0.55000000000000004">
      <c r="C63" s="124" t="s">
        <v>2821</v>
      </c>
      <c r="D63" s="125" t="s">
        <v>1106</v>
      </c>
      <c r="E63" s="51"/>
      <c r="F63" s="52"/>
      <c r="G63" s="52"/>
      <c r="H63" s="51"/>
      <c r="I63" s="51"/>
      <c r="J63" s="53"/>
      <c r="K63" s="53"/>
      <c r="L63" s="54" t="str">
        <f t="shared" si="114"/>
        <v xml:space="preserve">            { line: "A imagen tuya creaste al hombre, (Do,,10)", sC: ""},</v>
      </c>
      <c r="M63" s="55" t="str">
        <f t="shared" si="115"/>
        <v>(</v>
      </c>
      <c r="N63" s="56" t="str">
        <f t="shared" si="31"/>
        <v>Do</v>
      </c>
      <c r="O63" s="57" t="str">
        <f t="shared" si="116"/>
        <v>,</v>
      </c>
      <c r="P63" s="58" t="str">
        <f t="shared" si="33"/>
        <v/>
      </c>
      <c r="Q63" s="59" t="str">
        <f t="shared" si="117"/>
        <v>,</v>
      </c>
      <c r="R63" s="60">
        <f t="shared" si="35"/>
        <v>10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4.5" outlineLevel="1" thickTop="1" thickBot="1" x14ac:dyDescent="0.55000000000000004">
      <c r="C64" s="124" t="s">
        <v>2822</v>
      </c>
      <c r="D64" s="125" t="s">
        <v>1110</v>
      </c>
      <c r="E64" s="51"/>
      <c r="F64" s="52"/>
      <c r="G64" s="52"/>
      <c r="H64" s="51"/>
      <c r="I64" s="51"/>
      <c r="J64" s="53"/>
      <c r="K64" s="53"/>
      <c r="L64" s="54" t="str">
        <f t="shared" si="114"/>
        <v xml:space="preserve">            { line: "y le encomendaste el universo entero,, (Re,,22)", sC: ""},</v>
      </c>
      <c r="M64" s="55" t="str">
        <f t="shared" si="115"/>
        <v>(</v>
      </c>
      <c r="N64" s="56" t="str">
        <f t="shared" si="31"/>
        <v>Re</v>
      </c>
      <c r="O64" s="57" t="str">
        <f t="shared" si="116"/>
        <v>,</v>
      </c>
      <c r="P64" s="58" t="str">
        <f t="shared" si="33"/>
        <v/>
      </c>
      <c r="Q64" s="59" t="str">
        <f t="shared" si="117"/>
        <v>,</v>
      </c>
      <c r="R64" s="60">
        <f t="shared" si="35"/>
        <v>22</v>
      </c>
      <c r="S64" s="55" t="str">
        <f t="shared" si="118"/>
        <v>)</v>
      </c>
      <c r="T64" s="61" t="str">
        <f t="shared" si="119"/>
        <v/>
      </c>
      <c r="U64" s="62" t="str">
        <f t="shared" si="38"/>
        <v/>
      </c>
      <c r="V64" s="63" t="str">
        <f t="shared" si="120"/>
        <v/>
      </c>
      <c r="W64" s="64" t="str">
        <f t="shared" si="40"/>
        <v/>
      </c>
      <c r="X64" s="63" t="str">
        <f t="shared" si="121"/>
        <v/>
      </c>
      <c r="Y64" s="63" t="str">
        <f t="shared" si="122"/>
        <v/>
      </c>
      <c r="Z64" s="55" t="str">
        <f t="shared" si="123"/>
        <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4.5" outlineLevel="1" thickTop="1" thickBot="1" x14ac:dyDescent="0.55000000000000004">
      <c r="C65" s="124" t="s">
        <v>2823</v>
      </c>
      <c r="D65" s="125" t="s">
        <v>1048</v>
      </c>
      <c r="E65" s="51"/>
      <c r="F65" s="52"/>
      <c r="G65" s="52"/>
      <c r="H65" s="51"/>
      <c r="I65" s="51"/>
      <c r="J65" s="53"/>
      <c r="K65" s="53"/>
      <c r="L65" s="54" t="str">
        <f t="shared" si="114"/>
        <v xml:space="preserve">            { line: "para que, sirviéndote solo a ti, su Creador,,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4.5" outlineLevel="1" thickTop="1" thickBot="1" x14ac:dyDescent="0.55000000000000004">
      <c r="C66" s="124" t="s">
        <v>2824</v>
      </c>
      <c r="D66" s="125" t="s">
        <v>1053</v>
      </c>
      <c r="E66" s="51"/>
      <c r="F66" s="52" t="s">
        <v>1017</v>
      </c>
      <c r="G66" s="52" t="s">
        <v>1016</v>
      </c>
      <c r="H66" s="51"/>
      <c r="I66" s="51"/>
      <c r="J66" s="53"/>
      <c r="K66" s="53"/>
      <c r="L66" s="54" t="str">
        <f t="shared" si="114"/>
        <v xml:space="preserve">            { line: "dominara todo lo creado., (Sol,,14)(La,m,250)", sC: ""},</v>
      </c>
      <c r="M66" s="55" t="str">
        <f t="shared" si="115"/>
        <v>(</v>
      </c>
      <c r="N66" s="56" t="str">
        <f t="shared" si="31"/>
        <v>Sol</v>
      </c>
      <c r="O66" s="57" t="str">
        <f t="shared" si="116"/>
        <v>,</v>
      </c>
      <c r="P66" s="58" t="str">
        <f t="shared" si="33"/>
        <v/>
      </c>
      <c r="Q66" s="59" t="str">
        <f t="shared" si="117"/>
        <v>,</v>
      </c>
      <c r="R66" s="60">
        <f t="shared" si="35"/>
        <v>14</v>
      </c>
      <c r="S66" s="55" t="str">
        <f t="shared" si="118"/>
        <v>)</v>
      </c>
      <c r="T66" s="61" t="str">
        <f t="shared" si="119"/>
        <v>(</v>
      </c>
      <c r="U66" s="62" t="str">
        <f t="shared" si="38"/>
        <v>La</v>
      </c>
      <c r="V66" s="63" t="str">
        <f t="shared" si="120"/>
        <v>,</v>
      </c>
      <c r="W66" s="64" t="str">
        <f t="shared" si="40"/>
        <v>m</v>
      </c>
      <c r="X66" s="63" t="str">
        <f t="shared" si="121"/>
        <v>,</v>
      </c>
      <c r="Y66" s="63">
        <f t="shared" si="122"/>
        <v>250</v>
      </c>
      <c r="Z66" s="55" t="str">
        <f t="shared" si="123"/>
        <v>)</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6.5" thickTop="1" thickBot="1" x14ac:dyDescent="0.550000000000000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C68" s="124" t="s">
        <v>2825</v>
      </c>
      <c r="D68" s="125" t="s">
        <v>1053</v>
      </c>
      <c r="E68" s="51"/>
      <c r="F68" s="52" t="s">
        <v>1017</v>
      </c>
      <c r="G68" s="52" t="s">
        <v>1016</v>
      </c>
      <c r="H68" s="51"/>
      <c r="I68" s="51"/>
      <c r="J68" s="53"/>
      <c r="K68" s="53"/>
      <c r="L68" s="54" t="str">
        <f t="shared" si="114"/>
        <v xml:space="preserve">            { line: "Y cuando por desobediencia perdió tu amistad,, (Sol,,14)(La,m,250)", sC: ""},</v>
      </c>
      <c r="M68" s="55" t="str">
        <f t="shared" si="115"/>
        <v>(</v>
      </c>
      <c r="N68" s="56" t="str">
        <f t="shared" si="31"/>
        <v>Sol</v>
      </c>
      <c r="O68" s="57" t="str">
        <f t="shared" si="116"/>
        <v>,</v>
      </c>
      <c r="P68" s="58" t="str">
        <f t="shared" si="33"/>
        <v/>
      </c>
      <c r="Q68" s="59" t="str">
        <f t="shared" si="117"/>
        <v>,</v>
      </c>
      <c r="R68" s="60">
        <f t="shared" si="35"/>
        <v>14</v>
      </c>
      <c r="S68" s="55" t="str">
        <f t="shared" si="118"/>
        <v>)</v>
      </c>
      <c r="T68" s="61" t="str">
        <f t="shared" si="119"/>
        <v>(</v>
      </c>
      <c r="U68" s="62" t="str">
        <f t="shared" si="38"/>
        <v>La</v>
      </c>
      <c r="V68" s="63" t="str">
        <f t="shared" si="120"/>
        <v>,</v>
      </c>
      <c r="W68" s="64" t="str">
        <f t="shared" si="40"/>
        <v>m</v>
      </c>
      <c r="X68" s="63" t="str">
        <f t="shared" si="121"/>
        <v>,</v>
      </c>
      <c r="Y68" s="63">
        <f t="shared" si="122"/>
        <v>250</v>
      </c>
      <c r="Z68" s="55" t="str">
        <f t="shared" si="123"/>
        <v>)</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4.5" outlineLevel="1" thickTop="1" thickBot="1" x14ac:dyDescent="0.55000000000000004">
      <c r="C69" s="124" t="s">
        <v>2826</v>
      </c>
      <c r="D69" s="125" t="s">
        <v>1106</v>
      </c>
      <c r="E69" s="51"/>
      <c r="F69" s="52"/>
      <c r="G69" s="52"/>
      <c r="H69" s="51"/>
      <c r="I69" s="51"/>
      <c r="J69" s="53"/>
      <c r="K69" s="53"/>
      <c r="L69" s="54" t="str">
        <f t="shared" si="114"/>
        <v xml:space="preserve">            { line: "no lo abandonaste al poder de la muerte,, (Do,,10)", sC: ""},</v>
      </c>
      <c r="M69" s="55" t="str">
        <f t="shared" si="115"/>
        <v>(</v>
      </c>
      <c r="N69" s="56" t="str">
        <f t="shared" si="31"/>
        <v>Do</v>
      </c>
      <c r="O69" s="57" t="str">
        <f t="shared" si="116"/>
        <v>,</v>
      </c>
      <c r="P69" s="58" t="str">
        <f t="shared" si="33"/>
        <v/>
      </c>
      <c r="Q69" s="59" t="str">
        <f t="shared" si="117"/>
        <v>,</v>
      </c>
      <c r="R69" s="60">
        <f t="shared" si="35"/>
        <v>10</v>
      </c>
      <c r="S69" s="55" t="str">
        <f t="shared" si="118"/>
        <v>)</v>
      </c>
      <c r="T69" s="61" t="str">
        <f t="shared" si="119"/>
        <v/>
      </c>
      <c r="U69" s="62" t="str">
        <f t="shared" si="38"/>
        <v/>
      </c>
      <c r="V69" s="63" t="str">
        <f t="shared" si="120"/>
        <v/>
      </c>
      <c r="W69" s="64" t="str">
        <f t="shared" si="40"/>
        <v/>
      </c>
      <c r="X69" s="63" t="str">
        <f t="shared" si="121"/>
        <v/>
      </c>
      <c r="Y69" s="63" t="str">
        <f t="shared" si="122"/>
        <v/>
      </c>
      <c r="Z69" s="55" t="str">
        <f t="shared" si="123"/>
        <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4.5" outlineLevel="1" thickTop="1" thickBot="1" x14ac:dyDescent="0.55000000000000004">
      <c r="C70" s="124" t="s">
        <v>2827</v>
      </c>
      <c r="D70" s="125" t="s">
        <v>1110</v>
      </c>
      <c r="E70" s="51"/>
      <c r="F70" s="52"/>
      <c r="G70" s="52"/>
      <c r="H70" s="51"/>
      <c r="I70" s="51"/>
      <c r="J70" s="53"/>
      <c r="K70" s="53"/>
      <c r="L70" s="54" t="str">
        <f t="shared" si="114"/>
        <v xml:space="preserve">            { line: "sino que, compadecido,, (Re,,22)", sC: ""},</v>
      </c>
      <c r="M70" s="55" t="str">
        <f t="shared" si="115"/>
        <v>(</v>
      </c>
      <c r="N70" s="56" t="str">
        <f t="shared" si="31"/>
        <v>Re</v>
      </c>
      <c r="O70" s="57" t="str">
        <f t="shared" si="116"/>
        <v>,</v>
      </c>
      <c r="P70" s="58" t="str">
        <f t="shared" si="33"/>
        <v/>
      </c>
      <c r="Q70" s="59" t="str">
        <f t="shared" si="117"/>
        <v>,</v>
      </c>
      <c r="R70" s="60">
        <f t="shared" si="35"/>
        <v>22</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4.5" outlineLevel="1" thickTop="1" thickBot="1" x14ac:dyDescent="0.55000000000000004">
      <c r="C71" s="124" t="s">
        <v>2828</v>
      </c>
      <c r="D71" s="125" t="s">
        <v>1015</v>
      </c>
      <c r="E71" s="51"/>
      <c r="F71" s="52"/>
      <c r="G71" s="52"/>
      <c r="H71" s="51"/>
      <c r="I71" s="51"/>
      <c r="J71" s="53"/>
      <c r="K71" s="53"/>
      <c r="L71" s="54" t="str">
        <f t="shared" si="114"/>
        <v xml:space="preserve">            { line: "tendiste la mano a todos,, (Mi,,20)", sC: ""},</v>
      </c>
      <c r="M71" s="55" t="str">
        <f t="shared" si="115"/>
        <v>(</v>
      </c>
      <c r="N71" s="56" t="str">
        <f t="shared" si="31"/>
        <v>Mi</v>
      </c>
      <c r="O71" s="57" t="str">
        <f t="shared" si="116"/>
        <v>,</v>
      </c>
      <c r="P71" s="58" t="str">
        <f t="shared" si="33"/>
        <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4.5" outlineLevel="1" thickTop="1" thickBot="1" x14ac:dyDescent="0.55000000000000004">
      <c r="C72" s="124" t="s">
        <v>2829</v>
      </c>
      <c r="D72" s="125" t="s">
        <v>1110</v>
      </c>
      <c r="E72" s="51"/>
      <c r="F72" s="52"/>
      <c r="G72" s="52"/>
      <c r="H72" s="51"/>
      <c r="I72" s="51"/>
      <c r="J72" s="53"/>
      <c r="K72" s="53"/>
      <c r="L72" s="54" t="str">
        <f t="shared" si="114"/>
        <v xml:space="preserve">            { line: "para que te encuentre, (Re,,22)", sC: ""},</v>
      </c>
      <c r="M72" s="55" t="str">
        <f t="shared" si="115"/>
        <v>(</v>
      </c>
      <c r="N72" s="56" t="str">
        <f t="shared" si="31"/>
        <v>Re</v>
      </c>
      <c r="O72" s="57" t="str">
        <f t="shared" si="116"/>
        <v>,</v>
      </c>
      <c r="P72" s="58" t="str">
        <f t="shared" si="33"/>
        <v/>
      </c>
      <c r="Q72" s="59" t="str">
        <f t="shared" si="117"/>
        <v>,</v>
      </c>
      <c r="R72" s="60">
        <f t="shared" si="35"/>
        <v>22</v>
      </c>
      <c r="S72" s="55" t="str">
        <f t="shared" si="118"/>
        <v>)</v>
      </c>
      <c r="T72" s="61" t="str">
        <f t="shared" si="119"/>
        <v/>
      </c>
      <c r="U72" s="62" t="str">
        <f t="shared" si="38"/>
        <v/>
      </c>
      <c r="V72" s="63" t="str">
        <f t="shared" si="120"/>
        <v/>
      </c>
      <c r="W72" s="64" t="str">
        <f t="shared" si="40"/>
        <v/>
      </c>
      <c r="X72" s="63" t="str">
        <f t="shared" si="121"/>
        <v/>
      </c>
      <c r="Y72" s="63" t="str">
        <f t="shared" si="122"/>
        <v/>
      </c>
      <c r="Z72" s="55" t="str">
        <f t="shared" si="123"/>
        <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4.5" outlineLevel="1" thickTop="1" thickBot="1" x14ac:dyDescent="0.55000000000000004">
      <c r="C73" s="124" t="s">
        <v>2830</v>
      </c>
      <c r="D73" s="125" t="s">
        <v>1015</v>
      </c>
      <c r="E73" s="51"/>
      <c r="F73" s="52"/>
      <c r="G73" s="52"/>
      <c r="H73" s="51"/>
      <c r="I73" s="51"/>
      <c r="J73" s="53"/>
      <c r="K73" s="53"/>
      <c r="L73" s="54" t="str">
        <f t="shared" si="114"/>
        <v xml:space="preserve">            { line: "el que te busca, (Mi,,20)", sC: ""},</v>
      </c>
      <c r="M73" s="55" t="str">
        <f t="shared" si="115"/>
        <v>(</v>
      </c>
      <c r="N73" s="56" t="str">
        <f t="shared" si="31"/>
        <v>Mi</v>
      </c>
      <c r="O73" s="57" t="str">
        <f t="shared" si="116"/>
        <v>,</v>
      </c>
      <c r="P73" s="58" t="str">
        <f t="shared" si="33"/>
        <v/>
      </c>
      <c r="Q73" s="59" t="str">
        <f t="shared" si="117"/>
        <v>,</v>
      </c>
      <c r="R73" s="60">
        <f t="shared" si="35"/>
        <v>20</v>
      </c>
      <c r="S73" s="55" t="str">
        <f t="shared" si="118"/>
        <v>)</v>
      </c>
      <c r="T73" s="61" t="str">
        <f t="shared" si="119"/>
        <v/>
      </c>
      <c r="U73" s="62" t="str">
        <f t="shared" si="38"/>
        <v/>
      </c>
      <c r="V73" s="63" t="str">
        <f t="shared" si="120"/>
        <v/>
      </c>
      <c r="W73" s="64" t="str">
        <f t="shared" si="40"/>
        <v/>
      </c>
      <c r="X73" s="63" t="str">
        <f t="shared" si="121"/>
        <v/>
      </c>
      <c r="Y73" s="63" t="str">
        <f t="shared" si="122"/>
        <v/>
      </c>
      <c r="Z73" s="55" t="str">
        <f t="shared" si="123"/>
        <v/>
      </c>
      <c r="AA73" s="65" t="str">
        <f t="shared" si="124"/>
        <v/>
      </c>
      <c r="AB73" s="56" t="str">
        <f t="shared" si="45"/>
        <v/>
      </c>
      <c r="AC73" s="66" t="str">
        <f t="shared" si="125"/>
        <v/>
      </c>
      <c r="AD73" s="58" t="str">
        <f t="shared" si="126"/>
        <v/>
      </c>
      <c r="AE73" s="67" t="str">
        <f t="shared" si="127"/>
        <v/>
      </c>
      <c r="AF73" s="60" t="str">
        <f t="shared" si="128"/>
        <v/>
      </c>
      <c r="AG73" s="60" t="str">
        <f t="shared" si="129"/>
        <v/>
      </c>
      <c r="AH73" s="68" t="str">
        <f t="shared" si="130"/>
        <v/>
      </c>
      <c r="AI73" s="69" t="str">
        <f t="shared" si="52"/>
        <v/>
      </c>
      <c r="AJ73" s="63" t="str">
        <f t="shared" si="131"/>
        <v/>
      </c>
      <c r="AK73" s="63" t="str">
        <f t="shared" si="132"/>
        <v/>
      </c>
      <c r="AL73" s="63" t="str">
        <f t="shared" si="133"/>
        <v/>
      </c>
      <c r="AM73" s="63" t="str">
        <f t="shared" si="134"/>
        <v/>
      </c>
      <c r="AN73" s="63" t="str">
        <f t="shared" si="135"/>
        <v/>
      </c>
    </row>
    <row r="74" spans="1:40" ht="24" customHeight="1" thickTop="1" x14ac:dyDescent="0.6">
      <c r="A74" s="94"/>
      <c r="B74" s="94"/>
      <c r="C74" s="94"/>
      <c r="D74" s="94"/>
      <c r="E74" s="94"/>
      <c r="F74" s="94"/>
      <c r="G74" s="94"/>
      <c r="H74" s="94"/>
      <c r="I74" s="94"/>
      <c r="J74" s="94"/>
      <c r="K74" s="94"/>
      <c r="L74" s="98" t="e">
        <f ca="1">_xlfn.CONCAT("]}, // ULTIMA LINEA DEL CANTO: ",L1)</f>
        <v>#N/A</v>
      </c>
      <c r="M74" s="94"/>
    </row>
    <row r="75" spans="1:40" ht="20.5" x14ac:dyDescent="0.35">
      <c r="L75" s="99" t="s">
        <v>1012</v>
      </c>
      <c r="M75" s="100"/>
    </row>
    <row r="76" spans="1:40" ht="15" hidden="1" outlineLevel="1" thickBot="1" x14ac:dyDescent="0.4">
      <c r="M76" s="100"/>
    </row>
    <row r="77" spans="1:40" ht="26.5" hidden="1" outlineLevel="1" thickTop="1" thickBot="1" x14ac:dyDescent="0.55000000000000004">
      <c r="A77" s="72"/>
      <c r="B77" s="72"/>
      <c r="C77" s="72"/>
      <c r="D77" s="73"/>
      <c r="E77" s="73"/>
      <c r="F77" s="73"/>
      <c r="G77" s="73"/>
      <c r="H77" s="73"/>
      <c r="I77" s="73"/>
      <c r="J77" s="73"/>
      <c r="K77" s="73"/>
      <c r="L77" s="74" t="s">
        <v>997</v>
      </c>
      <c r="M77" s="55"/>
      <c r="N77" s="56"/>
      <c r="O77" s="57"/>
      <c r="P77" s="58"/>
      <c r="Q77" s="59"/>
      <c r="R77" s="60" t="str">
        <f t="shared" ref="R77:R86" si="165">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4.5" hidden="1" outlineLevel="1" thickTop="1" thickBot="1" x14ac:dyDescent="0.55000000000000004">
      <c r="C78" s="78" t="s">
        <v>999</v>
      </c>
      <c r="D78" s="79"/>
      <c r="E78" s="79"/>
      <c r="F78" s="79"/>
      <c r="G78" s="79"/>
      <c r="H78" s="79"/>
      <c r="I78" s="79"/>
      <c r="J78" s="79"/>
      <c r="K78" s="79"/>
      <c r="L78" s="134" t="s">
        <v>1000</v>
      </c>
      <c r="M78" s="55" t="str">
        <f t="shared" ref="M78:M85" si="166">IF(N78="","","(")</f>
        <v/>
      </c>
      <c r="N78" s="56" t="str">
        <f t="shared" ref="N78:N85" si="167">IF(D78="","",D78)</f>
        <v/>
      </c>
      <c r="O78" s="57" t="str">
        <f t="shared" ref="O78:O85" si="168">IF(N78="","",",")</f>
        <v/>
      </c>
      <c r="P78" s="58" t="str">
        <f t="shared" ref="P78:P85" si="169">IF(E78="","",E78)</f>
        <v/>
      </c>
      <c r="Q78" s="59" t="str">
        <f t="shared" ref="Q78:Q85" si="170">IF(N78="","",",")</f>
        <v/>
      </c>
      <c r="R78" s="60" t="str">
        <f t="shared" si="165"/>
        <v/>
      </c>
      <c r="S78" s="55" t="str">
        <f t="shared" ref="S78:S85" si="171">IF(N78="","",")")</f>
        <v/>
      </c>
      <c r="T78" s="61" t="str">
        <f t="shared" ref="T78:T85" si="172">IF(U78="","","(")</f>
        <v/>
      </c>
      <c r="U78" s="62" t="str">
        <f t="shared" ref="U78:U85" si="173">IF(F78="","",F78)</f>
        <v/>
      </c>
      <c r="V78" s="63" t="str">
        <f t="shared" ref="V78:V85" si="174">IF(U78="","",",")</f>
        <v/>
      </c>
      <c r="W78" s="64" t="str">
        <f t="shared" ref="W78:W85" si="175">IF(G78="","",G78)</f>
        <v/>
      </c>
      <c r="X78" s="63" t="str">
        <f t="shared" ref="X78:X85" si="176">IF(U78="","",",")</f>
        <v/>
      </c>
      <c r="Y78" s="63" t="str">
        <f t="shared" ref="Y78:Y85" si="177">IF(U78="","",250)</f>
        <v/>
      </c>
      <c r="Z78" s="55" t="str">
        <f t="shared" ref="Z78:Z85" si="178">IF(U78="","",")")</f>
        <v/>
      </c>
      <c r="AA78" s="65" t="str">
        <f t="shared" ref="AA78:AA85" si="179">IF(AB78="","","(")</f>
        <v/>
      </c>
      <c r="AB78" s="56" t="str">
        <f t="shared" ref="AB78:AB85" si="180">IF(H78="","",H78)</f>
        <v/>
      </c>
      <c r="AC78" s="66" t="str">
        <f t="shared" ref="AC78:AC85" si="181">IF(AB78="","",",")</f>
        <v/>
      </c>
      <c r="AD78" s="58" t="str">
        <f t="shared" ref="AD78:AD85" si="182">IF(I78="","",I78)</f>
        <v/>
      </c>
      <c r="AE78" s="67" t="str">
        <f t="shared" ref="AE78:AE85" si="183">IF(AB78="","",",")</f>
        <v/>
      </c>
      <c r="AF78" s="60" t="str">
        <f t="shared" ref="AF78:AF85" si="184">IF(AB78="","",350)</f>
        <v/>
      </c>
      <c r="AG78" s="60" t="str">
        <f t="shared" ref="AG78:AG85" si="185">IF(AB78="","",")")</f>
        <v/>
      </c>
      <c r="AH78" s="68" t="str">
        <f t="shared" ref="AH78:AH85" si="186">IF(AI78="","","(")</f>
        <v/>
      </c>
      <c r="AI78" s="69" t="str">
        <f t="shared" ref="AI78:AI85" si="187">IF(J78="","",J78)</f>
        <v/>
      </c>
      <c r="AJ78" s="63" t="str">
        <f t="shared" ref="AJ78:AJ85" si="188">IF(AI78="","",",")</f>
        <v/>
      </c>
      <c r="AK78" s="63" t="str">
        <f t="shared" ref="AK78:AK85" si="189">IF(K78="","",K78)</f>
        <v/>
      </c>
      <c r="AL78" s="63" t="str">
        <f t="shared" ref="AL78:AL85" si="190">IF(AI78="","",",")</f>
        <v/>
      </c>
      <c r="AM78" s="63" t="str">
        <f t="shared" ref="AM78:AM85" si="191">IF(AI78="","",450)</f>
        <v/>
      </c>
      <c r="AN78" s="63" t="str">
        <f t="shared" ref="AN78:AN85" si="192">IF(AI78="","",")")</f>
        <v/>
      </c>
    </row>
    <row r="79" spans="1:40" ht="24.5" hidden="1" outlineLevel="1" thickTop="1" thickBot="1" x14ac:dyDescent="0.550000000000000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4.5" hidden="1" outlineLevel="1" thickTop="1" thickBot="1" x14ac:dyDescent="0.55000000000000004">
      <c r="B80" t="s">
        <v>1003</v>
      </c>
      <c r="C80" s="84" t="s">
        <v>1004</v>
      </c>
      <c r="D80" s="85"/>
      <c r="E80" s="85"/>
      <c r="F80" s="85"/>
      <c r="G80" s="85"/>
      <c r="H80" s="86"/>
      <c r="I80" s="86"/>
      <c r="J80" s="86"/>
      <c r="K80" s="86"/>
      <c r="L80" s="136" t="str">
        <f>IF(C80="","",_xlfn.CONCAT("            { line: ","""",C80,", ",M80:AN80,""", sC: ","""",B80,"""},"))</f>
        <v xml:space="preserve">            { line: "ASAMBLEA DOS,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4.5" hidden="1" outlineLevel="1" thickTop="1" thickBot="1" x14ac:dyDescent="0.55000000000000004">
      <c r="B81" t="s">
        <v>1003</v>
      </c>
      <c r="C81" s="84" t="s">
        <v>1005</v>
      </c>
      <c r="D81" s="88"/>
      <c r="E81" s="88"/>
      <c r="F81" s="88"/>
      <c r="G81" s="88"/>
      <c r="H81" s="89"/>
      <c r="I81" s="89"/>
      <c r="J81" s="89"/>
      <c r="K81" s="89"/>
      <c r="L81" s="136" t="str">
        <f>IF(C81="","",_xlfn.CONCAT("            { line: ","""",C81,", ",M81:AN81,""", sC: ","""",B81,"""},"))</f>
        <v xml:space="preserve">            { line: "ASAMBLEA TRES,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4.5" hidden="1" outlineLevel="1" thickTop="1" thickBot="1" x14ac:dyDescent="0.55000000000000004">
      <c r="B82" t="s">
        <v>1003</v>
      </c>
      <c r="C82" s="84" t="s">
        <v>1006</v>
      </c>
      <c r="D82" s="85"/>
      <c r="E82" s="85"/>
      <c r="F82" s="85"/>
      <c r="G82" s="85"/>
      <c r="H82" s="86"/>
      <c r="I82" s="86"/>
      <c r="J82" s="86"/>
      <c r="K82" s="86"/>
      <c r="L82" s="136" t="str">
        <f>IF(C82="","",_xlfn.CONCAT("            { line: ","""",C82,", ",M82:AN82,""", sC: ","""",B82,"""},"))</f>
        <v xml:space="preserve">            { line: "ASAMBLEA CUATRO,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4.5" hidden="1" outlineLevel="1" thickTop="1" thickBot="1" x14ac:dyDescent="0.55000000000000004">
      <c r="B83" t="s">
        <v>1003</v>
      </c>
      <c r="C83" s="84" t="s">
        <v>1007</v>
      </c>
      <c r="D83" s="88"/>
      <c r="E83" s="88"/>
      <c r="F83" s="88"/>
      <c r="G83" s="88"/>
      <c r="H83" s="89"/>
      <c r="I83" s="89"/>
      <c r="J83" s="89"/>
      <c r="K83" s="89"/>
      <c r="L83" s="136" t="str">
        <f>IF(C83="","",_xlfn.CONCAT("            { line: ","""",C83,", ",M83:AN83,""", sC: ","""",B83,"""},"))</f>
        <v xml:space="preserve">            { line: "ASAMBLEA CISCO,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4.5" hidden="1" outlineLevel="1" thickTop="1" thickBot="1" x14ac:dyDescent="0.55000000000000004">
      <c r="B84" t="s">
        <v>1003</v>
      </c>
      <c r="C84" s="84" t="s">
        <v>1008</v>
      </c>
      <c r="D84" s="90"/>
      <c r="E84" s="90"/>
      <c r="F84" s="90"/>
      <c r="G84" s="90"/>
      <c r="H84" s="91"/>
      <c r="I84" s="91"/>
      <c r="J84" s="91"/>
      <c r="K84" s="91"/>
      <c r="L84" s="136" t="str">
        <f>IF(C84="","",_xlfn.CONCAT("            { line: ","""",C84,", ",M84:AN84,""", sC: ","""",B84,"""},"))</f>
        <v xml:space="preserve">            { line: "ASAMBLEA SEIS, ", sC: "as"},</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4.5" hidden="1" outlineLevel="1" thickTop="1" thickBot="1" x14ac:dyDescent="0.55000000000000004">
      <c r="B85" t="s">
        <v>1003</v>
      </c>
      <c r="C85" s="92" t="s">
        <v>1009</v>
      </c>
      <c r="D85" s="82"/>
      <c r="E85" s="82"/>
      <c r="F85" s="82"/>
      <c r="G85" s="82"/>
      <c r="H85" s="82"/>
      <c r="I85" s="82"/>
      <c r="J85" s="82"/>
      <c r="K85" s="82"/>
      <c r="L85" s="137" t="str">
        <f>IF(C85="","",_xlfn.CONCAT("            { line: ","""",C85,", ",M85:AN85,""", sC: ","""",B85,"""},  ]},"))</f>
        <v xml:space="preserve">            { line: "ASAMBLEA CIERRE, ", sC: "as"},  ]},</v>
      </c>
      <c r="M85" s="55" t="str">
        <f t="shared" si="166"/>
        <v/>
      </c>
      <c r="N85" s="56" t="str">
        <f t="shared" si="167"/>
        <v/>
      </c>
      <c r="O85" s="57" t="str">
        <f t="shared" si="168"/>
        <v/>
      </c>
      <c r="P85" s="58" t="str">
        <f t="shared" si="169"/>
        <v/>
      </c>
      <c r="Q85" s="59" t="str">
        <f t="shared" si="170"/>
        <v/>
      </c>
      <c r="R85" s="60" t="str">
        <f t="shared" si="165"/>
        <v/>
      </c>
      <c r="S85" s="55" t="str">
        <f t="shared" si="171"/>
        <v/>
      </c>
      <c r="T85" s="61" t="str">
        <f t="shared" si="172"/>
        <v/>
      </c>
      <c r="U85" s="62" t="str">
        <f t="shared" si="173"/>
        <v/>
      </c>
      <c r="V85" s="63" t="str">
        <f t="shared" si="174"/>
        <v/>
      </c>
      <c r="W85" s="64" t="str">
        <f t="shared" si="175"/>
        <v/>
      </c>
      <c r="X85" s="63" t="str">
        <f t="shared" si="176"/>
        <v/>
      </c>
      <c r="Y85" s="63" t="str">
        <f t="shared" si="177"/>
        <v/>
      </c>
      <c r="Z85" s="55" t="str">
        <f t="shared" si="178"/>
        <v/>
      </c>
      <c r="AA85" s="65" t="str">
        <f t="shared" si="179"/>
        <v/>
      </c>
      <c r="AB85" s="56" t="str">
        <f t="shared" si="180"/>
        <v/>
      </c>
      <c r="AC85" s="66" t="str">
        <f t="shared" si="181"/>
        <v/>
      </c>
      <c r="AD85" s="58" t="str">
        <f t="shared" si="182"/>
        <v/>
      </c>
      <c r="AE85" s="67" t="str">
        <f t="shared" si="183"/>
        <v/>
      </c>
      <c r="AF85" s="60" t="str">
        <f t="shared" si="184"/>
        <v/>
      </c>
      <c r="AG85" s="60" t="str">
        <f t="shared" si="185"/>
        <v/>
      </c>
      <c r="AH85" s="68" t="str">
        <f t="shared" si="186"/>
        <v/>
      </c>
      <c r="AI85" s="69" t="str">
        <f t="shared" si="187"/>
        <v/>
      </c>
      <c r="AJ85" s="63" t="str">
        <f t="shared" si="188"/>
        <v/>
      </c>
      <c r="AK85" s="63" t="str">
        <f t="shared" si="189"/>
        <v/>
      </c>
      <c r="AL85" s="63" t="str">
        <f t="shared" si="190"/>
        <v/>
      </c>
      <c r="AM85" s="63" t="str">
        <f t="shared" si="191"/>
        <v/>
      </c>
      <c r="AN85" s="63" t="str">
        <f t="shared" si="192"/>
        <v/>
      </c>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si="165"/>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BA49-DFDC-4232-9955-B18E4C0FC171}">
  <sheetPr codeName="Sheet101">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203</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202</v>
      </c>
      <c r="C26" t="e">
        <f>VLOOKUP(B26,[1]Buscador!A3:AP240,31,FALSE)</f>
        <v>#N/A</v>
      </c>
      <c r="L26" s="47" t="e">
        <f>_xlfn.CONCAT("        ant: ","""",C26,"""",",")</f>
        <v>#N/A</v>
      </c>
    </row>
    <row r="27" spans="2:40" ht="23" x14ac:dyDescent="0.35">
      <c r="B27">
        <f>+C1+1</f>
        <v>204</v>
      </c>
      <c r="C27" t="str">
        <f>VLOOKUP(B27,[1]Buscador!A3:AP240,31,FALSE)</f>
        <v>/resucito/src/index.html?canto=prefacioparaadvientoynavidad</v>
      </c>
      <c r="L27" s="47" t="str">
        <f>_xlfn.CONCAT("        sig: ","""",C27,"""",",")</f>
        <v xml:space="preserve">        sig: "/resucito/src/index.html?canto=prefacioparaadvientoynavidad",</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0E9D1-2E8D-4884-A7DD-14A754035499}">
  <sheetPr codeName="Sheet111">
    <tabColor rgb="FF00B0F0"/>
  </sheetPr>
  <dimension ref="A1:AN79"/>
  <sheetViews>
    <sheetView zoomScaleNormal="100" workbookViewId="0">
      <pane xSplit="2" ySplit="1" topLeftCell="C19" activePane="bottomRight" state="frozen"/>
      <selection pane="topRight" activeCell="C1" sqref="C1"/>
      <selection pane="bottomLeft" activeCell="A2" sqref="A2"/>
      <selection pane="bottomRight" activeCell="E37" sqref="E37"/>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204</v>
      </c>
      <c r="E1" s="39"/>
      <c r="F1" s="39"/>
      <c r="G1" s="39"/>
      <c r="H1" s="39"/>
      <c r="I1" s="39"/>
      <c r="J1" s="39"/>
      <c r="K1" s="39"/>
      <c r="L1" s="120" t="str">
        <f ca="1">UPPER(VLOOKUP(C1,Table223[#Data],3,FALSE))</f>
        <v>PREFACIO PARA ADVIENTO Y NAVIDAD</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PREFACIO PARA ADVIENTO Y NAVIDAD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prefacioparaadvientoynavidad</v>
      </c>
      <c r="L7" s="122" t="str">
        <f ca="1">_xlfn.CONCAT("        id: ","""",C7,"""",",")</f>
        <v xml:space="preserve">        id: "prefacioparaadvientoynavidad",</v>
      </c>
    </row>
    <row r="8" spans="2:32" ht="23" x14ac:dyDescent="0.35">
      <c r="C8" t="str">
        <f ca="1">PROPER(L1)</f>
        <v>Prefacio Para Adviento Y Navidad</v>
      </c>
      <c r="L8" s="122" t="str">
        <f ca="1">_xlfn.CONCAT("        tt: ","""",C8,"""",",")</f>
        <v xml:space="preserve">        tt: "Prefacio Para Adviento Y Navidad",</v>
      </c>
    </row>
    <row r="9" spans="2:32" ht="23" x14ac:dyDescent="0.35">
      <c r="C9" t="str">
        <f ca="1">PROPER(L1)</f>
        <v>Prefacio Para Adviento Y Navidad</v>
      </c>
      <c r="L9" s="122" t="str">
        <f ca="1">_xlfn.CONCAT("        title: ","""",C9,"""",",")</f>
        <v xml:space="preserve">        title: "Prefacio Para Adviento Y Navidad",</v>
      </c>
    </row>
    <row r="10" spans="2:32" ht="23" x14ac:dyDescent="0.35">
      <c r="C10" t="str">
        <f ca="1">VLOOKUP(C1,Table223[#Data],4,FALSE)</f>
        <v>Prefacio IV de Adviento*</v>
      </c>
      <c r="L10" s="122" t="str">
        <f ca="1">_xlfn.CONCAT("        ","subtitle: ","""",C10,"""",",")</f>
        <v xml:space="preserve">        subtitle: "Prefacio IV de Adviento*",</v>
      </c>
    </row>
    <row r="11" spans="2:32" ht="23" x14ac:dyDescent="0.35">
      <c r="C11" t="str">
        <f ca="1">_xlfn.CONCAT("category: [",VLOOKUP(C1,Table223[#Data],16,FALSE),"],")</f>
        <v>category: ["Liturgia","Adviento","Navidad"],</v>
      </c>
      <c r="L11" s="122" t="str">
        <f ca="1">_xlfn.CONCAT("        ",C11)</f>
        <v xml:space="preserve">        category: ["Liturgia","Adviento","Navidad"],</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204</v>
      </c>
      <c r="L16" s="122" t="str">
        <f ca="1">_xlfn.CONCAT("        dbno: ","""",C16,"""",",")</f>
        <v xml:space="preserve">        dbno: "204",</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prefacioparaadvientoynavidad</v>
      </c>
      <c r="L19" s="122" t="str">
        <f ca="1">_xlfn.CONCAT("        audioSrc: ","""https://audio.resucito.do/",C19,".mp3""",",")</f>
        <v xml:space="preserve">        audioSrc: "https://audio.resucito.do/prefacioparaadvientoynavidad.mp3",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+C1-4</f>
        <v>200</v>
      </c>
      <c r="C26" t="str">
        <f ca="1">VLOOKUP(B26,Table4[#Data],13,FALSE)</f>
        <v>"/src/index.html?canto=plegariaeucaristicaiv"</v>
      </c>
      <c r="L26" s="122" t="str">
        <f ca="1">_xlfn.CONCAT("        ant: ",C26,",")</f>
        <v xml:space="preserve">        ant: "/src/index.html?canto=plegariaeucaristicaiv",</v>
      </c>
    </row>
    <row r="27" spans="1:40" ht="23" x14ac:dyDescent="0.35">
      <c r="B27">
        <f ca="1">+C1+1</f>
        <v>205</v>
      </c>
      <c r="C27" t="str">
        <f ca="1">VLOOKUP(B27,Table4[#Data],13,FALSE)</f>
        <v>"/src/index.html?canto=prefacioparaeltiempopascual"</v>
      </c>
      <c r="L27" s="122" t="str">
        <f ca="1">_xlfn.CONCAT("        sig: ",C27,",")</f>
        <v xml:space="preserve">        sig: "/src/index.html?canto=prefacioparaeltiempopascual",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65" si="2">IF(D30="","",D30)</f>
        <v>Sol</v>
      </c>
      <c r="O30" s="57" t="str">
        <f t="shared" ref="O30:O34" si="3">IF(N30="","",",")</f>
        <v>,</v>
      </c>
      <c r="P30" s="58" t="str">
        <f t="shared" ref="P30:P65" si="4">IF(E30="","",E30)</f>
        <v/>
      </c>
      <c r="Q30" s="59" t="str">
        <f t="shared" ref="Q30:Q34" si="5">IF(N30="","",",")</f>
        <v>,</v>
      </c>
      <c r="R30" s="60">
        <f t="shared" ref="R30:R65" si="6">IF(N30="Do",10,IF(N30="Re",22,IF(N30="Mi",20,IF(N30="Fa",20,IF(N30="Sol",14,IF(N30="La",20,IF(N30="Si",20,IF(N30="Do#",14,IF(N30="Fa#",15,IF(N30="Sol#",20,IF(N30="Si♭",17,"")))))))))))</f>
        <v>14</v>
      </c>
      <c r="S30" s="55" t="str">
        <f t="shared" ref="S30:S34" si="7">IF(N30="","",")")</f>
        <v>)</v>
      </c>
      <c r="T30" s="61" t="str">
        <f t="shared" ref="T30:T34" si="8">IF(U30="","","(")</f>
        <v>(</v>
      </c>
      <c r="U30" s="62" t="str">
        <f t="shared" ref="U30:U65" si="9">IF(F30="","",F30)</f>
        <v>La</v>
      </c>
      <c r="V30" s="63" t="str">
        <f t="shared" ref="V30:V34" si="10">IF(U30="","",",")</f>
        <v>,</v>
      </c>
      <c r="W30" s="64" t="str">
        <f t="shared" ref="W30:W65" si="11">IF(G30="","",G30)</f>
        <v>m</v>
      </c>
      <c r="X30" s="63" t="str">
        <f t="shared" ref="X30:X34" si="12">IF(U30="","",",")</f>
        <v>,</v>
      </c>
      <c r="Y30" s="63">
        <f t="shared" ref="Y30:Y34" si="13">IF(U30="","",250)</f>
        <v>250</v>
      </c>
      <c r="Z30" s="55" t="str">
        <f t="shared" ref="Z30:Z34" si="14">IF(U30="","",")")</f>
        <v>)</v>
      </c>
      <c r="AA30" s="65" t="str">
        <f t="shared" ref="AA30:AA34" si="15">IF(AB30="","","(")</f>
        <v/>
      </c>
      <c r="AB30" s="56" t="str">
        <f t="shared" ref="AB30:AB65"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2466</v>
      </c>
      <c r="C37" s="124" t="s">
        <v>2928</v>
      </c>
      <c r="D37" s="125" t="s">
        <v>1015</v>
      </c>
      <c r="E37" s="51" t="s">
        <v>1016</v>
      </c>
      <c r="F37" s="52"/>
      <c r="G37" s="52"/>
      <c r="H37" s="51"/>
      <c r="I37" s="51"/>
      <c r="J37" s="53"/>
      <c r="K37" s="53"/>
      <c r="L37" s="54" t="str">
        <f t="shared" si="29"/>
        <v xml:space="preserve">            { line: "En verdad es justo darte gracias,, (Mi,m,20)", sC: "pa"},</v>
      </c>
      <c r="M37" s="55" t="str">
        <f>IF(N37="","","(")</f>
        <v>(</v>
      </c>
      <c r="N37" s="56" t="str">
        <f>IF(D37="","",D37)</f>
        <v>Mi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2929</v>
      </c>
      <c r="D38" s="125"/>
      <c r="E38" s="51"/>
      <c r="F38" s="52"/>
      <c r="G38" s="52"/>
      <c r="H38" s="51"/>
      <c r="I38" s="51"/>
      <c r="J38" s="53"/>
      <c r="K38" s="53"/>
      <c r="L38" s="54" t="str">
        <f t="shared" si="29"/>
        <v xml:space="preserve">            { line: "Señor, Padre santo,,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2930</v>
      </c>
      <c r="D39" s="125" t="s">
        <v>1053</v>
      </c>
      <c r="E39" s="51"/>
      <c r="F39" s="52"/>
      <c r="G39" s="52"/>
      <c r="H39" s="51"/>
      <c r="I39" s="51"/>
      <c r="J39" s="53"/>
      <c r="K39" s="53"/>
      <c r="L39" s="77" t="str">
        <f t="shared" si="29"/>
        <v xml:space="preserve">            { line: "Dios todopoderoso y eterno., (Sol,,14)", sC: ""},</v>
      </c>
      <c r="M39" s="55" t="str">
        <f t="shared" ref="M39:M43" si="30">IF(N39="","","(")</f>
        <v>(</v>
      </c>
      <c r="N39" s="56" t="str">
        <f t="shared" ref="N39:N43" si="31">IF(D39="","",D39)</f>
        <v>Sol</v>
      </c>
      <c r="O39" s="57" t="str">
        <f t="shared" ref="O39:O43" si="32">IF(N39="","",",")</f>
        <v>,</v>
      </c>
      <c r="P39" s="58" t="str">
        <f t="shared" ref="P39:P43" si="33">IF(E39="","",E39)</f>
        <v/>
      </c>
      <c r="Q39" s="59" t="str">
        <f t="shared" ref="Q39:Q43" si="34">IF(N39="","",",")</f>
        <v>,</v>
      </c>
      <c r="R39" s="60">
        <f t="shared" si="6"/>
        <v>14</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4.5" thickTop="1" thickBot="1" x14ac:dyDescent="0.55000000000000004">
      <c r="C40" s="124" t="s">
        <v>2931</v>
      </c>
      <c r="D40" s="125" t="s">
        <v>1017</v>
      </c>
      <c r="E40" s="51"/>
      <c r="F40" s="52"/>
      <c r="G40" s="52"/>
      <c r="H40" s="51"/>
      <c r="I40" s="51"/>
      <c r="J40" s="53"/>
      <c r="K40" s="53"/>
      <c r="L40" s="77" t="str">
        <f>IF(C40="","",_xlfn.CONCAT("            { line: ","""",C40,", ",M40:AN40,""", sC: ","""",B40,"""},"))</f>
        <v xml:space="preserve">            { line: "Te alabamos, te bendecimos y te glorificamos, (La,,20)", sC: ""},</v>
      </c>
      <c r="M40" s="55" t="str">
        <f t="shared" si="30"/>
        <v>(</v>
      </c>
      <c r="N40" s="56" t="str">
        <f t="shared" si="31"/>
        <v>La</v>
      </c>
      <c r="O40" s="57" t="str">
        <f t="shared" si="32"/>
        <v>,</v>
      </c>
      <c r="P40" s="58" t="str">
        <f t="shared" si="33"/>
        <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2932</v>
      </c>
      <c r="D41" s="125" t="s">
        <v>1015</v>
      </c>
      <c r="E41" s="51" t="s">
        <v>1016</v>
      </c>
      <c r="F41" s="52"/>
      <c r="G41" s="52"/>
      <c r="H41" s="51"/>
      <c r="I41" s="51"/>
      <c r="J41" s="53"/>
      <c r="K41" s="53"/>
      <c r="L41" s="77" t="str">
        <f>IF(C41="","",_xlfn.CONCAT("            { line: ","""",C41,", ",M41:AN41,""", sC: ","""",B41,"""},"))</f>
        <v xml:space="preserve">            { line: "por el misterio de la Virgen Madre., (Mi,m,20)",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6.5" thickTop="1" thickBot="1" x14ac:dyDescent="0.550000000000000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4.5" thickTop="1" thickBot="1" x14ac:dyDescent="0.55000000000000004">
      <c r="C43" s="124" t="s">
        <v>2933</v>
      </c>
      <c r="D43" s="125" t="s">
        <v>1053</v>
      </c>
      <c r="E43" s="51"/>
      <c r="F43" s="52"/>
      <c r="G43" s="52"/>
      <c r="H43" s="51"/>
      <c r="I43" s="51"/>
      <c r="J43" s="53"/>
      <c r="K43" s="53"/>
      <c r="L43" s="77" t="str">
        <f t="shared" ref="L43:L47" si="57">IF(C43="","",_xlfn.CONCAT("            { line: ","""",C43,", ",M43:AN43,""", sC: ","""",B43,"""},"))</f>
        <v xml:space="preserve">            { line: "Porque, si del antiguo adversario nos vino la ruina,, (Sol,,14)", sC: ""},</v>
      </c>
      <c r="M43" s="55" t="str">
        <f t="shared" si="30"/>
        <v>(</v>
      </c>
      <c r="N43" s="56" t="str">
        <f t="shared" si="31"/>
        <v>Sol</v>
      </c>
      <c r="O43" s="57" t="str">
        <f t="shared" si="32"/>
        <v>,</v>
      </c>
      <c r="P43" s="58" t="str">
        <f t="shared" si="33"/>
        <v/>
      </c>
      <c r="Q43" s="59" t="str">
        <f t="shared" si="34"/>
        <v>,</v>
      </c>
      <c r="R43" s="60">
        <f t="shared" si="6"/>
        <v>14</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4.5" thickTop="1" thickBot="1" x14ac:dyDescent="0.55000000000000004">
      <c r="C44" s="124" t="s">
        <v>2934</v>
      </c>
      <c r="D44" s="125" t="s">
        <v>1017</v>
      </c>
      <c r="E44" s="51"/>
      <c r="F44" s="52"/>
      <c r="G44" s="52"/>
      <c r="H44" s="51"/>
      <c r="I44" s="51"/>
      <c r="J44" s="53"/>
      <c r="K44" s="53"/>
      <c r="L44" s="54" t="str">
        <f t="shared" si="57"/>
        <v xml:space="preserve">            { line: "en el seno virginal de la hija de Sión ha germinado, (La,,20)", sC: ""},</v>
      </c>
      <c r="M44" s="55" t="str">
        <f>IF(N44="","","(")</f>
        <v>(</v>
      </c>
      <c r="N44" s="56" t="str">
        <f>IF(D44="","",D44)</f>
        <v>La</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2935</v>
      </c>
      <c r="D45" s="125"/>
      <c r="E45" s="51"/>
      <c r="F45" s="52"/>
      <c r="G45" s="52"/>
      <c r="H45" s="51"/>
      <c r="I45" s="51"/>
      <c r="J45" s="53"/>
      <c r="K45" s="53"/>
      <c r="L45" s="54" t="str">
        <f t="shared" si="57"/>
        <v xml:space="preserve">            { line: "aquel que nos nutre con el pan de los ángeles,,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2936</v>
      </c>
      <c r="D46" s="125" t="s">
        <v>1015</v>
      </c>
      <c r="E46" s="51" t="s">
        <v>1016</v>
      </c>
      <c r="F46" s="52"/>
      <c r="G46" s="52"/>
      <c r="H46" s="51"/>
      <c r="I46" s="51"/>
      <c r="J46" s="53"/>
      <c r="K46" s="53"/>
      <c r="L46" s="54" t="str">
        <f t="shared" si="57"/>
        <v xml:space="preserve">            { line: "y ha brotado para todo el género humano, (Mi,m,20)", sC: ""},</v>
      </c>
      <c r="M46" s="55" t="str">
        <f>IF(N46="","","(")</f>
        <v>(</v>
      </c>
      <c r="N46" s="56" t="str">
        <f>IF(D46="","",D46)</f>
        <v>Mi</v>
      </c>
      <c r="O46" s="57" t="str">
        <f>IF(N46="","",",")</f>
        <v>,</v>
      </c>
      <c r="P46" s="58" t="str">
        <f>IF(E46="","",E46)</f>
        <v>m</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4.5" thickTop="1" thickBot="1" x14ac:dyDescent="0.55000000000000004">
      <c r="C47" s="124" t="s">
        <v>2937</v>
      </c>
      <c r="D47" s="125"/>
      <c r="E47" s="51"/>
      <c r="F47" s="52"/>
      <c r="G47" s="52"/>
      <c r="H47" s="51"/>
      <c r="I47" s="51"/>
      <c r="J47" s="53"/>
      <c r="K47" s="53"/>
      <c r="L47" s="54" t="str">
        <f t="shared" si="57"/>
        <v xml:space="preserve">            { line: "la salvación y la paz., ", sC: ""},</v>
      </c>
      <c r="M47" s="55" t="str">
        <f t="shared" ref="M47" si="58">IF(N47="","","(")</f>
        <v/>
      </c>
      <c r="N47" s="56" t="str">
        <f t="shared" ref="N47" si="59">IF(D47="","",D47)</f>
        <v/>
      </c>
      <c r="O47" s="57" t="str">
        <f t="shared" ref="O47" si="60">IF(N47="","",",")</f>
        <v/>
      </c>
      <c r="P47" s="58" t="str">
        <f t="shared" ref="P47" si="61">IF(E47="","",E47)</f>
        <v/>
      </c>
      <c r="Q47" s="59" t="str">
        <f t="shared" ref="Q47" si="62">IF(N47="","",",")</f>
        <v/>
      </c>
      <c r="R47" s="60" t="str">
        <f t="shared" si="6"/>
        <v/>
      </c>
      <c r="S47" s="55" t="str">
        <f t="shared" ref="S47" si="63">IF(N47="","",")")</f>
        <v/>
      </c>
      <c r="T47" s="61" t="str">
        <f t="shared" ref="T47" si="64">IF(U47="","","(")</f>
        <v/>
      </c>
      <c r="U47" s="62" t="str">
        <f t="shared" ref="U47" si="65">IF(F47="","",F47)</f>
        <v/>
      </c>
      <c r="V47" s="63" t="str">
        <f t="shared" ref="V47" si="66">IF(U47="","",",")</f>
        <v/>
      </c>
      <c r="W47" s="64" t="str">
        <f t="shared" ref="W47" si="67">IF(G47="","",G47)</f>
        <v/>
      </c>
      <c r="X47" s="63" t="str">
        <f t="shared" ref="X47" si="68">IF(U47="","",",")</f>
        <v/>
      </c>
      <c r="Y47" s="63" t="str">
        <f t="shared" ref="Y47" si="69">IF(U47="","",250)</f>
        <v/>
      </c>
      <c r="Z47" s="55" t="str">
        <f t="shared" ref="Z47" si="70">IF(U47="","",")")</f>
        <v/>
      </c>
      <c r="AA47" s="65" t="str">
        <f t="shared" ref="AA47" si="71">IF(AB47="","","(")</f>
        <v/>
      </c>
      <c r="AB47" s="56" t="str">
        <f t="shared" ref="AB47" si="72">IF(H47="","",H47)</f>
        <v/>
      </c>
      <c r="AC47" s="66" t="str">
        <f t="shared" ref="AC47" si="73">IF(AB47="","",",")</f>
        <v/>
      </c>
      <c r="AD47" s="58" t="str">
        <f t="shared" ref="AD47" si="74">IF(I47="","",I47)</f>
        <v/>
      </c>
      <c r="AE47" s="67" t="str">
        <f t="shared" ref="AE47" si="75">IF(AB47="","",",")</f>
        <v/>
      </c>
      <c r="AF47" s="60" t="str">
        <f t="shared" ref="AF47" si="76">IF(AB47="","",350)</f>
        <v/>
      </c>
      <c r="AG47" s="60" t="str">
        <f t="shared" ref="AG47" si="77">IF(AB47="","",")")</f>
        <v/>
      </c>
      <c r="AH47" s="68" t="str">
        <f t="shared" ref="AH47" si="78">IF(AI47="","","(")</f>
        <v/>
      </c>
      <c r="AI47" s="69" t="str">
        <f t="shared" ref="AI47" si="79">IF(J47="","",J47)</f>
        <v/>
      </c>
      <c r="AJ47" s="63" t="str">
        <f t="shared" ref="AJ47" si="80">IF(AI47="","",",")</f>
        <v/>
      </c>
      <c r="AK47" s="63" t="str">
        <f t="shared" ref="AK47" si="81">IF(K47="","",K47)</f>
        <v/>
      </c>
      <c r="AL47" s="63" t="str">
        <f t="shared" ref="AL47" si="82">IF(AI47="","",",")</f>
        <v/>
      </c>
      <c r="AM47" s="63" t="str">
        <f t="shared" ref="AM47" si="83">IF(AI47="","",450)</f>
        <v/>
      </c>
      <c r="AN47" s="63" t="str">
        <f t="shared" ref="AN47" si="84">IF(AI47="","",")")</f>
        <v/>
      </c>
    </row>
    <row r="48" spans="1:40" ht="36.5" thickTop="1" thickBot="1" x14ac:dyDescent="0.55000000000000004">
      <c r="A48" s="75"/>
      <c r="B48" s="75"/>
      <c r="C48" s="75" t="s">
        <v>2401</v>
      </c>
      <c r="D48" s="76"/>
      <c r="E48" s="76"/>
      <c r="F48" s="76"/>
      <c r="G48" s="76"/>
      <c r="H48" s="76"/>
      <c r="I48" s="76"/>
      <c r="J48" s="76"/>
      <c r="K48" s="76"/>
      <c r="L48" s="123" t="s">
        <v>998</v>
      </c>
      <c r="M48" s="126"/>
      <c r="N48" s="56"/>
      <c r="O48" s="127"/>
      <c r="P48" s="58"/>
      <c r="Q48" s="128"/>
      <c r="R48" s="60" t="str">
        <f t="shared" si="6"/>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1:40" ht="24.5" outlineLevel="1" thickTop="1" thickBot="1" x14ac:dyDescent="0.55000000000000004">
      <c r="C49" s="124" t="s">
        <v>2938</v>
      </c>
      <c r="D49" s="125" t="s">
        <v>1053</v>
      </c>
      <c r="E49" s="51"/>
      <c r="F49" s="52"/>
      <c r="G49" s="52"/>
      <c r="H49" s="51"/>
      <c r="I49" s="51"/>
      <c r="J49" s="53"/>
      <c r="K49" s="53"/>
      <c r="L49" s="54" t="str">
        <f t="shared" ref="L49:L65" si="85">IF(C49="","",_xlfn.CONCAT("            { line: ","""",C49,", ",M49:AN49,""", sC: ","""",B49,"""},"))</f>
        <v xml:space="preserve">            { line: "La gracia que Eva nos arrebató, (Sol,,14)", sC: ""},</v>
      </c>
      <c r="M49" s="55" t="str">
        <f t="shared" ref="M49:M65" si="86">IF(N49="","","(")</f>
        <v>(</v>
      </c>
      <c r="N49" s="56" t="str">
        <f t="shared" si="2"/>
        <v>Sol</v>
      </c>
      <c r="O49" s="57" t="str">
        <f t="shared" ref="O49:O65" si="87">IF(N49="","",",")</f>
        <v>,</v>
      </c>
      <c r="P49" s="58" t="str">
        <f t="shared" si="4"/>
        <v/>
      </c>
      <c r="Q49" s="59" t="str">
        <f t="shared" ref="Q49:Q65" si="88">IF(N49="","",",")</f>
        <v>,</v>
      </c>
      <c r="R49" s="60">
        <f t="shared" si="6"/>
        <v>14</v>
      </c>
      <c r="S49" s="55" t="str">
        <f t="shared" ref="S49:S65" si="89">IF(N49="","",")")</f>
        <v>)</v>
      </c>
      <c r="T49" s="61" t="str">
        <f t="shared" ref="T49:T65" si="90">IF(U49="","","(")</f>
        <v/>
      </c>
      <c r="U49" s="62" t="str">
        <f t="shared" si="9"/>
        <v/>
      </c>
      <c r="V49" s="63" t="str">
        <f t="shared" ref="V49:V65" si="91">IF(U49="","",",")</f>
        <v/>
      </c>
      <c r="W49" s="64" t="str">
        <f t="shared" si="11"/>
        <v/>
      </c>
      <c r="X49" s="63" t="str">
        <f t="shared" ref="X49:X65" si="92">IF(U49="","",",")</f>
        <v/>
      </c>
      <c r="Y49" s="63" t="str">
        <f t="shared" ref="Y49:Y65" si="93">IF(U49="","",250)</f>
        <v/>
      </c>
      <c r="Z49" s="55" t="str">
        <f t="shared" ref="Z49:Z65" si="94">IF(U49="","",")")</f>
        <v/>
      </c>
      <c r="AA49" s="65" t="str">
        <f t="shared" ref="AA49:AA65" si="95">IF(AB49="","","(")</f>
        <v/>
      </c>
      <c r="AB49" s="56" t="str">
        <f t="shared" si="16"/>
        <v/>
      </c>
      <c r="AC49" s="66" t="str">
        <f t="shared" ref="AC49:AC65" si="96">IF(AB49="","",",")</f>
        <v/>
      </c>
      <c r="AD49" s="58" t="str">
        <f t="shared" ref="AD49:AD65" si="97">IF(I49="","",I49)</f>
        <v/>
      </c>
      <c r="AE49" s="67" t="str">
        <f t="shared" ref="AE49:AE65" si="98">IF(AB49="","",",")</f>
        <v/>
      </c>
      <c r="AF49" s="60" t="str">
        <f t="shared" ref="AF49:AF65" si="99">IF(AB49="","",350)</f>
        <v/>
      </c>
      <c r="AG49" s="60" t="str">
        <f t="shared" ref="AG49:AG65" si="100">IF(AB49="","",")")</f>
        <v/>
      </c>
      <c r="AH49" s="68" t="str">
        <f t="shared" ref="AH49:AH65" si="101">IF(AI49="","","(")</f>
        <v/>
      </c>
      <c r="AI49" s="69" t="str">
        <f t="shared" si="23"/>
        <v/>
      </c>
      <c r="AJ49" s="63" t="str">
        <f t="shared" ref="AJ49:AJ65" si="102">IF(AI49="","",",")</f>
        <v/>
      </c>
      <c r="AK49" s="63" t="str">
        <f t="shared" ref="AK49:AK65" si="103">IF(K49="","",K49)</f>
        <v/>
      </c>
      <c r="AL49" s="63" t="str">
        <f t="shared" ref="AL49:AL65" si="104">IF(AI49="","",",")</f>
        <v/>
      </c>
      <c r="AM49" s="63" t="str">
        <f t="shared" ref="AM49:AM65" si="105">IF(AI49="","",450)</f>
        <v/>
      </c>
      <c r="AN49" s="63" t="str">
        <f t="shared" ref="AN49:AN65" si="106">IF(AI49="","",")")</f>
        <v/>
      </c>
    </row>
    <row r="50" spans="1:40" ht="24.5" outlineLevel="1" thickTop="1" thickBot="1" x14ac:dyDescent="0.55000000000000004">
      <c r="C50" s="124" t="s">
        <v>2939</v>
      </c>
      <c r="D50" s="125" t="s">
        <v>1015</v>
      </c>
      <c r="E50" s="51" t="s">
        <v>1016</v>
      </c>
      <c r="F50" s="52"/>
      <c r="G50" s="52"/>
      <c r="H50" s="51"/>
      <c r="I50" s="51"/>
      <c r="J50" s="53"/>
      <c r="K50" s="53"/>
      <c r="L50" s="54" t="str">
        <f t="shared" si="85"/>
        <v xml:space="preserve">            { line: "nos ha sido devuelta en María., (Mi,m,20)", sC: ""},</v>
      </c>
      <c r="M50" s="55" t="str">
        <f t="shared" si="86"/>
        <v>(</v>
      </c>
      <c r="N50" s="56" t="str">
        <f t="shared" si="2"/>
        <v>Mi</v>
      </c>
      <c r="O50" s="57" t="str">
        <f t="shared" si="87"/>
        <v>,</v>
      </c>
      <c r="P50" s="58" t="str">
        <f t="shared" si="4"/>
        <v>m</v>
      </c>
      <c r="Q50" s="59" t="str">
        <f t="shared" si="88"/>
        <v>,</v>
      </c>
      <c r="R50" s="60">
        <f t="shared" si="6"/>
        <v>20</v>
      </c>
      <c r="S50" s="55" t="str">
        <f t="shared" si="89"/>
        <v>)</v>
      </c>
      <c r="T50" s="61" t="str">
        <f t="shared" si="90"/>
        <v/>
      </c>
      <c r="U50" s="62" t="str">
        <f t="shared" si="9"/>
        <v/>
      </c>
      <c r="V50" s="63" t="str">
        <f t="shared" si="91"/>
        <v/>
      </c>
      <c r="W50" s="64" t="str">
        <f t="shared" si="11"/>
        <v/>
      </c>
      <c r="X50" s="63" t="str">
        <f t="shared" si="92"/>
        <v/>
      </c>
      <c r="Y50" s="63" t="str">
        <f t="shared" si="93"/>
        <v/>
      </c>
      <c r="Z50" s="55" t="str">
        <f t="shared" si="94"/>
        <v/>
      </c>
      <c r="AA50" s="65" t="str">
        <f t="shared" si="95"/>
        <v/>
      </c>
      <c r="AB50" s="56" t="str">
        <f t="shared" si="16"/>
        <v/>
      </c>
      <c r="AC50" s="66" t="str">
        <f t="shared" si="96"/>
        <v/>
      </c>
      <c r="AD50" s="58" t="str">
        <f t="shared" si="97"/>
        <v/>
      </c>
      <c r="AE50" s="67" t="str">
        <f t="shared" si="98"/>
        <v/>
      </c>
      <c r="AF50" s="60" t="str">
        <f t="shared" si="99"/>
        <v/>
      </c>
      <c r="AG50" s="60" t="str">
        <f t="shared" si="100"/>
        <v/>
      </c>
      <c r="AH50" s="68" t="str">
        <f t="shared" si="101"/>
        <v/>
      </c>
      <c r="AI50" s="69" t="str">
        <f t="shared" si="23"/>
        <v/>
      </c>
      <c r="AJ50" s="63" t="str">
        <f t="shared" si="102"/>
        <v/>
      </c>
      <c r="AK50" s="63" t="str">
        <f t="shared" si="103"/>
        <v/>
      </c>
      <c r="AL50" s="63" t="str">
        <f t="shared" si="104"/>
        <v/>
      </c>
      <c r="AM50" s="63" t="str">
        <f t="shared" si="105"/>
        <v/>
      </c>
      <c r="AN50" s="63" t="str">
        <f t="shared" si="106"/>
        <v/>
      </c>
    </row>
    <row r="51" spans="1:40" ht="24.5" outlineLevel="1" thickTop="1" thickBot="1" x14ac:dyDescent="0.55000000000000004">
      <c r="C51" s="124" t="s">
        <v>2940</v>
      </c>
      <c r="D51" s="125" t="s">
        <v>1017</v>
      </c>
      <c r="E51" s="51" t="s">
        <v>1016</v>
      </c>
      <c r="F51" s="52"/>
      <c r="G51" s="52"/>
      <c r="H51" s="51"/>
      <c r="I51" s="51"/>
      <c r="J51" s="53"/>
      <c r="K51" s="53"/>
      <c r="L51" s="54" t="str">
        <f t="shared" si="85"/>
        <v xml:space="preserve">            { line: "En ella, madre de todos los hombres,, (La,m,20)", sC: ""},</v>
      </c>
      <c r="M51" s="55" t="str">
        <f t="shared" si="86"/>
        <v>(</v>
      </c>
      <c r="N51" s="56" t="str">
        <f t="shared" si="2"/>
        <v>La</v>
      </c>
      <c r="O51" s="57" t="str">
        <f t="shared" si="87"/>
        <v>,</v>
      </c>
      <c r="P51" s="58" t="str">
        <f t="shared" si="4"/>
        <v>m</v>
      </c>
      <c r="Q51" s="59" t="str">
        <f t="shared" si="88"/>
        <v>,</v>
      </c>
      <c r="R51" s="60">
        <f t="shared" si="6"/>
        <v>20</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4.5" outlineLevel="1" thickTop="1" thickBot="1" x14ac:dyDescent="0.55000000000000004">
      <c r="C52" s="124" t="s">
        <v>2941</v>
      </c>
      <c r="D52" s="125"/>
      <c r="E52" s="51"/>
      <c r="F52" s="52"/>
      <c r="G52" s="52"/>
      <c r="H52" s="51"/>
      <c r="I52" s="51"/>
      <c r="J52" s="53"/>
      <c r="K52" s="53"/>
      <c r="L52" s="54" t="str">
        <f t="shared" si="85"/>
        <v xml:space="preserve">            { line: "la maternidad,,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2942</v>
      </c>
      <c r="D53" s="125" t="s">
        <v>1015</v>
      </c>
      <c r="E53" s="51" t="s">
        <v>1016</v>
      </c>
      <c r="F53" s="52"/>
      <c r="G53" s="52"/>
      <c r="H53" s="51"/>
      <c r="I53" s="51"/>
      <c r="J53" s="53"/>
      <c r="K53" s="53"/>
      <c r="L53" s="54" t="str">
        <f t="shared" si="85"/>
        <v xml:space="preserve">            { line: "redimida del pecado y de la muerte,, (Mi,m,20)", sC: ""},</v>
      </c>
      <c r="M53" s="55" t="str">
        <f t="shared" si="86"/>
        <v>(</v>
      </c>
      <c r="N53" s="56" t="str">
        <f t="shared" si="2"/>
        <v>Mi</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2943</v>
      </c>
      <c r="D54" s="125"/>
      <c r="E54" s="51"/>
      <c r="F54" s="52"/>
      <c r="G54" s="52"/>
      <c r="H54" s="51"/>
      <c r="I54" s="51"/>
      <c r="J54" s="53"/>
      <c r="K54" s="53"/>
      <c r="L54" s="54" t="str">
        <f t="shared" si="85"/>
        <v xml:space="preserve">            { line: "se abre al don de una vida nueva., ", sC: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2944</v>
      </c>
      <c r="D56" s="125" t="s">
        <v>1053</v>
      </c>
      <c r="E56" s="51"/>
      <c r="F56" s="52"/>
      <c r="G56" s="52"/>
      <c r="H56" s="51"/>
      <c r="I56" s="51"/>
      <c r="J56" s="53"/>
      <c r="K56" s="53"/>
      <c r="L56" s="54" t="str">
        <f t="shared" si="85"/>
        <v xml:space="preserve">            { line: "Así, donde había crecido el pecado,,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2945</v>
      </c>
      <c r="D57" s="125" t="s">
        <v>1017</v>
      </c>
      <c r="E57" s="51"/>
      <c r="F57" s="52"/>
      <c r="G57" s="52"/>
      <c r="H57" s="51"/>
      <c r="I57" s="51"/>
      <c r="J57" s="53"/>
      <c r="K57" s="53"/>
      <c r="L57" s="54" t="str">
        <f t="shared" si="85"/>
        <v xml:space="preserve">            { line: "se ha desbordado tu misericordia, (La,,20)", sC: ""},</v>
      </c>
      <c r="M57" s="55" t="str">
        <f t="shared" si="86"/>
        <v>(</v>
      </c>
      <c r="N57" s="56" t="str">
        <f t="shared" si="2"/>
        <v>La</v>
      </c>
      <c r="O57" s="57" t="str">
        <f t="shared" si="87"/>
        <v>,</v>
      </c>
      <c r="P57" s="58" t="str">
        <f t="shared" si="4"/>
        <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2946</v>
      </c>
      <c r="D58" s="125" t="s">
        <v>1015</v>
      </c>
      <c r="E58" s="51" t="s">
        <v>1016</v>
      </c>
      <c r="F58" s="52"/>
      <c r="G58" s="52"/>
      <c r="H58" s="51"/>
      <c r="I58" s="51"/>
      <c r="J58" s="53"/>
      <c r="K58" s="53"/>
      <c r="L58" s="54" t="str">
        <f t="shared" si="85"/>
        <v xml:space="preserve">            { line: "en Cristo, nuestro Salvador., (Mi,m,20)", sC: ""},</v>
      </c>
      <c r="M58" s="55" t="str">
        <f t="shared" si="86"/>
        <v>(</v>
      </c>
      <c r="N58" s="56" t="str">
        <f t="shared" si="2"/>
        <v>Mi</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C60" s="124" t="s">
        <v>2947</v>
      </c>
      <c r="D60" s="125" t="s">
        <v>1053</v>
      </c>
      <c r="E60" s="51"/>
      <c r="F60" s="52"/>
      <c r="G60" s="52"/>
      <c r="H60" s="51"/>
      <c r="I60" s="51"/>
      <c r="J60" s="53"/>
      <c r="K60" s="53"/>
      <c r="L60" s="54" t="str">
        <f t="shared" si="85"/>
        <v xml:space="preserve">            { line: "Por eso nosotros,, (Sol,,14)", sC: ""},</v>
      </c>
      <c r="M60" s="55" t="str">
        <f t="shared" si="86"/>
        <v>(</v>
      </c>
      <c r="N60" s="56" t="str">
        <f t="shared" si="2"/>
        <v>Sol</v>
      </c>
      <c r="O60" s="57" t="str">
        <f t="shared" si="87"/>
        <v>,</v>
      </c>
      <c r="P60" s="58" t="str">
        <f t="shared" si="4"/>
        <v/>
      </c>
      <c r="Q60" s="59" t="str">
        <f t="shared" si="88"/>
        <v>,</v>
      </c>
      <c r="R60" s="60">
        <f t="shared" si="6"/>
        <v>14</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2948</v>
      </c>
      <c r="D61" s="125" t="s">
        <v>1015</v>
      </c>
      <c r="E61" s="51" t="s">
        <v>1016</v>
      </c>
      <c r="F61" s="52"/>
      <c r="G61" s="52"/>
      <c r="H61" s="51"/>
      <c r="I61" s="51"/>
      <c r="J61" s="53"/>
      <c r="K61" s="53"/>
      <c r="L61" s="54" t="str">
        <f t="shared" si="85"/>
        <v xml:space="preserve">            { line: "mientras esperamos la venida de Cristo,, (Mi,m,20)", sC: ""},</v>
      </c>
      <c r="M61" s="55" t="str">
        <f t="shared" si="86"/>
        <v>(</v>
      </c>
      <c r="N61" s="56" t="str">
        <f t="shared" si="2"/>
        <v>Mi</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2949</v>
      </c>
      <c r="D62" s="125" t="s">
        <v>1017</v>
      </c>
      <c r="E62" s="51" t="s">
        <v>1016</v>
      </c>
      <c r="F62" s="52"/>
      <c r="G62" s="52"/>
      <c r="H62" s="51"/>
      <c r="I62" s="51"/>
      <c r="J62" s="53"/>
      <c r="K62" s="53"/>
      <c r="L62" s="54" t="str">
        <f t="shared" si="85"/>
        <v xml:space="preserve">            { line: "unidos a los ángeles y a los santos,,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2950</v>
      </c>
      <c r="D63" s="125" t="s">
        <v>1015</v>
      </c>
      <c r="E63" s="51" t="s">
        <v>1016</v>
      </c>
      <c r="F63" s="52"/>
      <c r="G63" s="52"/>
      <c r="H63" s="51"/>
      <c r="I63" s="51"/>
      <c r="J63" s="53"/>
      <c r="K63" s="53"/>
      <c r="L63" s="54" t="str">
        <f t="shared" si="85"/>
        <v xml:space="preserve">            { line: "cantamos el himno de tu gloria:, (Mi,m,20)", sC: ""},</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6.5" thickTop="1" thickBot="1" x14ac:dyDescent="0.55000000000000004">
      <c r="A64" s="72"/>
      <c r="B64" s="72"/>
      <c r="C64" s="72"/>
      <c r="D64" s="73"/>
      <c r="E64" s="73"/>
      <c r="F64" s="73"/>
      <c r="G64" s="73"/>
      <c r="H64" s="73"/>
      <c r="I64" s="73"/>
      <c r="J64" s="73"/>
      <c r="K64" s="73"/>
      <c r="L64" s="74" t="s">
        <v>997</v>
      </c>
      <c r="M64" s="55"/>
      <c r="N64" s="56"/>
      <c r="O64" s="57"/>
      <c r="P64" s="58"/>
      <c r="Q64" s="59"/>
      <c r="R64" s="60" t="str">
        <f>IF(N64="Do",10,IF(N64="Re",22,IF(N64="Mi",20,IF(N64="Fa",20,IF(N64="Sol",14,IF(N64="La",20,IF(N64="Si",20,IF(N64="Do#",14,IF(N64="Fa#",15,IF(N64="Sol#",20,IF(N64="Si♭",17,"")))))))))))</f>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4.5" outlineLevel="1" thickTop="1" thickBot="1" x14ac:dyDescent="0.55000000000000004">
      <c r="C65" s="124" t="s">
        <v>2721</v>
      </c>
      <c r="D65" s="125"/>
      <c r="E65" s="51"/>
      <c r="F65" s="52"/>
      <c r="G65" s="52"/>
      <c r="H65" s="51"/>
      <c r="I65" s="51"/>
      <c r="J65" s="53"/>
      <c r="K65" s="53"/>
      <c r="L65" s="54" t="str">
        <f t="shared" si="85"/>
        <v xml:space="preserve">            { line: "SANTO, SANTO, SANTO..., ", sC: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 customHeight="1" thickTop="1" x14ac:dyDescent="0.6">
      <c r="A66" s="94"/>
      <c r="B66" s="94"/>
      <c r="C66" s="94"/>
      <c r="D66" s="94"/>
      <c r="E66" s="94"/>
      <c r="F66" s="94"/>
      <c r="G66" s="94"/>
      <c r="H66" s="94"/>
      <c r="I66" s="94"/>
      <c r="J66" s="94"/>
      <c r="K66" s="94"/>
      <c r="L66" s="98" t="str">
        <f ca="1">_xlfn.CONCAT("]}, // ULTIMA LINEA DEL CANTO: ",L1)</f>
        <v>]}, // ULTIMA LINEA DEL CANTO: PREFACIO PARA ADVIENTO Y NAVIDAD</v>
      </c>
      <c r="M66" s="94"/>
    </row>
    <row r="67" spans="1:40" ht="20.5" x14ac:dyDescent="0.35">
      <c r="L67" s="99" t="s">
        <v>1012</v>
      </c>
      <c r="M67" s="100"/>
    </row>
    <row r="68" spans="1:40" ht="15" hidden="1" outlineLevel="1" thickBot="1" x14ac:dyDescent="0.4">
      <c r="M68" s="100"/>
    </row>
    <row r="69" spans="1:40" ht="26.5" hidden="1" outlineLevel="1" thickTop="1" thickBot="1" x14ac:dyDescent="0.55000000000000004">
      <c r="A69" s="72"/>
      <c r="B69" s="72"/>
      <c r="C69" s="72"/>
      <c r="D69" s="73"/>
      <c r="E69" s="73"/>
      <c r="F69" s="73"/>
      <c r="G69" s="73"/>
      <c r="H69" s="73"/>
      <c r="I69" s="73"/>
      <c r="J69" s="73"/>
      <c r="K69" s="73"/>
      <c r="L69" s="74" t="s">
        <v>997</v>
      </c>
      <c r="M69" s="55"/>
      <c r="N69" s="56"/>
      <c r="O69" s="57"/>
      <c r="P69" s="58"/>
      <c r="Q69" s="59"/>
      <c r="R69" s="60" t="str">
        <f t="shared" ref="R69:R78" si="107">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4.5" hidden="1" outlineLevel="1" thickTop="1" thickBot="1" x14ac:dyDescent="0.55000000000000004">
      <c r="C70" s="78" t="s">
        <v>999</v>
      </c>
      <c r="D70" s="79"/>
      <c r="E70" s="79"/>
      <c r="F70" s="79"/>
      <c r="G70" s="79"/>
      <c r="H70" s="79"/>
      <c r="I70" s="79"/>
      <c r="J70" s="79"/>
      <c r="K70" s="79"/>
      <c r="L70" s="134" t="s">
        <v>1000</v>
      </c>
      <c r="M70" s="55" t="str">
        <f t="shared" ref="M70:M77" si="108">IF(N70="","","(")</f>
        <v/>
      </c>
      <c r="N70" s="56" t="str">
        <f t="shared" ref="N70:N77" si="109">IF(D70="","",D70)</f>
        <v/>
      </c>
      <c r="O70" s="57" t="str">
        <f t="shared" ref="O70:O77" si="110">IF(N70="","",",")</f>
        <v/>
      </c>
      <c r="P70" s="58" t="str">
        <f t="shared" ref="P70:P77" si="111">IF(E70="","",E70)</f>
        <v/>
      </c>
      <c r="Q70" s="59" t="str">
        <f t="shared" ref="Q70:Q77" si="112">IF(N70="","",",")</f>
        <v/>
      </c>
      <c r="R70" s="60" t="str">
        <f t="shared" si="107"/>
        <v/>
      </c>
      <c r="S70" s="55" t="str">
        <f t="shared" ref="S70:S77" si="113">IF(N70="","",")")</f>
        <v/>
      </c>
      <c r="T70" s="61" t="str">
        <f t="shared" ref="T70:T77" si="114">IF(U70="","","(")</f>
        <v/>
      </c>
      <c r="U70" s="62" t="str">
        <f t="shared" ref="U70:U77" si="115">IF(F70="","",F70)</f>
        <v/>
      </c>
      <c r="V70" s="63" t="str">
        <f t="shared" ref="V70:V77" si="116">IF(U70="","",",")</f>
        <v/>
      </c>
      <c r="W70" s="64" t="str">
        <f t="shared" ref="W70:W77" si="117">IF(G70="","",G70)</f>
        <v/>
      </c>
      <c r="X70" s="63" t="str">
        <f t="shared" ref="X70:X77" si="118">IF(U70="","",",")</f>
        <v/>
      </c>
      <c r="Y70" s="63" t="str">
        <f t="shared" ref="Y70:Y77" si="119">IF(U70="","",250)</f>
        <v/>
      </c>
      <c r="Z70" s="55" t="str">
        <f t="shared" ref="Z70:Z77" si="120">IF(U70="","",")")</f>
        <v/>
      </c>
      <c r="AA70" s="65" t="str">
        <f t="shared" ref="AA70:AA77" si="121">IF(AB70="","","(")</f>
        <v/>
      </c>
      <c r="AB70" s="56" t="str">
        <f t="shared" ref="AB70:AB77" si="122">IF(H70="","",H70)</f>
        <v/>
      </c>
      <c r="AC70" s="66" t="str">
        <f t="shared" ref="AC70:AC77" si="123">IF(AB70="","",",")</f>
        <v/>
      </c>
      <c r="AD70" s="58" t="str">
        <f t="shared" ref="AD70:AD77" si="124">IF(I70="","",I70)</f>
        <v/>
      </c>
      <c r="AE70" s="67" t="str">
        <f t="shared" ref="AE70:AE77" si="125">IF(AB70="","",",")</f>
        <v/>
      </c>
      <c r="AF70" s="60" t="str">
        <f t="shared" ref="AF70:AF77" si="126">IF(AB70="","",350)</f>
        <v/>
      </c>
      <c r="AG70" s="60" t="str">
        <f t="shared" ref="AG70:AG77" si="127">IF(AB70="","",")")</f>
        <v/>
      </c>
      <c r="AH70" s="68" t="str">
        <f t="shared" ref="AH70:AH77" si="128">IF(AI70="","","(")</f>
        <v/>
      </c>
      <c r="AI70" s="69" t="str">
        <f t="shared" ref="AI70:AI77" si="129">IF(J70="","",J70)</f>
        <v/>
      </c>
      <c r="AJ70" s="63" t="str">
        <f t="shared" ref="AJ70:AJ77" si="130">IF(AI70="","",",")</f>
        <v/>
      </c>
      <c r="AK70" s="63" t="str">
        <f t="shared" ref="AK70:AK77" si="131">IF(K70="","",K70)</f>
        <v/>
      </c>
      <c r="AL70" s="63" t="str">
        <f t="shared" ref="AL70:AL77" si="132">IF(AI70="","",",")</f>
        <v/>
      </c>
      <c r="AM70" s="63" t="str">
        <f t="shared" ref="AM70:AM77" si="133">IF(AI70="","",450)</f>
        <v/>
      </c>
      <c r="AN70" s="63" t="str">
        <f t="shared" ref="AN70:AN77" si="134">IF(AI70="","",")")</f>
        <v/>
      </c>
    </row>
    <row r="71" spans="1:40" ht="24.5" hidden="1" outlineLevel="1" thickTop="1" thickBot="1" x14ac:dyDescent="0.550000000000000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08"/>
        <v/>
      </c>
      <c r="N71" s="56" t="str">
        <f t="shared" si="109"/>
        <v/>
      </c>
      <c r="O71" s="57" t="str">
        <f t="shared" si="110"/>
        <v/>
      </c>
      <c r="P71" s="58" t="str">
        <f t="shared" si="111"/>
        <v/>
      </c>
      <c r="Q71" s="59" t="str">
        <f t="shared" si="112"/>
        <v/>
      </c>
      <c r="R71" s="60" t="str">
        <f t="shared" si="107"/>
        <v/>
      </c>
      <c r="S71" s="55" t="str">
        <f t="shared" si="113"/>
        <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5" hidden="1" outlineLevel="1" thickTop="1" thickBot="1" x14ac:dyDescent="0.55000000000000004">
      <c r="B72" t="s">
        <v>1003</v>
      </c>
      <c r="C72" s="84" t="s">
        <v>1004</v>
      </c>
      <c r="D72" s="85"/>
      <c r="E72" s="85"/>
      <c r="F72" s="85"/>
      <c r="G72" s="85"/>
      <c r="H72" s="86"/>
      <c r="I72" s="86"/>
      <c r="J72" s="86"/>
      <c r="K72" s="86"/>
      <c r="L72" s="136" t="str">
        <f>IF(C72="","",_xlfn.CONCAT("            { line: ","""",C72,", ",M72:AN72,""", sC: ","""",B72,"""},"))</f>
        <v xml:space="preserve">            { line: "ASAMBLEA DOS, ", sC: "as"},</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4.5" hidden="1" outlineLevel="1" thickTop="1" thickBot="1" x14ac:dyDescent="0.55000000000000004">
      <c r="B73" t="s">
        <v>1003</v>
      </c>
      <c r="C73" s="84" t="s">
        <v>1005</v>
      </c>
      <c r="D73" s="88"/>
      <c r="E73" s="88"/>
      <c r="F73" s="88"/>
      <c r="G73" s="88"/>
      <c r="H73" s="89"/>
      <c r="I73" s="89"/>
      <c r="J73" s="89"/>
      <c r="K73" s="89"/>
      <c r="L73" s="136" t="str">
        <f>IF(C73="","",_xlfn.CONCAT("            { line: ","""",C73,", ",M73:AN73,""", sC: ","""",B73,"""},"))</f>
        <v xml:space="preserve">            { line: "ASAMBLEA TRES,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4.5" hidden="1" outlineLevel="1" thickTop="1" thickBot="1" x14ac:dyDescent="0.55000000000000004">
      <c r="B74" t="s">
        <v>1003</v>
      </c>
      <c r="C74" s="84" t="s">
        <v>1006</v>
      </c>
      <c r="D74" s="85"/>
      <c r="E74" s="85"/>
      <c r="F74" s="85"/>
      <c r="G74" s="85"/>
      <c r="H74" s="86"/>
      <c r="I74" s="86"/>
      <c r="J74" s="86"/>
      <c r="K74" s="86"/>
      <c r="L74" s="136" t="str">
        <f>IF(C74="","",_xlfn.CONCAT("            { line: ","""",C74,", ",M74:AN74,""", sC: ","""",B74,"""},"))</f>
        <v xml:space="preserve">            { line: "ASAMBLEA CUATRO,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4.5" hidden="1" outlineLevel="1" thickTop="1" thickBot="1" x14ac:dyDescent="0.55000000000000004">
      <c r="B75" t="s">
        <v>1003</v>
      </c>
      <c r="C75" s="84" t="s">
        <v>1007</v>
      </c>
      <c r="D75" s="88"/>
      <c r="E75" s="88"/>
      <c r="F75" s="88"/>
      <c r="G75" s="88"/>
      <c r="H75" s="89"/>
      <c r="I75" s="89"/>
      <c r="J75" s="89"/>
      <c r="K75" s="89"/>
      <c r="L75" s="136" t="str">
        <f>IF(C75="","",_xlfn.CONCAT("            { line: ","""",C75,", ",M75:AN75,""", sC: ","""",B75,"""},"))</f>
        <v xml:space="preserve">            { line: "ASAMBLEA CISCO,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4.5" hidden="1" outlineLevel="1" thickTop="1" thickBot="1" x14ac:dyDescent="0.55000000000000004">
      <c r="B76" t="s">
        <v>1003</v>
      </c>
      <c r="C76" s="84" t="s">
        <v>1008</v>
      </c>
      <c r="D76" s="90"/>
      <c r="E76" s="90"/>
      <c r="F76" s="90"/>
      <c r="G76" s="90"/>
      <c r="H76" s="91"/>
      <c r="I76" s="91"/>
      <c r="J76" s="91"/>
      <c r="K76" s="91"/>
      <c r="L76" s="136" t="str">
        <f>IF(C76="","",_xlfn.CONCAT("            { line: ","""",C76,", ",M76:AN76,""", sC: ","""",B76,"""},"))</f>
        <v xml:space="preserve">            { line: "ASAMBLEA SEIS,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4.5" hidden="1" outlineLevel="1" thickTop="1" thickBot="1" x14ac:dyDescent="0.55000000000000004">
      <c r="B77" t="s">
        <v>1003</v>
      </c>
      <c r="C77" s="92" t="s">
        <v>1009</v>
      </c>
      <c r="D77" s="82"/>
      <c r="E77" s="82"/>
      <c r="F77" s="82"/>
      <c r="G77" s="82"/>
      <c r="H77" s="82"/>
      <c r="I77" s="82"/>
      <c r="J77" s="82"/>
      <c r="K77" s="82"/>
      <c r="L77" s="137" t="str">
        <f>IF(C77="","",_xlfn.CONCAT("            { line: ","""",C77,", ",M77:AN77,""", sC: ","""",B77,"""},  ]},"))</f>
        <v xml:space="preserve">            { line: "ASAMBLEA CIERRE, ", sC: "as"},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6.5" hidden="1" outlineLevel="1" thickTop="1" thickBot="1" x14ac:dyDescent="0.550000000000000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708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22E86-4DEB-41F0-B398-C84F22BB8357}">
  <sheetPr codeName="Sheet112">
    <tabColor rgb="FF00B0F0"/>
  </sheetPr>
  <dimension ref="A1:AN72"/>
  <sheetViews>
    <sheetView zoomScale="85" zoomScaleNormal="85" workbookViewId="0">
      <pane xSplit="2" ySplit="1" topLeftCell="C27" activePane="bottomRight" state="frozen"/>
      <selection pane="topRight" activeCell="C1" sqref="C1"/>
      <selection pane="bottomLeft" activeCell="A2" sqref="A2"/>
      <selection pane="bottomRight" activeCell="C46" sqref="C46"/>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205</v>
      </c>
      <c r="E1" s="39"/>
      <c r="F1" s="39"/>
      <c r="G1" s="39"/>
      <c r="H1" s="39"/>
      <c r="I1" s="39"/>
      <c r="J1" s="39"/>
      <c r="K1" s="39"/>
      <c r="L1" s="120" t="str">
        <f ca="1">UPPER(VLOOKUP(C1,Table223[#Data],3,FALSE))</f>
        <v>PREFACIO PARA EL TIEMPO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PREFACIO PARA EL TIEMPO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prefacioparaeltiempopascual</v>
      </c>
      <c r="L7" s="122" t="str">
        <f ca="1">_xlfn.CONCAT("        id: ","""",C7,"""",",")</f>
        <v xml:space="preserve">        id: "prefacioparaeltiempopascual",</v>
      </c>
    </row>
    <row r="8" spans="2:32" ht="23" x14ac:dyDescent="0.35">
      <c r="C8" t="str">
        <f ca="1">PROPER(L1)</f>
        <v>Prefacio Para El Tiempo Pascual</v>
      </c>
      <c r="L8" s="122" t="str">
        <f ca="1">_xlfn.CONCAT("        tt: ","""",C8,"""",",")</f>
        <v xml:space="preserve">        tt: "Prefacio Para El Tiempo Pascual",</v>
      </c>
    </row>
    <row r="9" spans="2:32" ht="23" x14ac:dyDescent="0.35">
      <c r="C9" t="str">
        <f ca="1">PROPER(L1)</f>
        <v>Prefacio Para El Tiempo Pascual</v>
      </c>
      <c r="L9" s="122" t="str">
        <f ca="1">_xlfn.CONCAT("        title: ","""",C9,"""",",")</f>
        <v xml:space="preserve">        title: "Prefacio Para El Tiempo Pascual",</v>
      </c>
    </row>
    <row r="10" spans="2:32" ht="23" x14ac:dyDescent="0.35">
      <c r="C10" t="str">
        <f ca="1">VLOOKUP(C1,Table223[#Data],4,FALSE)</f>
        <v>Prefacio I de Pascua*</v>
      </c>
      <c r="L10" s="122" t="str">
        <f ca="1">_xlfn.CONCAT("        ","subtitle: ","""",C10,"""",",")</f>
        <v xml:space="preserve">        subtitle: "Prefacio I de Pascua*",</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205</v>
      </c>
      <c r="L16" s="122" t="str">
        <f ca="1">_xlfn.CONCAT("        dbno: ","""",C16,"""",",")</f>
        <v xml:space="preserve">        dbno: "205",</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prefacioparaeltiempopascual</v>
      </c>
      <c r="L19" s="122" t="str">
        <f ca="1">_xlfn.CONCAT("        audioSrc: ","""https://audio.resucito.do/",C19,".mp3""",",")</f>
        <v xml:space="preserve">        audioSrc: "https://audio.resucito.do/prefacioparaeltiempopascual.mp3",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204</v>
      </c>
      <c r="C26" t="str">
        <f ca="1">VLOOKUP(B26,Table4[#Data],13,FALSE)</f>
        <v>"/src/index.html?canto=prefacioparaadvientoynavidad"</v>
      </c>
      <c r="L26" s="122" t="str">
        <f ca="1">_xlfn.CONCAT("        ant: ",C26,",")</f>
        <v xml:space="preserve">        ant: "/src/index.html?canto=prefacioparaadvientoynavidad",</v>
      </c>
    </row>
    <row r="27" spans="1:40" ht="23" x14ac:dyDescent="0.35">
      <c r="B27">
        <f ca="1">+C1+1</f>
        <v>206</v>
      </c>
      <c r="C27" t="str">
        <f ca="1">VLOOKUP(B27,Table4[#Data],13,FALSE)</f>
        <v>"/src/index.html?canto=pregonpascual"</v>
      </c>
      <c r="L27" s="122" t="str">
        <f ca="1">_xlfn.CONCAT("        sig: ",C27,",")</f>
        <v xml:space="preserve">        sig: "/src/index.html?canto=pregonpascual",</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58" si="2">IF(D30="","",D30)</f>
        <v>Sol</v>
      </c>
      <c r="O30" s="57" t="str">
        <f t="shared" ref="O30:O34" si="3">IF(N30="","",",")</f>
        <v>,</v>
      </c>
      <c r="P30" s="58" t="str">
        <f t="shared" ref="P30:P58" si="4">IF(E30="","",E30)</f>
        <v/>
      </c>
      <c r="Q30" s="59" t="str">
        <f t="shared" ref="Q30:Q34" si="5">IF(N30="","",",")</f>
        <v>,</v>
      </c>
      <c r="R30" s="60">
        <f t="shared" ref="R30:R58" si="6">IF(N30="Do",10,IF(N30="Re",22,IF(N30="Mi",20,IF(N30="Fa",20,IF(N30="Sol",14,IF(N30="La",20,IF(N30="Si",20,IF(N30="Do#",14,IF(N30="Fa#",15,IF(N30="Sol#",20,IF(N30="Si♭",17,"")))))))))))</f>
        <v>14</v>
      </c>
      <c r="S30" s="55" t="str">
        <f t="shared" ref="S30:S34" si="7">IF(N30="","",")")</f>
        <v>)</v>
      </c>
      <c r="T30" s="61" t="str">
        <f t="shared" ref="T30:T34" si="8">IF(U30="","","(")</f>
        <v>(</v>
      </c>
      <c r="U30" s="62" t="str">
        <f t="shared" ref="U30:U58" si="9">IF(F30="","",F30)</f>
        <v>La</v>
      </c>
      <c r="V30" s="63" t="str">
        <f t="shared" ref="V30:V34" si="10">IF(U30="","",",")</f>
        <v>,</v>
      </c>
      <c r="W30" s="64" t="str">
        <f t="shared" ref="W30:W58" si="11">IF(G30="","",G30)</f>
        <v>m</v>
      </c>
      <c r="X30" s="63" t="str">
        <f t="shared" ref="X30:X34" si="12">IF(U30="","",",")</f>
        <v>,</v>
      </c>
      <c r="Y30" s="63">
        <f t="shared" ref="Y30:Y34" si="13">IF(U30="","",250)</f>
        <v>250</v>
      </c>
      <c r="Z30" s="55" t="str">
        <f t="shared" ref="Z30:Z34" si="14">IF(U30="","",")")</f>
        <v>)</v>
      </c>
      <c r="AA30" s="65" t="str">
        <f t="shared" ref="AA30:AA34" si="15">IF(AB30="","","(")</f>
        <v/>
      </c>
      <c r="AB30" s="56" t="str">
        <f t="shared" ref="AB30:AB5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5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4.5" thickTop="1" thickBot="1" x14ac:dyDescent="0.550000000000000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6.5" thickTop="1" thickBot="1" x14ac:dyDescent="0.550000000000000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4.5" thickTop="1" thickBot="1" x14ac:dyDescent="0.55000000000000004">
      <c r="B37" t="s">
        <v>2466</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"pa"},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2951</v>
      </c>
      <c r="D39" s="125" t="s">
        <v>1110</v>
      </c>
      <c r="E39" s="51" t="s">
        <v>1016</v>
      </c>
      <c r="F39" s="52" t="s">
        <v>1017</v>
      </c>
      <c r="G39" s="52" t="s">
        <v>1016</v>
      </c>
      <c r="H39" s="51"/>
      <c r="I39" s="51"/>
      <c r="J39" s="53"/>
      <c r="K39" s="53"/>
      <c r="L39" s="77" t="str">
        <f t="shared" si="29"/>
        <v xml:space="preserve">            { line: "glorificarte siempre, Señor,, (Re,m,22)(La,m,250)", sC: ""},</v>
      </c>
      <c r="M39" s="55" t="str">
        <f t="shared" ref="M39:M42" si="30">IF(N39="","","(")</f>
        <v>(</v>
      </c>
      <c r="N39" s="56" t="str">
        <f t="shared" ref="N39:N42" si="31">IF(D39="","",D39)</f>
        <v>Re</v>
      </c>
      <c r="O39" s="57" t="str">
        <f t="shared" ref="O39:O42" si="32">IF(N39="","",",")</f>
        <v>,</v>
      </c>
      <c r="P39" s="58" t="str">
        <f t="shared" ref="P39:P42" si="33">IF(E39="","",E39)</f>
        <v>m</v>
      </c>
      <c r="Q39" s="59" t="str">
        <f t="shared" ref="Q39:Q42" si="34">IF(N39="","",",")</f>
        <v>,</v>
      </c>
      <c r="R39" s="60">
        <f t="shared" si="6"/>
        <v>22</v>
      </c>
      <c r="S39" s="55" t="str">
        <f t="shared" ref="S39:S42" si="35">IF(N39="","",")")</f>
        <v>)</v>
      </c>
      <c r="T39" s="61" t="str">
        <f t="shared" ref="T39:T42" si="36">IF(U39="","","(")</f>
        <v>(</v>
      </c>
      <c r="U39" s="62" t="str">
        <f t="shared" ref="U39:U42" si="37">IF(F39="","",F39)</f>
        <v>La</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2952</v>
      </c>
      <c r="D40" s="125" t="s">
        <v>1048</v>
      </c>
      <c r="E40" s="51"/>
      <c r="F40" s="52" t="s">
        <v>1017</v>
      </c>
      <c r="G40" s="52" t="s">
        <v>1016</v>
      </c>
      <c r="H40" s="51"/>
      <c r="I40" s="51"/>
      <c r="J40" s="53"/>
      <c r="K40" s="53"/>
      <c r="L40" s="77" t="str">
        <f>IF(C40="","",_xlfn.CONCAT("            { line: ","""",C40,", ",M40:AN40,""", sC: ","""",B40,"""},"))</f>
        <v xml:space="preserve">            { line: "pero más que nunca en este día, (Fa,,20)(La,m,250)", sC: ""},</v>
      </c>
      <c r="M40" s="55" t="str">
        <f t="shared" si="30"/>
        <v>(</v>
      </c>
      <c r="N40" s="56" t="str">
        <f t="shared" si="31"/>
        <v>Fa</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2953</v>
      </c>
      <c r="D41" s="125" t="s">
        <v>1048</v>
      </c>
      <c r="E41" s="51"/>
      <c r="F41" s="52"/>
      <c r="G41" s="52"/>
      <c r="H41" s="51"/>
      <c r="I41" s="51"/>
      <c r="J41" s="53"/>
      <c r="K41" s="53"/>
      <c r="L41" s="77" t="str">
        <f>IF(C41="","",_xlfn.CONCAT("            { line: ","""",C41,", ",M41:AN41,""", sC: ","""",B41,"""},"))</f>
        <v xml:space="preserve">            { line: "en que Cristo, nuestra Pascua,, (Fa,,20)", sC: ""},</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2954</v>
      </c>
      <c r="D42" s="125" t="s">
        <v>1015</v>
      </c>
      <c r="E42" s="51"/>
      <c r="F42" s="52"/>
      <c r="G42" s="52"/>
      <c r="H42" s="51"/>
      <c r="I42" s="51"/>
      <c r="J42" s="53"/>
      <c r="K42" s="53"/>
      <c r="L42" s="77" t="str">
        <f t="shared" ref="L42:L45" si="57">IF(C42="","",_xlfn.CONCAT("            { line: ","""",C42,", ",M42:AN42,""", sC: ","""",B42,"""},"))</f>
        <v xml:space="preserve">            { line: "ha sido inmolado., (Mi,,20)", sC: ""},</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6.5" thickTop="1" thickBot="1" x14ac:dyDescent="0.550000000000000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4.5" thickTop="1" thickBot="1" x14ac:dyDescent="0.55000000000000004">
      <c r="C44" s="124" t="s">
        <v>2955</v>
      </c>
      <c r="D44" s="125" t="s">
        <v>1017</v>
      </c>
      <c r="E44" s="51" t="s">
        <v>1016</v>
      </c>
      <c r="F44" s="52" t="s">
        <v>1053</v>
      </c>
      <c r="G44" s="52"/>
      <c r="H44" s="51"/>
      <c r="I44" s="51"/>
      <c r="J44" s="53"/>
      <c r="K44" s="53"/>
      <c r="L44" s="54" t="str">
        <f t="shared" si="57"/>
        <v xml:space="preserve">            { line: "Él es el verdadero cordero,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2956</v>
      </c>
      <c r="D45" s="125" t="s">
        <v>1017</v>
      </c>
      <c r="E45" s="51" t="s">
        <v>1016</v>
      </c>
      <c r="F45" s="52"/>
      <c r="G45" s="52"/>
      <c r="H45" s="51"/>
      <c r="I45" s="51"/>
      <c r="J45" s="53"/>
      <c r="K45" s="53"/>
      <c r="L45" s="54" t="str">
        <f t="shared" si="57"/>
        <v xml:space="preserve">            { line: "que quitó el pecado del mundo.,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36.5" thickTop="1" thickBot="1" x14ac:dyDescent="0.55000000000000004">
      <c r="A46" s="75"/>
      <c r="B46" s="75"/>
      <c r="C46" s="75" t="s">
        <v>2401</v>
      </c>
      <c r="D46" s="76"/>
      <c r="E46" s="76"/>
      <c r="F46" s="76"/>
      <c r="G46" s="76"/>
      <c r="H46" s="76"/>
      <c r="I46" s="76"/>
      <c r="J46" s="76"/>
      <c r="K46" s="76"/>
      <c r="L46" s="123" t="s">
        <v>998</v>
      </c>
      <c r="M46" s="126"/>
      <c r="N46" s="56"/>
      <c r="O46" s="127"/>
      <c r="P46" s="58"/>
      <c r="Q46" s="128"/>
      <c r="R46" s="60" t="str">
        <f t="shared" si="6"/>
        <v/>
      </c>
      <c r="S46" s="126"/>
      <c r="T46" s="129"/>
      <c r="U46" s="130"/>
      <c r="V46" s="131"/>
      <c r="W46" s="132"/>
      <c r="X46" s="131"/>
      <c r="Y46" s="131"/>
      <c r="Z46" s="126"/>
      <c r="AA46" s="65"/>
      <c r="AB46" s="56"/>
      <c r="AC46" s="66"/>
      <c r="AD46" s="58"/>
      <c r="AE46" s="67"/>
      <c r="AF46" s="60"/>
      <c r="AG46" s="60"/>
      <c r="AH46" s="65"/>
      <c r="AI46" s="133"/>
      <c r="AJ46" s="131"/>
      <c r="AK46" s="131"/>
      <c r="AL46" s="131"/>
      <c r="AM46" s="131"/>
      <c r="AN46" s="131"/>
    </row>
    <row r="47" spans="1:40" ht="24.5" outlineLevel="1" thickTop="1" thickBot="1" x14ac:dyDescent="0.55000000000000004">
      <c r="B47" t="s">
        <v>2464</v>
      </c>
      <c r="C47" s="124" t="s">
        <v>2957</v>
      </c>
      <c r="D47" s="125" t="s">
        <v>1017</v>
      </c>
      <c r="E47" s="51" t="s">
        <v>1016</v>
      </c>
      <c r="F47" s="52"/>
      <c r="G47" s="52"/>
      <c r="H47" s="51"/>
      <c r="I47" s="51"/>
      <c r="J47" s="53"/>
      <c r="K47" s="53"/>
      <c r="L47" s="54" t="str">
        <f t="shared" ref="L47:L58" si="58">IF(C47="","",_xlfn.CONCAT("            { line: ","""",C47,", ",M47:AN47,""", sC: ","""",B47,"""},"))</f>
        <v xml:space="preserve">            { line: "MURIENDO, (La,m,20)", sC: "pa as"},</v>
      </c>
      <c r="M47" s="55" t="str">
        <f t="shared" ref="M47:M58" si="59">IF(N47="","","(")</f>
        <v>(</v>
      </c>
      <c r="N47" s="56" t="str">
        <f t="shared" si="2"/>
        <v>La</v>
      </c>
      <c r="O47" s="57" t="str">
        <f t="shared" ref="O47:O58" si="60">IF(N47="","",",")</f>
        <v>,</v>
      </c>
      <c r="P47" s="58" t="str">
        <f t="shared" si="4"/>
        <v>m</v>
      </c>
      <c r="Q47" s="59" t="str">
        <f t="shared" ref="Q47:Q58" si="61">IF(N47="","",",")</f>
        <v>,</v>
      </c>
      <c r="R47" s="60">
        <f t="shared" si="6"/>
        <v>20</v>
      </c>
      <c r="S47" s="55" t="str">
        <f t="shared" ref="S47:S58" si="62">IF(N47="","",")")</f>
        <v>)</v>
      </c>
      <c r="T47" s="61" t="str">
        <f t="shared" ref="T47:T58" si="63">IF(U47="","","(")</f>
        <v/>
      </c>
      <c r="U47" s="62" t="str">
        <f t="shared" si="9"/>
        <v/>
      </c>
      <c r="V47" s="63" t="str">
        <f t="shared" ref="V47:V58" si="64">IF(U47="","",",")</f>
        <v/>
      </c>
      <c r="W47" s="64" t="str">
        <f t="shared" si="11"/>
        <v/>
      </c>
      <c r="X47" s="63" t="str">
        <f t="shared" ref="X47:X58" si="65">IF(U47="","",",")</f>
        <v/>
      </c>
      <c r="Y47" s="63" t="str">
        <f t="shared" ref="Y47:Y58" si="66">IF(U47="","",250)</f>
        <v/>
      </c>
      <c r="Z47" s="55" t="str">
        <f t="shared" ref="Z47:Z58" si="67">IF(U47="","",")")</f>
        <v/>
      </c>
      <c r="AA47" s="65" t="str">
        <f t="shared" ref="AA47:AA58" si="68">IF(AB47="","","(")</f>
        <v/>
      </c>
      <c r="AB47" s="56" t="str">
        <f t="shared" si="16"/>
        <v/>
      </c>
      <c r="AC47" s="66" t="str">
        <f t="shared" ref="AC47:AC58" si="69">IF(AB47="","",",")</f>
        <v/>
      </c>
      <c r="AD47" s="58" t="str">
        <f t="shared" ref="AD47:AD58" si="70">IF(I47="","",I47)</f>
        <v/>
      </c>
      <c r="AE47" s="67" t="str">
        <f t="shared" ref="AE47:AE58" si="71">IF(AB47="","",",")</f>
        <v/>
      </c>
      <c r="AF47" s="60" t="str">
        <f t="shared" ref="AF47:AF58" si="72">IF(AB47="","",350)</f>
        <v/>
      </c>
      <c r="AG47" s="60" t="str">
        <f t="shared" ref="AG47:AG58" si="73">IF(AB47="","",")")</f>
        <v/>
      </c>
      <c r="AH47" s="68" t="str">
        <f t="shared" ref="AH47:AH58" si="74">IF(AI47="","","(")</f>
        <v/>
      </c>
      <c r="AI47" s="69" t="str">
        <f t="shared" si="23"/>
        <v/>
      </c>
      <c r="AJ47" s="63" t="str">
        <f t="shared" ref="AJ47:AJ58" si="75">IF(AI47="","",",")</f>
        <v/>
      </c>
      <c r="AK47" s="63" t="str">
        <f t="shared" ref="AK47:AK58" si="76">IF(K47="","",K47)</f>
        <v/>
      </c>
      <c r="AL47" s="63" t="str">
        <f t="shared" ref="AL47:AL58" si="77">IF(AI47="","",",")</f>
        <v/>
      </c>
      <c r="AM47" s="63" t="str">
        <f t="shared" ref="AM47:AM58" si="78">IF(AI47="","",450)</f>
        <v/>
      </c>
      <c r="AN47" s="63" t="str">
        <f t="shared" ref="AN47:AN58" si="79">IF(AI47="","",")")</f>
        <v/>
      </c>
    </row>
    <row r="48" spans="1:40" ht="24.5" outlineLevel="1" thickTop="1" thickBot="1" x14ac:dyDescent="0.55000000000000004">
      <c r="B48" t="s">
        <v>1003</v>
      </c>
      <c r="C48" s="124" t="s">
        <v>2958</v>
      </c>
      <c r="D48" s="125" t="s">
        <v>1053</v>
      </c>
      <c r="E48" s="51"/>
      <c r="F48" s="52"/>
      <c r="G48" s="52"/>
      <c r="H48" s="51"/>
      <c r="I48" s="51"/>
      <c r="J48" s="53"/>
      <c r="K48" s="53"/>
      <c r="L48" s="54" t="str">
        <f t="shared" si="58"/>
        <v xml:space="preserve">            { line: "DESTRUYÓ NUESTRA MUERTE,, (Sol,,14)", sC: "as"},</v>
      </c>
      <c r="M48" s="55" t="str">
        <f t="shared" si="59"/>
        <v>(</v>
      </c>
      <c r="N48" s="56" t="str">
        <f t="shared" si="2"/>
        <v>Sol</v>
      </c>
      <c r="O48" s="57" t="str">
        <f t="shared" si="60"/>
        <v>,</v>
      </c>
      <c r="P48" s="58" t="str">
        <f t="shared" si="4"/>
        <v/>
      </c>
      <c r="Q48" s="59" t="str">
        <f t="shared" si="61"/>
        <v>,</v>
      </c>
      <c r="R48" s="60">
        <f t="shared" si="6"/>
        <v>14</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4.5" outlineLevel="1" thickTop="1" thickBot="1" x14ac:dyDescent="0.55000000000000004">
      <c r="B49" t="s">
        <v>1003</v>
      </c>
      <c r="C49" s="124" t="s">
        <v>2959</v>
      </c>
      <c r="D49" s="125" t="s">
        <v>1048</v>
      </c>
      <c r="E49" s="51"/>
      <c r="F49" s="52"/>
      <c r="G49" s="52"/>
      <c r="H49" s="51"/>
      <c r="I49" s="51"/>
      <c r="J49" s="53"/>
      <c r="K49" s="53"/>
      <c r="L49" s="54" t="str">
        <f t="shared" si="58"/>
        <v xml:space="preserve">            { line: "RESUCITANDO, (Fa,,20)", sC: "as"},</v>
      </c>
      <c r="M49" s="55" t="str">
        <f t="shared" si="59"/>
        <v>(</v>
      </c>
      <c r="N49" s="56" t="str">
        <f t="shared" si="2"/>
        <v>Fa</v>
      </c>
      <c r="O49" s="57" t="str">
        <f t="shared" si="60"/>
        <v>,</v>
      </c>
      <c r="P49" s="58" t="str">
        <f t="shared" si="4"/>
        <v/>
      </c>
      <c r="Q49" s="59" t="str">
        <f t="shared" si="61"/>
        <v>,</v>
      </c>
      <c r="R49" s="60">
        <f t="shared" si="6"/>
        <v>20</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4.5" outlineLevel="1" thickTop="1" thickBot="1" x14ac:dyDescent="0.55000000000000004">
      <c r="B50" t="s">
        <v>1003</v>
      </c>
      <c r="C50" s="124" t="s">
        <v>2960</v>
      </c>
      <c r="D50" s="125" t="s">
        <v>1015</v>
      </c>
      <c r="E50" s="51"/>
      <c r="F50" s="52"/>
      <c r="G50" s="52"/>
      <c r="H50" s="51"/>
      <c r="I50" s="51"/>
      <c r="J50" s="53"/>
      <c r="K50" s="53"/>
      <c r="L50" s="54" t="str">
        <f t="shared" si="58"/>
        <v xml:space="preserve">            { line: "RESTAURÓ NUESTRA VIDA., (Mi,,20)", sC: "as"},</v>
      </c>
      <c r="M50" s="55" t="str">
        <f t="shared" si="59"/>
        <v>(</v>
      </c>
      <c r="N50" s="56" t="str">
        <f t="shared" si="2"/>
        <v>Mi</v>
      </c>
      <c r="O50" s="57" t="str">
        <f t="shared" si="60"/>
        <v>,</v>
      </c>
      <c r="P50" s="58" t="str">
        <f t="shared" si="4"/>
        <v/>
      </c>
      <c r="Q50" s="59" t="str">
        <f t="shared" si="61"/>
        <v>,</v>
      </c>
      <c r="R50" s="60">
        <f t="shared" si="6"/>
        <v>20</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6.5" thickTop="1" thickBot="1" x14ac:dyDescent="0.550000000000000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4.5" outlineLevel="1" thickTop="1" thickBot="1" x14ac:dyDescent="0.55000000000000004">
      <c r="B52" t="s">
        <v>2466</v>
      </c>
      <c r="C52" s="124" t="s">
        <v>2961</v>
      </c>
      <c r="D52" s="125" t="s">
        <v>1017</v>
      </c>
      <c r="E52" s="51" t="s">
        <v>1016</v>
      </c>
      <c r="F52" s="52" t="s">
        <v>1053</v>
      </c>
      <c r="G52" s="52"/>
      <c r="H52" s="51"/>
      <c r="I52" s="51"/>
      <c r="J52" s="53"/>
      <c r="K52" s="53"/>
      <c r="L52" s="54" t="str">
        <f t="shared" si="58"/>
        <v xml:space="preserve">            { line: "Por eso, con esta efusión de gozo pascual,, (La,m,20)(Sol,,250)", sC: "pa"},</v>
      </c>
      <c r="M52" s="55" t="str">
        <f t="shared" si="59"/>
        <v>(</v>
      </c>
      <c r="N52" s="56" t="str">
        <f t="shared" si="2"/>
        <v>La</v>
      </c>
      <c r="O52" s="57" t="str">
        <f t="shared" si="60"/>
        <v>,</v>
      </c>
      <c r="P52" s="58" t="str">
        <f t="shared" si="4"/>
        <v>m</v>
      </c>
      <c r="Q52" s="59" t="str">
        <f t="shared" si="61"/>
        <v>,</v>
      </c>
      <c r="R52" s="60">
        <f t="shared" si="6"/>
        <v>20</v>
      </c>
      <c r="S52" s="55" t="str">
        <f t="shared" si="62"/>
        <v>)</v>
      </c>
      <c r="T52" s="61" t="str">
        <f t="shared" si="63"/>
        <v>(</v>
      </c>
      <c r="U52" s="62" t="str">
        <f t="shared" si="9"/>
        <v>Sol</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4.5" outlineLevel="1" thickTop="1" thickBot="1" x14ac:dyDescent="0.55000000000000004">
      <c r="C53" s="124" t="s">
        <v>2962</v>
      </c>
      <c r="D53" s="125" t="s">
        <v>1017</v>
      </c>
      <c r="E53" s="51" t="s">
        <v>1016</v>
      </c>
      <c r="F53" s="52"/>
      <c r="G53" s="52"/>
      <c r="H53" s="51"/>
      <c r="I53" s="51"/>
      <c r="J53" s="53"/>
      <c r="K53" s="53"/>
      <c r="L53" s="54" t="str">
        <f t="shared" si="58"/>
        <v xml:space="preserve">            { line: "el mundo entero se desborda de alegría,, (La,m,20)", sC: ""},</v>
      </c>
      <c r="M53" s="55" t="str">
        <f t="shared" si="59"/>
        <v>(</v>
      </c>
      <c r="N53" s="56" t="str">
        <f t="shared" si="2"/>
        <v>La</v>
      </c>
      <c r="O53" s="57" t="str">
        <f t="shared" si="60"/>
        <v>,</v>
      </c>
      <c r="P53" s="58" t="str">
        <f t="shared" si="4"/>
        <v>m</v>
      </c>
      <c r="Q53" s="59" t="str">
        <f t="shared" si="61"/>
        <v>,</v>
      </c>
      <c r="R53" s="60">
        <f t="shared" si="6"/>
        <v>20</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4.5" outlineLevel="1" thickTop="1" thickBot="1" x14ac:dyDescent="0.55000000000000004">
      <c r="C54" s="124" t="s">
        <v>2963</v>
      </c>
      <c r="D54" s="125"/>
      <c r="E54" s="51"/>
      <c r="F54" s="52"/>
      <c r="G54" s="52"/>
      <c r="H54" s="51"/>
      <c r="I54" s="51"/>
      <c r="J54" s="53"/>
      <c r="K54" s="53"/>
      <c r="L54" s="54" t="str">
        <f t="shared" si="58"/>
        <v xml:space="preserve">            { line: "y con la asamblea, ", sC: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4.5" outlineLevel="1" thickTop="1" thickBot="1" x14ac:dyDescent="0.55000000000000004">
      <c r="C55" s="124" t="s">
        <v>2964</v>
      </c>
      <c r="D55" s="125" t="s">
        <v>1053</v>
      </c>
      <c r="E55" s="51"/>
      <c r="F55" s="52"/>
      <c r="G55" s="52"/>
      <c r="H55" s="51"/>
      <c r="I55" s="51"/>
      <c r="J55" s="53"/>
      <c r="K55" s="53"/>
      <c r="L55" s="54" t="str">
        <f t="shared" si="58"/>
        <v xml:space="preserve">            { line: "de los ángeles y de los santos,, (Sol,,14)", sC: ""},</v>
      </c>
      <c r="M55" s="55" t="str">
        <f t="shared" si="59"/>
        <v>(</v>
      </c>
      <c r="N55" s="56" t="str">
        <f t="shared" si="2"/>
        <v>Sol</v>
      </c>
      <c r="O55" s="57" t="str">
        <f t="shared" si="60"/>
        <v>,</v>
      </c>
      <c r="P55" s="58" t="str">
        <f t="shared" si="4"/>
        <v/>
      </c>
      <c r="Q55" s="59" t="str">
        <f t="shared" si="61"/>
        <v>,</v>
      </c>
      <c r="R55" s="60">
        <f t="shared" si="6"/>
        <v>14</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4.5" outlineLevel="1" thickTop="1" thickBot="1" x14ac:dyDescent="0.55000000000000004">
      <c r="C56" s="124" t="s">
        <v>2965</v>
      </c>
      <c r="D56" s="125" t="s">
        <v>1017</v>
      </c>
      <c r="E56" s="51" t="s">
        <v>1016</v>
      </c>
      <c r="F56" s="52" t="s">
        <v>1048</v>
      </c>
      <c r="G56" s="52"/>
      <c r="H56" s="51" t="s">
        <v>1017</v>
      </c>
      <c r="I56" s="51" t="s">
        <v>1016</v>
      </c>
      <c r="J56" s="53"/>
      <c r="K56" s="53"/>
      <c r="L56" s="54" t="str">
        <f t="shared" si="58"/>
        <v xml:space="preserve">            { line: "cantamos, cantamos el himno de tu gloria:, (La,m,20)(Fa,,250)(La,m,350)", sC: ""},</v>
      </c>
      <c r="M56" s="55" t="str">
        <f t="shared" si="59"/>
        <v>(</v>
      </c>
      <c r="N56" s="56" t="str">
        <f t="shared" si="2"/>
        <v>La</v>
      </c>
      <c r="O56" s="57" t="str">
        <f t="shared" si="60"/>
        <v>,</v>
      </c>
      <c r="P56" s="58" t="str">
        <f t="shared" si="4"/>
        <v>m</v>
      </c>
      <c r="Q56" s="59" t="str">
        <f t="shared" si="61"/>
        <v>,</v>
      </c>
      <c r="R56" s="60">
        <f t="shared" si="6"/>
        <v>20</v>
      </c>
      <c r="S56" s="55" t="str">
        <f t="shared" si="62"/>
        <v>)</v>
      </c>
      <c r="T56" s="61" t="str">
        <f t="shared" si="63"/>
        <v>(</v>
      </c>
      <c r="U56" s="62" t="str">
        <f t="shared" si="9"/>
        <v>Fa</v>
      </c>
      <c r="V56" s="63" t="str">
        <f t="shared" si="64"/>
        <v>,</v>
      </c>
      <c r="W56" s="64" t="str">
        <f t="shared" si="11"/>
        <v/>
      </c>
      <c r="X56" s="63" t="str">
        <f t="shared" si="65"/>
        <v>,</v>
      </c>
      <c r="Y56" s="63">
        <f t="shared" si="66"/>
        <v>250</v>
      </c>
      <c r="Z56" s="55" t="str">
        <f t="shared" si="67"/>
        <v>)</v>
      </c>
      <c r="AA56" s="65" t="str">
        <f t="shared" si="68"/>
        <v>(</v>
      </c>
      <c r="AB56" s="56" t="str">
        <f t="shared" si="16"/>
        <v>La</v>
      </c>
      <c r="AC56" s="66" t="str">
        <f t="shared" si="69"/>
        <v>,</v>
      </c>
      <c r="AD56" s="58" t="str">
        <f t="shared" si="70"/>
        <v>m</v>
      </c>
      <c r="AE56" s="67" t="str">
        <f t="shared" si="71"/>
        <v>,</v>
      </c>
      <c r="AF56" s="60">
        <f t="shared" si="72"/>
        <v>350</v>
      </c>
      <c r="AG56" s="60" t="str">
        <f t="shared" si="73"/>
        <v>)</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6.5" thickTop="1" thickBot="1" x14ac:dyDescent="0.550000000000000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4.5" outlineLevel="1" thickTop="1" thickBot="1" x14ac:dyDescent="0.55000000000000004">
      <c r="B58" t="s">
        <v>1001</v>
      </c>
      <c r="C58" s="124" t="s">
        <v>2817</v>
      </c>
      <c r="D58" s="125"/>
      <c r="E58" s="51"/>
      <c r="F58" s="52"/>
      <c r="G58" s="52"/>
      <c r="H58" s="51"/>
      <c r="I58" s="51"/>
      <c r="J58" s="53"/>
      <c r="K58" s="53"/>
      <c r="L58" s="54" t="str">
        <f t="shared" si="58"/>
        <v xml:space="preserve">            { line: "SANTO, SANTO, SANTO ..., ", sC: "ta as"},</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4" customHeight="1" thickTop="1" x14ac:dyDescent="0.6">
      <c r="A59" s="94"/>
      <c r="B59" s="94"/>
      <c r="C59" s="94"/>
      <c r="D59" s="94"/>
      <c r="E59" s="94"/>
      <c r="F59" s="94"/>
      <c r="G59" s="94"/>
      <c r="H59" s="94"/>
      <c r="I59" s="94"/>
      <c r="J59" s="94"/>
      <c r="K59" s="94"/>
      <c r="L59" s="98" t="str">
        <f ca="1">_xlfn.CONCAT("]}, // ULTIMA LINEA DEL CANTO: ",L1)</f>
        <v>]}, // ULTIMA LINEA DEL CANTO: PREFACIO PARA EL TIEMPO PASCUAL</v>
      </c>
      <c r="M59" s="94"/>
    </row>
    <row r="60" spans="1:40" ht="20.5" x14ac:dyDescent="0.35">
      <c r="L60" s="99" t="s">
        <v>1012</v>
      </c>
      <c r="M60" s="100"/>
    </row>
    <row r="61" spans="1:40" ht="15" hidden="1" outlineLevel="1" thickBot="1" x14ac:dyDescent="0.4">
      <c r="M61" s="100"/>
    </row>
    <row r="62" spans="1:40" ht="26.5" hidden="1" outlineLevel="1" thickTop="1" thickBot="1" x14ac:dyDescent="0.55000000000000004">
      <c r="A62" s="72"/>
      <c r="B62" s="72"/>
      <c r="C62" s="72"/>
      <c r="D62" s="73"/>
      <c r="E62" s="73"/>
      <c r="F62" s="73"/>
      <c r="G62" s="73"/>
      <c r="H62" s="73"/>
      <c r="I62" s="73"/>
      <c r="J62" s="73"/>
      <c r="K62" s="73"/>
      <c r="L62" s="74" t="s">
        <v>997</v>
      </c>
      <c r="M62" s="55"/>
      <c r="N62" s="56"/>
      <c r="O62" s="57"/>
      <c r="P62" s="58"/>
      <c r="Q62" s="59"/>
      <c r="R62" s="60" t="str">
        <f t="shared" ref="R62:R71" si="80">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4.5" hidden="1" outlineLevel="1" thickTop="1" thickBot="1" x14ac:dyDescent="0.55000000000000004">
      <c r="C63" s="78" t="s">
        <v>999</v>
      </c>
      <c r="D63" s="79"/>
      <c r="E63" s="79"/>
      <c r="F63" s="79"/>
      <c r="G63" s="79"/>
      <c r="H63" s="79"/>
      <c r="I63" s="79"/>
      <c r="J63" s="79"/>
      <c r="K63" s="79"/>
      <c r="L63" s="134" t="s">
        <v>1000</v>
      </c>
      <c r="M63" s="55" t="str">
        <f t="shared" ref="M63:M70" si="81">IF(N63="","","(")</f>
        <v/>
      </c>
      <c r="N63" s="56" t="str">
        <f t="shared" ref="N63:N70" si="82">IF(D63="","",D63)</f>
        <v/>
      </c>
      <c r="O63" s="57" t="str">
        <f t="shared" ref="O63:O70" si="83">IF(N63="","",",")</f>
        <v/>
      </c>
      <c r="P63" s="58" t="str">
        <f t="shared" ref="P63:P70" si="84">IF(E63="","",E63)</f>
        <v/>
      </c>
      <c r="Q63" s="59" t="str">
        <f t="shared" ref="Q63:Q70" si="85">IF(N63="","",",")</f>
        <v/>
      </c>
      <c r="R63" s="60" t="str">
        <f t="shared" si="80"/>
        <v/>
      </c>
      <c r="S63" s="55" t="str">
        <f t="shared" ref="S63:S70" si="86">IF(N63="","",")")</f>
        <v/>
      </c>
      <c r="T63" s="61" t="str">
        <f t="shared" ref="T63:T70" si="87">IF(U63="","","(")</f>
        <v/>
      </c>
      <c r="U63" s="62" t="str">
        <f t="shared" ref="U63:U70" si="88">IF(F63="","",F63)</f>
        <v/>
      </c>
      <c r="V63" s="63" t="str">
        <f t="shared" ref="V63:V70" si="89">IF(U63="","",",")</f>
        <v/>
      </c>
      <c r="W63" s="64" t="str">
        <f t="shared" ref="W63:W70" si="90">IF(G63="","",G63)</f>
        <v/>
      </c>
      <c r="X63" s="63" t="str">
        <f t="shared" ref="X63:X70" si="91">IF(U63="","",",")</f>
        <v/>
      </c>
      <c r="Y63" s="63" t="str">
        <f t="shared" ref="Y63:Y70" si="92">IF(U63="","",250)</f>
        <v/>
      </c>
      <c r="Z63" s="55" t="str">
        <f t="shared" ref="Z63:Z70" si="93">IF(U63="","",")")</f>
        <v/>
      </c>
      <c r="AA63" s="65" t="str">
        <f t="shared" ref="AA63:AA70" si="94">IF(AB63="","","(")</f>
        <v/>
      </c>
      <c r="AB63" s="56" t="str">
        <f t="shared" ref="AB63:AB70" si="95">IF(H63="","",H63)</f>
        <v/>
      </c>
      <c r="AC63" s="66" t="str">
        <f t="shared" ref="AC63:AC70" si="96">IF(AB63="","",",")</f>
        <v/>
      </c>
      <c r="AD63" s="58" t="str">
        <f t="shared" ref="AD63:AD70" si="97">IF(I63="","",I63)</f>
        <v/>
      </c>
      <c r="AE63" s="67" t="str">
        <f t="shared" ref="AE63:AE70" si="98">IF(AB63="","",",")</f>
        <v/>
      </c>
      <c r="AF63" s="60" t="str">
        <f t="shared" ref="AF63:AF70" si="99">IF(AB63="","",350)</f>
        <v/>
      </c>
      <c r="AG63" s="60" t="str">
        <f t="shared" ref="AG63:AG70" si="100">IF(AB63="","",")")</f>
        <v/>
      </c>
      <c r="AH63" s="68" t="str">
        <f t="shared" ref="AH63:AH70" si="101">IF(AI63="","","(")</f>
        <v/>
      </c>
      <c r="AI63" s="69" t="str">
        <f t="shared" ref="AI63:AI70" si="102">IF(J63="","",J63)</f>
        <v/>
      </c>
      <c r="AJ63" s="63" t="str">
        <f t="shared" ref="AJ63:AJ70" si="103">IF(AI63="","",",")</f>
        <v/>
      </c>
      <c r="AK63" s="63" t="str">
        <f t="shared" ref="AK63:AK70" si="104">IF(K63="","",K63)</f>
        <v/>
      </c>
      <c r="AL63" s="63" t="str">
        <f t="shared" ref="AL63:AL70" si="105">IF(AI63="","",",")</f>
        <v/>
      </c>
      <c r="AM63" s="63" t="str">
        <f t="shared" ref="AM63:AM70" si="106">IF(AI63="","",450)</f>
        <v/>
      </c>
      <c r="AN63" s="63" t="str">
        <f t="shared" ref="AN63:AN70" si="107">IF(AI63="","",")")</f>
        <v/>
      </c>
    </row>
    <row r="64" spans="1:40" ht="24.5" hidden="1" outlineLevel="1" thickTop="1" thickBot="1" x14ac:dyDescent="0.550000000000000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81"/>
        <v/>
      </c>
      <c r="N64" s="56" t="str">
        <f t="shared" si="82"/>
        <v/>
      </c>
      <c r="O64" s="57" t="str">
        <f t="shared" si="83"/>
        <v/>
      </c>
      <c r="P64" s="58" t="str">
        <f t="shared" si="84"/>
        <v/>
      </c>
      <c r="Q64" s="59" t="str">
        <f t="shared" si="85"/>
        <v/>
      </c>
      <c r="R64" s="60" t="str">
        <f t="shared" si="80"/>
        <v/>
      </c>
      <c r="S64" s="55" t="str">
        <f t="shared" si="86"/>
        <v/>
      </c>
      <c r="T64" s="61" t="str">
        <f t="shared" si="87"/>
        <v/>
      </c>
      <c r="U64" s="62" t="str">
        <f t="shared" si="88"/>
        <v/>
      </c>
      <c r="V64" s="63" t="str">
        <f t="shared" si="89"/>
        <v/>
      </c>
      <c r="W64" s="64" t="str">
        <f t="shared" si="90"/>
        <v/>
      </c>
      <c r="X64" s="63" t="str">
        <f t="shared" si="91"/>
        <v/>
      </c>
      <c r="Y64" s="63" t="str">
        <f t="shared" si="92"/>
        <v/>
      </c>
      <c r="Z64" s="55" t="str">
        <f t="shared" si="93"/>
        <v/>
      </c>
      <c r="AA64" s="65" t="str">
        <f t="shared" si="94"/>
        <v/>
      </c>
      <c r="AB64" s="56" t="str">
        <f t="shared" si="95"/>
        <v/>
      </c>
      <c r="AC64" s="66" t="str">
        <f t="shared" si="96"/>
        <v/>
      </c>
      <c r="AD64" s="58" t="str">
        <f t="shared" si="97"/>
        <v/>
      </c>
      <c r="AE64" s="67" t="str">
        <f t="shared" si="98"/>
        <v/>
      </c>
      <c r="AF64" s="60" t="str">
        <f t="shared" si="99"/>
        <v/>
      </c>
      <c r="AG64" s="60" t="str">
        <f t="shared" si="100"/>
        <v/>
      </c>
      <c r="AH64" s="68" t="str">
        <f t="shared" si="101"/>
        <v/>
      </c>
      <c r="AI64" s="69" t="str">
        <f t="shared" si="102"/>
        <v/>
      </c>
      <c r="AJ64" s="63" t="str">
        <f t="shared" si="103"/>
        <v/>
      </c>
      <c r="AK64" s="63" t="str">
        <f t="shared" si="104"/>
        <v/>
      </c>
      <c r="AL64" s="63" t="str">
        <f t="shared" si="105"/>
        <v/>
      </c>
      <c r="AM64" s="63" t="str">
        <f t="shared" si="106"/>
        <v/>
      </c>
      <c r="AN64" s="63" t="str">
        <f t="shared" si="107"/>
        <v/>
      </c>
    </row>
    <row r="65" spans="1:40" ht="24.5" hidden="1" outlineLevel="1" thickTop="1" thickBot="1" x14ac:dyDescent="0.55000000000000004">
      <c r="B65" t="s">
        <v>1003</v>
      </c>
      <c r="C65" s="84" t="s">
        <v>1004</v>
      </c>
      <c r="D65" s="85"/>
      <c r="E65" s="85"/>
      <c r="F65" s="85"/>
      <c r="G65" s="85"/>
      <c r="H65" s="86"/>
      <c r="I65" s="86"/>
      <c r="J65" s="86"/>
      <c r="K65" s="86"/>
      <c r="L65" s="136" t="str">
        <f>IF(C65="","",_xlfn.CONCAT("            { line: ","""",C65,", ",M65:AN65,""", sC: ","""",B65,"""},"))</f>
        <v xml:space="preserve">            { line: "ASAMBLEA DOS, ", sC: "as"},</v>
      </c>
      <c r="M65" s="55" t="str">
        <f t="shared" si="81"/>
        <v/>
      </c>
      <c r="N65" s="56" t="str">
        <f t="shared" si="82"/>
        <v/>
      </c>
      <c r="O65" s="57" t="str">
        <f t="shared" si="83"/>
        <v/>
      </c>
      <c r="P65" s="58" t="str">
        <f t="shared" si="84"/>
        <v/>
      </c>
      <c r="Q65" s="59" t="str">
        <f t="shared" si="85"/>
        <v/>
      </c>
      <c r="R65" s="60" t="str">
        <f t="shared" si="80"/>
        <v/>
      </c>
      <c r="S65" s="55" t="str">
        <f t="shared" si="86"/>
        <v/>
      </c>
      <c r="T65" s="61" t="str">
        <f t="shared" si="87"/>
        <v/>
      </c>
      <c r="U65" s="62" t="str">
        <f t="shared" si="88"/>
        <v/>
      </c>
      <c r="V65" s="63" t="str">
        <f t="shared" si="89"/>
        <v/>
      </c>
      <c r="W65" s="64" t="str">
        <f t="shared" si="90"/>
        <v/>
      </c>
      <c r="X65" s="63" t="str">
        <f t="shared" si="91"/>
        <v/>
      </c>
      <c r="Y65" s="63" t="str">
        <f t="shared" si="92"/>
        <v/>
      </c>
      <c r="Z65" s="55" t="str">
        <f t="shared" si="93"/>
        <v/>
      </c>
      <c r="AA65" s="65" t="str">
        <f t="shared" si="94"/>
        <v/>
      </c>
      <c r="AB65" s="56" t="str">
        <f t="shared" si="95"/>
        <v/>
      </c>
      <c r="AC65" s="66" t="str">
        <f t="shared" si="96"/>
        <v/>
      </c>
      <c r="AD65" s="58" t="str">
        <f t="shared" si="97"/>
        <v/>
      </c>
      <c r="AE65" s="67" t="str">
        <f t="shared" si="98"/>
        <v/>
      </c>
      <c r="AF65" s="60" t="str">
        <f t="shared" si="99"/>
        <v/>
      </c>
      <c r="AG65" s="60" t="str">
        <f t="shared" si="100"/>
        <v/>
      </c>
      <c r="AH65" s="68" t="str">
        <f t="shared" si="101"/>
        <v/>
      </c>
      <c r="AI65" s="69" t="str">
        <f t="shared" si="102"/>
        <v/>
      </c>
      <c r="AJ65" s="63" t="str">
        <f t="shared" si="103"/>
        <v/>
      </c>
      <c r="AK65" s="63" t="str">
        <f t="shared" si="104"/>
        <v/>
      </c>
      <c r="AL65" s="63" t="str">
        <f t="shared" si="105"/>
        <v/>
      </c>
      <c r="AM65" s="63" t="str">
        <f t="shared" si="106"/>
        <v/>
      </c>
      <c r="AN65" s="63" t="str">
        <f t="shared" si="107"/>
        <v/>
      </c>
    </row>
    <row r="66" spans="1:40" ht="24.5" hidden="1" outlineLevel="1" thickTop="1" thickBot="1" x14ac:dyDescent="0.55000000000000004">
      <c r="B66" t="s">
        <v>1003</v>
      </c>
      <c r="C66" s="84" t="s">
        <v>1005</v>
      </c>
      <c r="D66" s="88"/>
      <c r="E66" s="88"/>
      <c r="F66" s="88"/>
      <c r="G66" s="88"/>
      <c r="H66" s="89"/>
      <c r="I66" s="89"/>
      <c r="J66" s="89"/>
      <c r="K66" s="89"/>
      <c r="L66" s="136" t="str">
        <f>IF(C66="","",_xlfn.CONCAT("            { line: ","""",C66,", ",M66:AN66,""", sC: ","""",B66,"""},"))</f>
        <v xml:space="preserve">            { line: "ASAMBLEA TRES, ", sC: "as"},</v>
      </c>
      <c r="M66" s="55" t="str">
        <f t="shared" si="81"/>
        <v/>
      </c>
      <c r="N66" s="56" t="str">
        <f t="shared" si="82"/>
        <v/>
      </c>
      <c r="O66" s="57" t="str">
        <f t="shared" si="83"/>
        <v/>
      </c>
      <c r="P66" s="58" t="str">
        <f t="shared" si="84"/>
        <v/>
      </c>
      <c r="Q66" s="59" t="str">
        <f t="shared" si="85"/>
        <v/>
      </c>
      <c r="R66" s="60" t="str">
        <f t="shared" si="80"/>
        <v/>
      </c>
      <c r="S66" s="55" t="str">
        <f t="shared" si="86"/>
        <v/>
      </c>
      <c r="T66" s="61" t="str">
        <f t="shared" si="87"/>
        <v/>
      </c>
      <c r="U66" s="62" t="str">
        <f t="shared" si="88"/>
        <v/>
      </c>
      <c r="V66" s="63" t="str">
        <f t="shared" si="89"/>
        <v/>
      </c>
      <c r="W66" s="64" t="str">
        <f t="shared" si="90"/>
        <v/>
      </c>
      <c r="X66" s="63" t="str">
        <f t="shared" si="91"/>
        <v/>
      </c>
      <c r="Y66" s="63" t="str">
        <f t="shared" si="92"/>
        <v/>
      </c>
      <c r="Z66" s="55" t="str">
        <f t="shared" si="93"/>
        <v/>
      </c>
      <c r="AA66" s="65" t="str">
        <f t="shared" si="94"/>
        <v/>
      </c>
      <c r="AB66" s="56" t="str">
        <f t="shared" si="95"/>
        <v/>
      </c>
      <c r="AC66" s="66" t="str">
        <f t="shared" si="96"/>
        <v/>
      </c>
      <c r="AD66" s="58" t="str">
        <f t="shared" si="97"/>
        <v/>
      </c>
      <c r="AE66" s="67" t="str">
        <f t="shared" si="98"/>
        <v/>
      </c>
      <c r="AF66" s="60" t="str">
        <f t="shared" si="99"/>
        <v/>
      </c>
      <c r="AG66" s="60" t="str">
        <f t="shared" si="100"/>
        <v/>
      </c>
      <c r="AH66" s="68" t="str">
        <f t="shared" si="101"/>
        <v/>
      </c>
      <c r="AI66" s="69" t="str">
        <f t="shared" si="102"/>
        <v/>
      </c>
      <c r="AJ66" s="63" t="str">
        <f t="shared" si="103"/>
        <v/>
      </c>
      <c r="AK66" s="63" t="str">
        <f t="shared" si="104"/>
        <v/>
      </c>
      <c r="AL66" s="63" t="str">
        <f t="shared" si="105"/>
        <v/>
      </c>
      <c r="AM66" s="63" t="str">
        <f t="shared" si="106"/>
        <v/>
      </c>
      <c r="AN66" s="63" t="str">
        <f t="shared" si="107"/>
        <v/>
      </c>
    </row>
    <row r="67" spans="1:40" ht="24.5" hidden="1" outlineLevel="1" thickTop="1" thickBot="1" x14ac:dyDescent="0.55000000000000004">
      <c r="B67" t="s">
        <v>1003</v>
      </c>
      <c r="C67" s="84" t="s">
        <v>1006</v>
      </c>
      <c r="D67" s="85"/>
      <c r="E67" s="85"/>
      <c r="F67" s="85"/>
      <c r="G67" s="85"/>
      <c r="H67" s="86"/>
      <c r="I67" s="86"/>
      <c r="J67" s="86"/>
      <c r="K67" s="86"/>
      <c r="L67" s="136" t="str">
        <f>IF(C67="","",_xlfn.CONCAT("            { line: ","""",C67,", ",M67:AN67,""", sC: ","""",B67,"""},"))</f>
        <v xml:space="preserve">            { line: "ASAMBLEA CUATRO, ", sC: "as"},</v>
      </c>
      <c r="M67" s="55" t="str">
        <f t="shared" si="81"/>
        <v/>
      </c>
      <c r="N67" s="56" t="str">
        <f t="shared" si="82"/>
        <v/>
      </c>
      <c r="O67" s="57" t="str">
        <f t="shared" si="83"/>
        <v/>
      </c>
      <c r="P67" s="58" t="str">
        <f t="shared" si="84"/>
        <v/>
      </c>
      <c r="Q67" s="59" t="str">
        <f t="shared" si="85"/>
        <v/>
      </c>
      <c r="R67" s="60" t="str">
        <f t="shared" si="80"/>
        <v/>
      </c>
      <c r="S67" s="55" t="str">
        <f t="shared" si="86"/>
        <v/>
      </c>
      <c r="T67" s="61" t="str">
        <f t="shared" si="87"/>
        <v/>
      </c>
      <c r="U67" s="62" t="str">
        <f t="shared" si="88"/>
        <v/>
      </c>
      <c r="V67" s="63" t="str">
        <f t="shared" si="89"/>
        <v/>
      </c>
      <c r="W67" s="64" t="str">
        <f t="shared" si="90"/>
        <v/>
      </c>
      <c r="X67" s="63" t="str">
        <f t="shared" si="91"/>
        <v/>
      </c>
      <c r="Y67" s="63" t="str">
        <f t="shared" si="92"/>
        <v/>
      </c>
      <c r="Z67" s="55" t="str">
        <f t="shared" si="93"/>
        <v/>
      </c>
      <c r="AA67" s="65" t="str">
        <f t="shared" si="94"/>
        <v/>
      </c>
      <c r="AB67" s="56" t="str">
        <f t="shared" si="95"/>
        <v/>
      </c>
      <c r="AC67" s="66" t="str">
        <f t="shared" si="96"/>
        <v/>
      </c>
      <c r="AD67" s="58" t="str">
        <f t="shared" si="97"/>
        <v/>
      </c>
      <c r="AE67" s="67" t="str">
        <f t="shared" si="98"/>
        <v/>
      </c>
      <c r="AF67" s="60" t="str">
        <f t="shared" si="99"/>
        <v/>
      </c>
      <c r="AG67" s="60" t="str">
        <f t="shared" si="100"/>
        <v/>
      </c>
      <c r="AH67" s="68" t="str">
        <f t="shared" si="101"/>
        <v/>
      </c>
      <c r="AI67" s="69" t="str">
        <f t="shared" si="102"/>
        <v/>
      </c>
      <c r="AJ67" s="63" t="str">
        <f t="shared" si="103"/>
        <v/>
      </c>
      <c r="AK67" s="63" t="str">
        <f t="shared" si="104"/>
        <v/>
      </c>
      <c r="AL67" s="63" t="str">
        <f t="shared" si="105"/>
        <v/>
      </c>
      <c r="AM67" s="63" t="str">
        <f t="shared" si="106"/>
        <v/>
      </c>
      <c r="AN67" s="63" t="str">
        <f t="shared" si="107"/>
        <v/>
      </c>
    </row>
    <row r="68" spans="1:40" ht="24.5" hidden="1" outlineLevel="1" thickTop="1" thickBot="1" x14ac:dyDescent="0.55000000000000004">
      <c r="B68" t="s">
        <v>1003</v>
      </c>
      <c r="C68" s="84" t="s">
        <v>1007</v>
      </c>
      <c r="D68" s="88"/>
      <c r="E68" s="88"/>
      <c r="F68" s="88"/>
      <c r="G68" s="88"/>
      <c r="H68" s="89"/>
      <c r="I68" s="89"/>
      <c r="J68" s="89"/>
      <c r="K68" s="89"/>
      <c r="L68" s="136" t="str">
        <f>IF(C68="","",_xlfn.CONCAT("            { line: ","""",C68,", ",M68:AN68,""", sC: ","""",B68,"""},"))</f>
        <v xml:space="preserve">            { line: "ASAMBLEA CISCO, ", sC: "as"},</v>
      </c>
      <c r="M68" s="55" t="str">
        <f t="shared" si="81"/>
        <v/>
      </c>
      <c r="N68" s="56" t="str">
        <f t="shared" si="82"/>
        <v/>
      </c>
      <c r="O68" s="57" t="str">
        <f t="shared" si="83"/>
        <v/>
      </c>
      <c r="P68" s="58" t="str">
        <f t="shared" si="84"/>
        <v/>
      </c>
      <c r="Q68" s="59" t="str">
        <f t="shared" si="85"/>
        <v/>
      </c>
      <c r="R68" s="60" t="str">
        <f t="shared" si="80"/>
        <v/>
      </c>
      <c r="S68" s="55" t="str">
        <f t="shared" si="86"/>
        <v/>
      </c>
      <c r="T68" s="61" t="str">
        <f t="shared" si="87"/>
        <v/>
      </c>
      <c r="U68" s="62" t="str">
        <f t="shared" si="88"/>
        <v/>
      </c>
      <c r="V68" s="63" t="str">
        <f t="shared" si="89"/>
        <v/>
      </c>
      <c r="W68" s="64" t="str">
        <f t="shared" si="90"/>
        <v/>
      </c>
      <c r="X68" s="63" t="str">
        <f t="shared" si="91"/>
        <v/>
      </c>
      <c r="Y68" s="63" t="str">
        <f t="shared" si="92"/>
        <v/>
      </c>
      <c r="Z68" s="55" t="str">
        <f t="shared" si="93"/>
        <v/>
      </c>
      <c r="AA68" s="65" t="str">
        <f t="shared" si="94"/>
        <v/>
      </c>
      <c r="AB68" s="56" t="str">
        <f t="shared" si="95"/>
        <v/>
      </c>
      <c r="AC68" s="66" t="str">
        <f t="shared" si="96"/>
        <v/>
      </c>
      <c r="AD68" s="58" t="str">
        <f t="shared" si="97"/>
        <v/>
      </c>
      <c r="AE68" s="67" t="str">
        <f t="shared" si="98"/>
        <v/>
      </c>
      <c r="AF68" s="60" t="str">
        <f t="shared" si="99"/>
        <v/>
      </c>
      <c r="AG68" s="60" t="str">
        <f t="shared" si="100"/>
        <v/>
      </c>
      <c r="AH68" s="68" t="str">
        <f t="shared" si="101"/>
        <v/>
      </c>
      <c r="AI68" s="69" t="str">
        <f t="shared" si="102"/>
        <v/>
      </c>
      <c r="AJ68" s="63" t="str">
        <f t="shared" si="103"/>
        <v/>
      </c>
      <c r="AK68" s="63" t="str">
        <f t="shared" si="104"/>
        <v/>
      </c>
      <c r="AL68" s="63" t="str">
        <f t="shared" si="105"/>
        <v/>
      </c>
      <c r="AM68" s="63" t="str">
        <f t="shared" si="106"/>
        <v/>
      </c>
      <c r="AN68" s="63" t="str">
        <f t="shared" si="107"/>
        <v/>
      </c>
    </row>
    <row r="69" spans="1:40" ht="24.5" hidden="1" outlineLevel="1" thickTop="1" thickBot="1" x14ac:dyDescent="0.55000000000000004">
      <c r="B69" t="s">
        <v>1003</v>
      </c>
      <c r="C69" s="84" t="s">
        <v>1008</v>
      </c>
      <c r="D69" s="90"/>
      <c r="E69" s="90"/>
      <c r="F69" s="90"/>
      <c r="G69" s="90"/>
      <c r="H69" s="91"/>
      <c r="I69" s="91"/>
      <c r="J69" s="91"/>
      <c r="K69" s="91"/>
      <c r="L69" s="136" t="str">
        <f>IF(C69="","",_xlfn.CONCAT("            { line: ","""",C69,", ",M69:AN69,""", sC: ","""",B69,"""},"))</f>
        <v xml:space="preserve">            { line: "ASAMBLEA SEIS, ", sC: "as"},</v>
      </c>
      <c r="M69" s="55" t="str">
        <f t="shared" si="81"/>
        <v/>
      </c>
      <c r="N69" s="56" t="str">
        <f t="shared" si="82"/>
        <v/>
      </c>
      <c r="O69" s="57" t="str">
        <f t="shared" si="83"/>
        <v/>
      </c>
      <c r="P69" s="58" t="str">
        <f t="shared" si="84"/>
        <v/>
      </c>
      <c r="Q69" s="59" t="str">
        <f t="shared" si="85"/>
        <v/>
      </c>
      <c r="R69" s="60" t="str">
        <f t="shared" si="80"/>
        <v/>
      </c>
      <c r="S69" s="55" t="str">
        <f t="shared" si="86"/>
        <v/>
      </c>
      <c r="T69" s="61" t="str">
        <f t="shared" si="87"/>
        <v/>
      </c>
      <c r="U69" s="62" t="str">
        <f t="shared" si="88"/>
        <v/>
      </c>
      <c r="V69" s="63" t="str">
        <f t="shared" si="89"/>
        <v/>
      </c>
      <c r="W69" s="64" t="str">
        <f t="shared" si="90"/>
        <v/>
      </c>
      <c r="X69" s="63" t="str">
        <f t="shared" si="91"/>
        <v/>
      </c>
      <c r="Y69" s="63" t="str">
        <f t="shared" si="92"/>
        <v/>
      </c>
      <c r="Z69" s="55" t="str">
        <f t="shared" si="93"/>
        <v/>
      </c>
      <c r="AA69" s="65" t="str">
        <f t="shared" si="94"/>
        <v/>
      </c>
      <c r="AB69" s="56" t="str">
        <f t="shared" si="95"/>
        <v/>
      </c>
      <c r="AC69" s="66" t="str">
        <f t="shared" si="96"/>
        <v/>
      </c>
      <c r="AD69" s="58" t="str">
        <f t="shared" si="97"/>
        <v/>
      </c>
      <c r="AE69" s="67" t="str">
        <f t="shared" si="98"/>
        <v/>
      </c>
      <c r="AF69" s="60" t="str">
        <f t="shared" si="99"/>
        <v/>
      </c>
      <c r="AG69" s="60" t="str">
        <f t="shared" si="100"/>
        <v/>
      </c>
      <c r="AH69" s="68" t="str">
        <f t="shared" si="101"/>
        <v/>
      </c>
      <c r="AI69" s="69" t="str">
        <f t="shared" si="102"/>
        <v/>
      </c>
      <c r="AJ69" s="63" t="str">
        <f t="shared" si="103"/>
        <v/>
      </c>
      <c r="AK69" s="63" t="str">
        <f t="shared" si="104"/>
        <v/>
      </c>
      <c r="AL69" s="63" t="str">
        <f t="shared" si="105"/>
        <v/>
      </c>
      <c r="AM69" s="63" t="str">
        <f t="shared" si="106"/>
        <v/>
      </c>
      <c r="AN69" s="63" t="str">
        <f t="shared" si="107"/>
        <v/>
      </c>
    </row>
    <row r="70" spans="1:40" ht="24.5" hidden="1" outlineLevel="1" thickTop="1" thickBot="1" x14ac:dyDescent="0.55000000000000004">
      <c r="B70" t="s">
        <v>1003</v>
      </c>
      <c r="C70" s="92" t="s">
        <v>1009</v>
      </c>
      <c r="D70" s="82"/>
      <c r="E70" s="82"/>
      <c r="F70" s="82"/>
      <c r="G70" s="82"/>
      <c r="H70" s="82"/>
      <c r="I70" s="82"/>
      <c r="J70" s="82"/>
      <c r="K70" s="82"/>
      <c r="L70" s="137" t="str">
        <f>IF(C70="","",_xlfn.CONCAT("            { line: ","""",C70,", ",M70:AN70,""", sC: ","""",B70,"""},  ]},"))</f>
        <v xml:space="preserve">            { line: "ASAMBLEA CIERRE, ", sC: "as"},  ]},</v>
      </c>
      <c r="M70" s="55" t="str">
        <f t="shared" si="81"/>
        <v/>
      </c>
      <c r="N70" s="56" t="str">
        <f t="shared" si="82"/>
        <v/>
      </c>
      <c r="O70" s="57" t="str">
        <f t="shared" si="83"/>
        <v/>
      </c>
      <c r="P70" s="58" t="str">
        <f t="shared" si="84"/>
        <v/>
      </c>
      <c r="Q70" s="59" t="str">
        <f t="shared" si="85"/>
        <v/>
      </c>
      <c r="R70" s="60" t="str">
        <f t="shared" si="80"/>
        <v/>
      </c>
      <c r="S70" s="55" t="str">
        <f t="shared" si="86"/>
        <v/>
      </c>
      <c r="T70" s="61" t="str">
        <f t="shared" si="87"/>
        <v/>
      </c>
      <c r="U70" s="62" t="str">
        <f t="shared" si="88"/>
        <v/>
      </c>
      <c r="V70" s="63" t="str">
        <f t="shared" si="89"/>
        <v/>
      </c>
      <c r="W70" s="64" t="str">
        <f t="shared" si="90"/>
        <v/>
      </c>
      <c r="X70" s="63" t="str">
        <f t="shared" si="91"/>
        <v/>
      </c>
      <c r="Y70" s="63" t="str">
        <f t="shared" si="92"/>
        <v/>
      </c>
      <c r="Z70" s="55" t="str">
        <f t="shared" si="93"/>
        <v/>
      </c>
      <c r="AA70" s="65" t="str">
        <f t="shared" si="94"/>
        <v/>
      </c>
      <c r="AB70" s="56" t="str">
        <f t="shared" si="95"/>
        <v/>
      </c>
      <c r="AC70" s="66" t="str">
        <f t="shared" si="96"/>
        <v/>
      </c>
      <c r="AD70" s="58" t="str">
        <f t="shared" si="97"/>
        <v/>
      </c>
      <c r="AE70" s="67" t="str">
        <f t="shared" si="98"/>
        <v/>
      </c>
      <c r="AF70" s="60" t="str">
        <f t="shared" si="99"/>
        <v/>
      </c>
      <c r="AG70" s="60" t="str">
        <f t="shared" si="100"/>
        <v/>
      </c>
      <c r="AH70" s="68" t="str">
        <f t="shared" si="101"/>
        <v/>
      </c>
      <c r="AI70" s="69" t="str">
        <f t="shared" si="102"/>
        <v/>
      </c>
      <c r="AJ70" s="63" t="str">
        <f t="shared" si="103"/>
        <v/>
      </c>
      <c r="AK70" s="63" t="str">
        <f t="shared" si="104"/>
        <v/>
      </c>
      <c r="AL70" s="63" t="str">
        <f t="shared" si="105"/>
        <v/>
      </c>
      <c r="AM70" s="63" t="str">
        <f t="shared" si="106"/>
        <v/>
      </c>
      <c r="AN70" s="63" t="str">
        <f t="shared" si="107"/>
        <v/>
      </c>
    </row>
    <row r="71" spans="1:40" ht="26.5" hidden="1" outlineLevel="1" thickTop="1" thickBot="1" x14ac:dyDescent="0.55000000000000004">
      <c r="A71" s="72"/>
      <c r="B71" s="72"/>
      <c r="C71" s="72"/>
      <c r="D71" s="73"/>
      <c r="E71" s="73"/>
      <c r="F71" s="73"/>
      <c r="G71" s="73"/>
      <c r="H71" s="73"/>
      <c r="I71" s="73"/>
      <c r="J71" s="73"/>
      <c r="K71" s="73"/>
      <c r="L71" s="74" t="s">
        <v>997</v>
      </c>
      <c r="M71" s="55"/>
      <c r="N71" s="56"/>
      <c r="O71" s="57"/>
      <c r="P71" s="58"/>
      <c r="Q71" s="59"/>
      <c r="R71" s="60" t="str">
        <f t="shared" si="80"/>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016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2847-974B-4188-AB17-63FBB8CC3479}">
  <sheetPr codeName="Sheet114">
    <tabColor rgb="FF00B0F0"/>
  </sheetPr>
  <dimension ref="A1:AN86"/>
  <sheetViews>
    <sheetView zoomScale="85" zoomScaleNormal="85" workbookViewId="0">
      <pane xSplit="2" ySplit="1" topLeftCell="C64" activePane="bottomRight" state="frozen"/>
      <selection pane="topRight" activeCell="C1" sqref="C1"/>
      <selection pane="bottomLeft" activeCell="A2" sqref="A2"/>
      <selection pane="bottomRight" activeCell="L30" sqref="L30:L7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206</v>
      </c>
      <c r="E1" s="39"/>
      <c r="F1" s="39"/>
      <c r="G1" s="39"/>
      <c r="H1" s="39"/>
      <c r="I1" s="39"/>
      <c r="J1" s="39"/>
      <c r="K1" s="39"/>
      <c r="L1" s="120" t="str">
        <f ca="1">UPPER(VLOOKUP(C1,Table223[#Data],3,FALSE))</f>
        <v>PREGÓN PASCUAL</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PREGÓN PASCUAL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pregonpascual</v>
      </c>
      <c r="L7" s="122" t="str">
        <f ca="1">_xlfn.CONCAT("        id: ","""",C7,"""",",")</f>
        <v xml:space="preserve">        id: "pregonpascual",</v>
      </c>
    </row>
    <row r="8" spans="2:32" ht="23" x14ac:dyDescent="0.35">
      <c r="C8" t="str">
        <f ca="1">PROPER(L1)</f>
        <v>Pregón Pascual</v>
      </c>
      <c r="L8" s="122" t="str">
        <f ca="1">_xlfn.CONCAT("        tt: ","""",C8,"""",",")</f>
        <v xml:space="preserve">        tt: "Pregón Pascual",</v>
      </c>
    </row>
    <row r="9" spans="2:32" ht="23" x14ac:dyDescent="0.35">
      <c r="C9" t="str">
        <f ca="1">PROPER(L1)</f>
        <v>Pregón Pascual</v>
      </c>
      <c r="L9" s="122" t="str">
        <f ca="1">_xlfn.CONCAT("        title: ","""",C9,"""",",")</f>
        <v xml:space="preserve">        title: "Pregón Pascual",</v>
      </c>
    </row>
    <row r="10" spans="2:32" ht="23" x14ac:dyDescent="0.35">
      <c r="C10" t="str">
        <f ca="1">VLOOKUP(C1,Table223[#Data],4,FALSE)</f>
        <v>«Exsultet»</v>
      </c>
      <c r="L10" s="122" t="str">
        <f ca="1">_xlfn.CONCAT("        ","subtitle: ","""",C10,"""",",")</f>
        <v xml:space="preserve">        subtitle: "«Exsultet»",</v>
      </c>
    </row>
    <row r="11" spans="2:32" ht="23" x14ac:dyDescent="0.35">
      <c r="C11" t="str">
        <f ca="1">_xlfn.CONCAT("category: [",VLOOKUP(C1,Table223[#Data],16,FALSE),"],")</f>
        <v>category: ["Liturgia","Pascua"],</v>
      </c>
      <c r="L11" s="122" t="str">
        <f ca="1">_xlfn.CONCAT("        ",C11)</f>
        <v xml:space="preserve">        category: ["Liturgia","Pascua"],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206</v>
      </c>
      <c r="L16" s="122" t="str">
        <f ca="1">_xlfn.CONCAT("        dbno: ","""",C16,"""",",")</f>
        <v xml:space="preserve">        dbno: "206",</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pregonpascual</v>
      </c>
      <c r="L19" s="122" t="str">
        <f ca="1">_xlfn.CONCAT("        audioSrc: ","""https://audio.resucito.do/",C19,".mp3""",",")</f>
        <v xml:space="preserve">        audioSrc: "https://audio.resucito.do/pregonpascual.mp3",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205</v>
      </c>
      <c r="C26" t="str">
        <f ca="1">VLOOKUP(B26,Table4[#Data],13,FALSE)</f>
        <v>"/src/index.html?canto=prefacioparaeltiempopascual"</v>
      </c>
      <c r="L26" s="122" t="str">
        <f ca="1">_xlfn.CONCAT("        ant: ",C26,",")</f>
        <v xml:space="preserve">        ant: "/src/index.html?canto=prefacioparaeltiempopascual",</v>
      </c>
    </row>
    <row r="27" spans="1:40" ht="23" x14ac:dyDescent="0.35">
      <c r="B27">
        <f ca="1">+C1+1</f>
        <v>207</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2996</v>
      </c>
      <c r="D30" s="125" t="s">
        <v>1017</v>
      </c>
      <c r="E30" s="51" t="s">
        <v>1016</v>
      </c>
      <c r="F30" s="52" t="s">
        <v>1053</v>
      </c>
      <c r="G30" s="52"/>
      <c r="H30" s="51" t="s">
        <v>1017</v>
      </c>
      <c r="I30" s="51" t="s">
        <v>1016</v>
      </c>
      <c r="J30" s="53"/>
      <c r="K30" s="53"/>
      <c r="L30" s="77" t="str">
        <f t="shared" ref="L30:L31" si="0">IF(C30="","",_xlfn.CONCAT("            { line: ","""",C30,", ",M30:AN30,""", sC: ","""",B30,"""},"))</f>
        <v xml:space="preserve">            { line: "¡Oh admirable condescendencia de tu amor!, (La,m,20)(Sol,,250)(La,m,350)", sC: ""},</v>
      </c>
      <c r="M30" s="55" t="str">
        <f t="shared" ref="M30:M34" si="1">IF(N30="","","(")</f>
        <v>(</v>
      </c>
      <c r="N30" s="56" t="str">
        <f t="shared" ref="N30:N72" si="2">IF(D30="","",D30)</f>
        <v>La</v>
      </c>
      <c r="O30" s="57" t="str">
        <f t="shared" ref="O30:O34" si="3">IF(N30="","",",")</f>
        <v>,</v>
      </c>
      <c r="P30" s="58" t="str">
        <f t="shared" ref="P30:P72" si="4">IF(E30="","",E30)</f>
        <v>m</v>
      </c>
      <c r="Q30" s="59" t="str">
        <f t="shared" ref="Q30:Q34" si="5">IF(N30="","",",")</f>
        <v>,</v>
      </c>
      <c r="R30" s="60">
        <f t="shared" ref="R30:R72" si="6">IF(N30="Do",10,IF(N30="Re",22,IF(N30="Mi",20,IF(N30="Fa",20,IF(N30="Sol",14,IF(N30="La",20,IF(N30="Si",20,IF(N30="Do#",14,IF(N30="Fa#",15,IF(N30="Sol#",20,IF(N30="Si♭",17,"")))))))))))</f>
        <v>20</v>
      </c>
      <c r="S30" s="55" t="str">
        <f t="shared" ref="S30:S34" si="7">IF(N30="","",")")</f>
        <v>)</v>
      </c>
      <c r="T30" s="61" t="str">
        <f t="shared" ref="T30:T34" si="8">IF(U30="","","(")</f>
        <v>(</v>
      </c>
      <c r="U30" s="62" t="str">
        <f t="shared" ref="U30:U72" si="9">IF(F30="","",F30)</f>
        <v>Sol</v>
      </c>
      <c r="V30" s="63" t="str">
        <f t="shared" ref="V30:V34" si="10">IF(U30="","",",")</f>
        <v>,</v>
      </c>
      <c r="W30" s="64" t="str">
        <f t="shared" ref="W30:W72" si="11">IF(G30="","",G30)</f>
        <v/>
      </c>
      <c r="X30" s="63" t="str">
        <f t="shared" ref="X30:X34" si="12">IF(U30="","",",")</f>
        <v>,</v>
      </c>
      <c r="Y30" s="63">
        <f t="shared" ref="Y30:Y34" si="13">IF(U30="","",250)</f>
        <v>250</v>
      </c>
      <c r="Z30" s="55" t="str">
        <f t="shared" ref="Z30:Z34" si="14">IF(U30="","",")")</f>
        <v>)</v>
      </c>
      <c r="AA30" s="65" t="str">
        <f t="shared" ref="AA30:AA34" si="15">IF(AB30="","","(")</f>
        <v>(</v>
      </c>
      <c r="AB30" s="56" t="str">
        <f t="shared" ref="AB30:AB72"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2997</v>
      </c>
      <c r="D31" s="125" t="s">
        <v>1106</v>
      </c>
      <c r="E31" s="51"/>
      <c r="F31" s="52" t="s">
        <v>1017</v>
      </c>
      <c r="G31" s="52" t="s">
        <v>1016</v>
      </c>
      <c r="H31" s="51"/>
      <c r="I31" s="51"/>
      <c r="J31" s="53"/>
      <c r="K31" s="53"/>
      <c r="L31" s="77" t="str">
        <f t="shared" si="0"/>
        <v xml:space="preserve">            { line: "¡Oh incomparable ternura y caridad!,,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2998</v>
      </c>
      <c r="D32" s="125" t="s">
        <v>1053</v>
      </c>
      <c r="E32" s="51"/>
      <c r="F32" s="52" t="s">
        <v>1017</v>
      </c>
      <c r="G32" s="52" t="s">
        <v>1016</v>
      </c>
      <c r="H32" s="51"/>
      <c r="I32" s="51"/>
      <c r="J32" s="53"/>
      <c r="K32" s="53"/>
      <c r="L32" s="77" t="str">
        <f>IF(C32="","",_xlfn.CONCAT("            { line: ","""",C32,", ",M32:AN32,""", sC: ","""",B32,"""},"))</f>
        <v xml:space="preserve">            { line: "por rescatar al esclavo has sacrificado al Hijo., (Sol,,14)(La,m,250)",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4.5" thickTop="1" thickBot="1" x14ac:dyDescent="0.55000000000000004">
      <c r="C33" s="124" t="s">
        <v>2999</v>
      </c>
      <c r="D33" s="125" t="s">
        <v>1048</v>
      </c>
      <c r="E33" s="51"/>
      <c r="F33" s="52" t="s">
        <v>1015</v>
      </c>
      <c r="G33" s="52">
        <v>7</v>
      </c>
      <c r="H33" s="51"/>
      <c r="I33" s="51"/>
      <c r="J33" s="53"/>
      <c r="K33" s="53"/>
      <c r="L33" s="77" t="str">
        <f>IF(C33="","",_xlfn.CONCAT("            { line: ","""",C33,", ",M33:AN33,""", sC: ","""",B33,"""},"))</f>
        <v xml:space="preserve">            { line: "Sin el pecado de Adán,, (Fa,,20)(Mi,7,250)", sC: ""},</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f t="shared" si="11"/>
        <v>7</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4.5" thickTop="1" thickBot="1" x14ac:dyDescent="0.55000000000000004">
      <c r="C34" s="124" t="s">
        <v>3000</v>
      </c>
      <c r="D34" s="125" t="s">
        <v>1048</v>
      </c>
      <c r="E34" s="51"/>
      <c r="F34" s="52" t="s">
        <v>1015</v>
      </c>
      <c r="G34" s="52">
        <v>7</v>
      </c>
      <c r="H34" s="51"/>
      <c r="I34" s="51"/>
      <c r="J34" s="53"/>
      <c r="K34" s="53"/>
      <c r="L34" s="77" t="str">
        <f t="shared" ref="L34:L38" si="29">IF(C34="","",_xlfn.CONCAT("            { line: ","""",C34,", ",M34:AN34,""", sC: ","""",B34,"""},"))</f>
        <v xml:space="preserve">            { line: "Cristo no nos habría rescatado., (Fa,,20)(Mi,7,250)",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4.5" thickTop="1" thickBot="1" x14ac:dyDescent="0.55000000000000004">
      <c r="B35" t="s">
        <v>2995</v>
      </c>
      <c r="C35" s="124" t="s">
        <v>3001</v>
      </c>
      <c r="D35" s="125" t="s">
        <v>1017</v>
      </c>
      <c r="E35" s="51" t="s">
        <v>1016</v>
      </c>
      <c r="F35" s="52"/>
      <c r="G35" s="52"/>
      <c r="H35" s="51"/>
      <c r="I35" s="51"/>
      <c r="J35" s="53"/>
      <c r="K35" s="53"/>
      <c r="L35" s="54" t="str">
        <f t="shared" si="29"/>
        <v xml:space="preserve">            { line: "¡OH FELIZ CULPA QUE MERECIÓ,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4.5" thickTop="1" thickBot="1" x14ac:dyDescent="0.55000000000000004">
      <c r="B36" t="s">
        <v>2465</v>
      </c>
      <c r="C36" s="124" t="s">
        <v>3002</v>
      </c>
      <c r="D36" s="125" t="s">
        <v>1053</v>
      </c>
      <c r="E36" s="51"/>
      <c r="F36" s="52"/>
      <c r="G36" s="52"/>
      <c r="H36" s="51"/>
      <c r="I36" s="51"/>
      <c r="J36" s="53"/>
      <c r="K36" s="53"/>
      <c r="L36" s="54" t="str">
        <f t="shared" si="29"/>
        <v xml:space="preserve">            { line: "TAN GRANDE REDENTOR!,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4.5" thickTop="1" thickBot="1" x14ac:dyDescent="0.55000000000000004">
      <c r="B37" t="s">
        <v>1003</v>
      </c>
      <c r="C37" s="124" t="s">
        <v>3003</v>
      </c>
      <c r="D37" s="125" t="s">
        <v>1017</v>
      </c>
      <c r="E37" s="51" t="s">
        <v>1016</v>
      </c>
      <c r="F37" s="52"/>
      <c r="G37" s="52"/>
      <c r="H37" s="51"/>
      <c r="I37" s="51"/>
      <c r="J37" s="53"/>
      <c r="K37" s="53"/>
      <c r="L37" s="54" t="str">
        <f t="shared" si="29"/>
        <v xml:space="preserve">            { line: "¡OH FELIZ CULPA!, (La,m,20)", sC: "as"},</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4.5" thickTop="1" thickBot="1" x14ac:dyDescent="0.55000000000000004">
      <c r="C38" s="124" t="s">
        <v>3004</v>
      </c>
      <c r="D38" s="125" t="s">
        <v>1017</v>
      </c>
      <c r="E38" s="51" t="s">
        <v>1016</v>
      </c>
      <c r="F38" s="52" t="s">
        <v>1053</v>
      </c>
      <c r="G38" s="52"/>
      <c r="H38" s="51"/>
      <c r="I38" s="51"/>
      <c r="J38" s="53"/>
      <c r="K38" s="53"/>
      <c r="L38" s="77" t="str">
        <f t="shared" si="29"/>
        <v xml:space="preserve">            { line: "¡Oh noche maravillosa, (La,m,20)(Sol,,250)", sC: ""},</v>
      </c>
      <c r="M38" s="55" t="str">
        <f t="shared" ref="M38:M41" si="30">IF(N38="","","(")</f>
        <v>(</v>
      </c>
      <c r="N38" s="56" t="str">
        <f t="shared" ref="N38:N41" si="31">IF(D38="","",D38)</f>
        <v>La</v>
      </c>
      <c r="O38" s="57" t="str">
        <f t="shared" ref="O38:O41" si="32">IF(N38="","",",")</f>
        <v>,</v>
      </c>
      <c r="P38" s="58" t="str">
        <f t="shared" ref="P38:P41" si="33">IF(E38="","",E38)</f>
        <v>m</v>
      </c>
      <c r="Q38" s="59" t="str">
        <f t="shared" ref="Q38:Q41" si="34">IF(N38="","",",")</f>
        <v>,</v>
      </c>
      <c r="R38" s="60">
        <f t="shared" si="6"/>
        <v>20</v>
      </c>
      <c r="S38" s="55" t="str">
        <f t="shared" ref="S38:S41" si="35">IF(N38="","",")")</f>
        <v>)</v>
      </c>
      <c r="T38" s="61" t="str">
        <f t="shared" ref="T38:T41" si="36">IF(U38="","","(")</f>
        <v>(</v>
      </c>
      <c r="U38" s="62" t="str">
        <f t="shared" ref="U38:U41" si="37">IF(F38="","",F38)</f>
        <v>Sol</v>
      </c>
      <c r="V38" s="63" t="str">
        <f t="shared" ref="V38:V41" si="38">IF(U38="","",",")</f>
        <v>,</v>
      </c>
      <c r="W38" s="64" t="str">
        <f t="shared" ref="W38:W41" si="39">IF(G38="","",G38)</f>
        <v/>
      </c>
      <c r="X38" s="63" t="str">
        <f t="shared" ref="X38:X41" si="40">IF(U38="","",",")</f>
        <v>,</v>
      </c>
      <c r="Y38" s="63">
        <f t="shared" ref="Y38:Y41" si="41">IF(U38="","",250)</f>
        <v>250</v>
      </c>
      <c r="Z38" s="55" t="str">
        <f t="shared" ref="Z38:Z41" si="42">IF(U38="","",")")</f>
        <v>)</v>
      </c>
      <c r="AA38" s="65" t="str">
        <f t="shared" ref="AA38:AA41" si="43">IF(AB38="","","(")</f>
        <v/>
      </c>
      <c r="AB38" s="56" t="str">
        <f t="shared" ref="AB38:AB41" si="44">IF(H38="","",H38)</f>
        <v/>
      </c>
      <c r="AC38" s="66" t="str">
        <f t="shared" ref="AC38:AC41" si="45">IF(AB38="","",",")</f>
        <v/>
      </c>
      <c r="AD38" s="58" t="str">
        <f t="shared" ref="AD38:AD41" si="46">IF(I38="","",I38)</f>
        <v/>
      </c>
      <c r="AE38" s="67" t="str">
        <f t="shared" ref="AE38:AE41" si="47">IF(AB38="","",",")</f>
        <v/>
      </c>
      <c r="AF38" s="60" t="str">
        <f t="shared" ref="AF38:AF41" si="48">IF(AB38="","",350)</f>
        <v/>
      </c>
      <c r="AG38" s="60" t="str">
        <f t="shared" ref="AG38:AG41" si="49">IF(AB38="","",")")</f>
        <v/>
      </c>
      <c r="AH38" s="68" t="str">
        <f t="shared" ref="AH38:AH41" si="50">IF(AI38="","","(")</f>
        <v/>
      </c>
      <c r="AI38" s="69" t="str">
        <f t="shared" ref="AI38:AI41" si="51">IF(J38="","",J38)</f>
        <v/>
      </c>
      <c r="AJ38" s="63" t="str">
        <f t="shared" ref="AJ38:AJ41" si="52">IF(AI38="","",",")</f>
        <v/>
      </c>
      <c r="AK38" s="63" t="str">
        <f t="shared" ref="AK38:AK41" si="53">IF(K38="","",K38)</f>
        <v/>
      </c>
      <c r="AL38" s="63" t="str">
        <f t="shared" ref="AL38:AL41" si="54">IF(AI38="","",",")</f>
        <v/>
      </c>
      <c r="AM38" s="63" t="str">
        <f t="shared" ref="AM38:AM41" si="55">IF(AI38="","",450)</f>
        <v/>
      </c>
      <c r="AN38" s="63" t="str">
        <f t="shared" ref="AN38:AN41" si="56">IF(AI38="","",")")</f>
        <v/>
      </c>
    </row>
    <row r="39" spans="2:40" ht="24.5" thickTop="1" thickBot="1" x14ac:dyDescent="0.55000000000000004">
      <c r="C39" s="124" t="s">
        <v>3005</v>
      </c>
      <c r="D39" s="125"/>
      <c r="E39" s="51"/>
      <c r="F39" s="52"/>
      <c r="G39" s="52"/>
      <c r="H39" s="51"/>
      <c r="I39" s="51"/>
      <c r="J39" s="53"/>
      <c r="K39" s="53"/>
      <c r="L39" s="77" t="str">
        <f>IF(C39="","",_xlfn.CONCAT("            { line: ","""",C39,", ",M39:AN39,""", sC: ","""",B39,"""},"))</f>
        <v xml:space="preserve">            { line: "en que despojaste al Faraón, ", sC: ""},</v>
      </c>
      <c r="M39" s="55" t="str">
        <f t="shared" si="30"/>
        <v/>
      </c>
      <c r="N39" s="56" t="str">
        <f t="shared" si="31"/>
        <v/>
      </c>
      <c r="O39" s="57" t="str">
        <f t="shared" si="32"/>
        <v/>
      </c>
      <c r="P39" s="58" t="str">
        <f t="shared" si="33"/>
        <v/>
      </c>
      <c r="Q39" s="59" t="str">
        <f t="shared" si="34"/>
        <v/>
      </c>
      <c r="R39" s="60" t="str">
        <f t="shared" si="6"/>
        <v/>
      </c>
      <c r="S39" s="55" t="str">
        <f t="shared" si="35"/>
        <v/>
      </c>
      <c r="T39" s="61" t="str">
        <f t="shared" si="36"/>
        <v/>
      </c>
      <c r="U39" s="62" t="str">
        <f t="shared" si="37"/>
        <v/>
      </c>
      <c r="V39" s="63" t="str">
        <f t="shared" si="38"/>
        <v/>
      </c>
      <c r="W39" s="64" t="str">
        <f t="shared" si="39"/>
        <v/>
      </c>
      <c r="X39" s="63" t="str">
        <f t="shared" si="40"/>
        <v/>
      </c>
      <c r="Y39" s="63" t="str">
        <f t="shared" si="41"/>
        <v/>
      </c>
      <c r="Z39" s="55" t="str">
        <f t="shared" si="42"/>
        <v/>
      </c>
      <c r="AA39" s="65" t="str">
        <f t="shared" si="43"/>
        <v/>
      </c>
      <c r="AB39" s="56" t="str">
        <f t="shared" si="44"/>
        <v/>
      </c>
      <c r="AC39" s="66" t="str">
        <f t="shared" si="45"/>
        <v/>
      </c>
      <c r="AD39" s="58" t="str">
        <f t="shared" si="46"/>
        <v/>
      </c>
      <c r="AE39" s="67" t="str">
        <f t="shared" si="47"/>
        <v/>
      </c>
      <c r="AF39" s="60" t="str">
        <f t="shared" si="48"/>
        <v/>
      </c>
      <c r="AG39" s="60" t="str">
        <f t="shared" si="49"/>
        <v/>
      </c>
      <c r="AH39" s="68" t="str">
        <f t="shared" si="50"/>
        <v/>
      </c>
      <c r="AI39" s="69" t="str">
        <f t="shared" si="51"/>
        <v/>
      </c>
      <c r="AJ39" s="63" t="str">
        <f t="shared" si="52"/>
        <v/>
      </c>
      <c r="AK39" s="63" t="str">
        <f t="shared" si="53"/>
        <v/>
      </c>
      <c r="AL39" s="63" t="str">
        <f t="shared" si="54"/>
        <v/>
      </c>
      <c r="AM39" s="63" t="str">
        <f t="shared" si="55"/>
        <v/>
      </c>
      <c r="AN39" s="63" t="str">
        <f t="shared" si="56"/>
        <v/>
      </c>
    </row>
    <row r="40" spans="2:40" ht="24.5" thickTop="1" thickBot="1" x14ac:dyDescent="0.55000000000000004">
      <c r="C40" s="124" t="s">
        <v>3006</v>
      </c>
      <c r="D40" s="125" t="s">
        <v>1017</v>
      </c>
      <c r="E40" s="51" t="s">
        <v>1016</v>
      </c>
      <c r="F40" s="52"/>
      <c r="G40" s="52"/>
      <c r="H40" s="51"/>
      <c r="I40" s="51"/>
      <c r="J40" s="53"/>
      <c r="K40" s="53"/>
      <c r="L40" s="77" t="str">
        <f>IF(C40="","",_xlfn.CONCAT("            { line: ","""",C40,", ",M40:AN40,""", sC: ","""",B40,"""},"))</f>
        <v xml:space="preserve">            { line: "y enriqueciste a Israel!,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4.5" thickTop="1" thickBot="1" x14ac:dyDescent="0.55000000000000004">
      <c r="C41" s="124" t="s">
        <v>3007</v>
      </c>
      <c r="D41" s="125" t="s">
        <v>1017</v>
      </c>
      <c r="E41" s="51" t="s">
        <v>1016</v>
      </c>
      <c r="F41" s="52" t="s">
        <v>1053</v>
      </c>
      <c r="G41" s="52"/>
      <c r="H41" s="51"/>
      <c r="I41" s="51"/>
      <c r="J41" s="53"/>
      <c r="K41" s="53"/>
      <c r="L41" s="77" t="str">
        <f t="shared" ref="L41:L46" si="57">IF(C41="","",_xlfn.CONCAT("            { line: ","""",C41,", ",M41:AN41,""", sC: ","""",B41,"""},"))</f>
        <v xml:space="preserve">            { line: "¡Oh noche maravillosa,, (La,m,20)(Sol,,250)",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Sol</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4.5" thickTop="1" thickBot="1" x14ac:dyDescent="0.55000000000000004">
      <c r="C42" s="124" t="s">
        <v>3008</v>
      </c>
      <c r="D42" s="125"/>
      <c r="E42" s="51"/>
      <c r="F42" s="52"/>
      <c r="G42" s="52"/>
      <c r="H42" s="51"/>
      <c r="I42" s="51"/>
      <c r="J42" s="53"/>
      <c r="K42" s="53"/>
      <c r="L42" s="54" t="str">
        <f t="shared" si="57"/>
        <v xml:space="preserve">            { line: "tú sola conociste la hora, ", sC: ""},</v>
      </c>
      <c r="M42" s="55" t="str">
        <f>IF(N42="","","(")</f>
        <v/>
      </c>
      <c r="N42" s="56" t="str">
        <f>IF(D42="","",D42)</f>
        <v/>
      </c>
      <c r="O42" s="57" t="str">
        <f>IF(N42="","",",")</f>
        <v/>
      </c>
      <c r="P42" s="58" t="str">
        <f>IF(E42="","",E42)</f>
        <v/>
      </c>
      <c r="Q42" s="59" t="str">
        <f>IF(N42="","",",")</f>
        <v/>
      </c>
      <c r="R42" s="60" t="str">
        <f t="shared" si="6"/>
        <v/>
      </c>
      <c r="S42" s="55" t="str">
        <f>IF(N42="","",")")</f>
        <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2:40" ht="24.5" thickTop="1" thickBot="1" x14ac:dyDescent="0.55000000000000004">
      <c r="C43" s="124" t="s">
        <v>3009</v>
      </c>
      <c r="D43" s="125" t="s">
        <v>1017</v>
      </c>
      <c r="E43" s="51" t="s">
        <v>1016</v>
      </c>
      <c r="F43" s="52"/>
      <c r="G43" s="52"/>
      <c r="H43" s="51"/>
      <c r="I43" s="51"/>
      <c r="J43" s="53"/>
      <c r="K43" s="53"/>
      <c r="L43" s="54" t="str">
        <f t="shared" si="57"/>
        <v xml:space="preserve">            { line: "en que Cristo resucitó!,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4.5" thickTop="1" thickBot="1" x14ac:dyDescent="0.55000000000000004">
      <c r="C44" s="124" t="s">
        <v>3010</v>
      </c>
      <c r="D44" s="125" t="s">
        <v>1017</v>
      </c>
      <c r="E44" s="51" t="s">
        <v>1016</v>
      </c>
      <c r="F44" s="52" t="s">
        <v>1053</v>
      </c>
      <c r="G44" s="52"/>
      <c r="H44" s="51"/>
      <c r="I44" s="51"/>
      <c r="J44" s="53"/>
      <c r="K44" s="53"/>
      <c r="L44" s="54" t="str">
        <f t="shared" si="57"/>
        <v xml:space="preserve">            { line: "¡Oh noche que destruyes el pecado,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4.5" thickTop="1" thickBot="1" x14ac:dyDescent="0.55000000000000004">
      <c r="C45" s="124" t="s">
        <v>3011</v>
      </c>
      <c r="D45" s="125" t="s">
        <v>1017</v>
      </c>
      <c r="E45" s="51" t="s">
        <v>1016</v>
      </c>
      <c r="F45" s="52"/>
      <c r="G45" s="52"/>
      <c r="H45" s="51"/>
      <c r="I45" s="51"/>
      <c r="J45" s="53"/>
      <c r="K45" s="53"/>
      <c r="L45" s="54" t="str">
        <f t="shared" si="57"/>
        <v xml:space="preserve">            { line: "y lavas todas nuestras culpas!, (La,m,20)", sC: ""},</v>
      </c>
      <c r="M45" s="55" t="str">
        <f t="shared" ref="M45:M48" si="58">IF(N45="","","(")</f>
        <v>(</v>
      </c>
      <c r="N45" s="56" t="str">
        <f t="shared" ref="N45:N48" si="59">IF(D45="","",D45)</f>
        <v>La</v>
      </c>
      <c r="O45" s="57" t="str">
        <f t="shared" ref="O45:O48" si="60">IF(N45="","",",")</f>
        <v>,</v>
      </c>
      <c r="P45" s="58" t="str">
        <f t="shared" ref="P45:P48" si="61">IF(E45="","",E45)</f>
        <v>m</v>
      </c>
      <c r="Q45" s="59" t="str">
        <f t="shared" ref="Q45:Q48" si="62">IF(N45="","",",")</f>
        <v>,</v>
      </c>
      <c r="R45" s="60">
        <f t="shared" si="6"/>
        <v>20</v>
      </c>
      <c r="S45" s="55" t="str">
        <f t="shared" ref="S45:S48" si="63">IF(N45="","",")")</f>
        <v>)</v>
      </c>
      <c r="T45" s="61" t="str">
        <f t="shared" ref="T45:T48" si="64">IF(U45="","","(")</f>
        <v/>
      </c>
      <c r="U45" s="62" t="str">
        <f t="shared" ref="U45:U48" si="65">IF(F45="","",F45)</f>
        <v/>
      </c>
      <c r="V45" s="63" t="str">
        <f t="shared" ref="V45:V48" si="66">IF(U45="","",",")</f>
        <v/>
      </c>
      <c r="W45" s="64" t="str">
        <f t="shared" ref="W45:W48" si="67">IF(G45="","",G45)</f>
        <v/>
      </c>
      <c r="X45" s="63" t="str">
        <f t="shared" ref="X45:X48" si="68">IF(U45="","",",")</f>
        <v/>
      </c>
      <c r="Y45" s="63" t="str">
        <f t="shared" ref="Y45:Y48" si="69">IF(U45="","",250)</f>
        <v/>
      </c>
      <c r="Z45" s="55" t="str">
        <f t="shared" ref="Z45:Z48" si="70">IF(U45="","",")")</f>
        <v/>
      </c>
      <c r="AA45" s="65" t="str">
        <f t="shared" ref="AA45:AA48" si="71">IF(AB45="","","(")</f>
        <v/>
      </c>
      <c r="AB45" s="56" t="str">
        <f t="shared" ref="AB45:AB48" si="72">IF(H45="","",H45)</f>
        <v/>
      </c>
      <c r="AC45" s="66" t="str">
        <f t="shared" ref="AC45:AC48" si="73">IF(AB45="","",",")</f>
        <v/>
      </c>
      <c r="AD45" s="58" t="str">
        <f t="shared" ref="AD45:AD48" si="74">IF(I45="","",I45)</f>
        <v/>
      </c>
      <c r="AE45" s="67" t="str">
        <f t="shared" ref="AE45:AE48" si="75">IF(AB45="","",",")</f>
        <v/>
      </c>
      <c r="AF45" s="60" t="str">
        <f t="shared" ref="AF45:AF48" si="76">IF(AB45="","",350)</f>
        <v/>
      </c>
      <c r="AG45" s="60" t="str">
        <f t="shared" ref="AG45:AG48" si="77">IF(AB45="","",")")</f>
        <v/>
      </c>
      <c r="AH45" s="68" t="str">
        <f t="shared" ref="AH45:AH48" si="78">IF(AI45="","","(")</f>
        <v/>
      </c>
      <c r="AI45" s="69" t="str">
        <f t="shared" ref="AI45:AI48" si="79">IF(J45="","",J45)</f>
        <v/>
      </c>
      <c r="AJ45" s="63" t="str">
        <f t="shared" ref="AJ45:AJ48" si="80">IF(AI45="","",",")</f>
        <v/>
      </c>
      <c r="AK45" s="63" t="str">
        <f t="shared" ref="AK45:AK48" si="81">IF(K45="","",K45)</f>
        <v/>
      </c>
      <c r="AL45" s="63" t="str">
        <f t="shared" ref="AL45:AL48" si="82">IF(AI45="","",",")</f>
        <v/>
      </c>
      <c r="AM45" s="63" t="str">
        <f t="shared" ref="AM45:AM48" si="83">IF(AI45="","",450)</f>
        <v/>
      </c>
      <c r="AN45" s="63" t="str">
        <f t="shared" ref="AN45:AN48" si="84">IF(AI45="","",")")</f>
        <v/>
      </c>
    </row>
    <row r="46" spans="2:40" ht="24.5" thickTop="1" thickBot="1" x14ac:dyDescent="0.55000000000000004">
      <c r="C46" s="124" t="s">
        <v>3012</v>
      </c>
      <c r="D46" s="125" t="s">
        <v>1017</v>
      </c>
      <c r="E46" s="51" t="s">
        <v>1016</v>
      </c>
      <c r="F46" s="52" t="s">
        <v>1053</v>
      </c>
      <c r="G46" s="52"/>
      <c r="H46" s="51"/>
      <c r="I46" s="51"/>
      <c r="J46" s="53"/>
      <c r="K46" s="53"/>
      <c r="L46" s="77" t="str">
        <f t="shared" si="57"/>
        <v xml:space="preserve">            { line: "¡Oh noche realmente gloriosa, (La,m,20)(Sol,,250)", sC: ""},</v>
      </c>
      <c r="M46" s="55" t="str">
        <f t="shared" si="58"/>
        <v>(</v>
      </c>
      <c r="N46" s="56" t="str">
        <f t="shared" si="59"/>
        <v>La</v>
      </c>
      <c r="O46" s="57" t="str">
        <f t="shared" si="60"/>
        <v>,</v>
      </c>
      <c r="P46" s="58" t="str">
        <f t="shared" si="61"/>
        <v>m</v>
      </c>
      <c r="Q46" s="59" t="str">
        <f t="shared" si="62"/>
        <v>,</v>
      </c>
      <c r="R46" s="60">
        <f t="shared" si="6"/>
        <v>20</v>
      </c>
      <c r="S46" s="55" t="str">
        <f t="shared" si="63"/>
        <v>)</v>
      </c>
      <c r="T46" s="61" t="str">
        <f t="shared" si="64"/>
        <v>(</v>
      </c>
      <c r="U46" s="62" t="str">
        <f t="shared" si="65"/>
        <v>Sol</v>
      </c>
      <c r="V46" s="63" t="str">
        <f t="shared" si="66"/>
        <v>,</v>
      </c>
      <c r="W46" s="64" t="str">
        <f t="shared" si="67"/>
        <v/>
      </c>
      <c r="X46" s="63" t="str">
        <f t="shared" si="68"/>
        <v>,</v>
      </c>
      <c r="Y46" s="63">
        <f t="shared" si="69"/>
        <v>250</v>
      </c>
      <c r="Z46" s="55" t="str">
        <f t="shared" si="70"/>
        <v>)</v>
      </c>
      <c r="AA46" s="65" t="str">
        <f t="shared" si="71"/>
        <v/>
      </c>
      <c r="AB46" s="56" t="str">
        <f t="shared" si="72"/>
        <v/>
      </c>
      <c r="AC46" s="66" t="str">
        <f t="shared" si="73"/>
        <v/>
      </c>
      <c r="AD46" s="58" t="str">
        <f t="shared" si="74"/>
        <v/>
      </c>
      <c r="AE46" s="67" t="str">
        <f t="shared" si="75"/>
        <v/>
      </c>
      <c r="AF46" s="60" t="str">
        <f t="shared" si="76"/>
        <v/>
      </c>
      <c r="AG46" s="60" t="str">
        <f t="shared" si="77"/>
        <v/>
      </c>
      <c r="AH46" s="68" t="str">
        <f t="shared" si="78"/>
        <v/>
      </c>
      <c r="AI46" s="69" t="str">
        <f t="shared" si="79"/>
        <v/>
      </c>
      <c r="AJ46" s="63" t="str">
        <f t="shared" si="80"/>
        <v/>
      </c>
      <c r="AK46" s="63" t="str">
        <f t="shared" si="81"/>
        <v/>
      </c>
      <c r="AL46" s="63" t="str">
        <f t="shared" si="82"/>
        <v/>
      </c>
      <c r="AM46" s="63" t="str">
        <f t="shared" si="83"/>
        <v/>
      </c>
      <c r="AN46" s="63" t="str">
        <f t="shared" si="84"/>
        <v/>
      </c>
    </row>
    <row r="47" spans="2:40" ht="24.5" thickTop="1" thickBot="1" x14ac:dyDescent="0.55000000000000004">
      <c r="C47" s="124" t="s">
        <v>3013</v>
      </c>
      <c r="D47" s="125" t="s">
        <v>1048</v>
      </c>
      <c r="E47" s="51"/>
      <c r="F47" s="52"/>
      <c r="G47" s="52"/>
      <c r="H47" s="51"/>
      <c r="I47" s="51"/>
      <c r="J47" s="53"/>
      <c r="K47" s="53"/>
      <c r="L47" s="77" t="str">
        <f>IF(C47="","",_xlfn.CONCAT("            { line: ","""",C47,", ",M47:AN47,""", sC: ","""",B47,"""},"))</f>
        <v xml:space="preserve">            { line: "que reconcilias, (Fa,,20)", sC: ""},</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2:40" ht="24.5" thickTop="1" thickBot="1" x14ac:dyDescent="0.55000000000000004">
      <c r="C48" s="124" t="s">
        <v>3014</v>
      </c>
      <c r="D48" s="125" t="s">
        <v>1015</v>
      </c>
      <c r="E48" s="51">
        <v>7</v>
      </c>
      <c r="F48" s="52"/>
      <c r="G48" s="52"/>
      <c r="H48" s="51"/>
      <c r="I48" s="51"/>
      <c r="J48" s="53"/>
      <c r="K48" s="53"/>
      <c r="L48" s="77" t="str">
        <f>IF(C48="","",_xlfn.CONCAT("            { line: ","""",C48,", ",M48:AN48,""", sC: ","""",B48,"""},"))</f>
        <v xml:space="preserve">            { line: "al hombre con su Dios!, (Mi,7,20)", sC: ""},</v>
      </c>
      <c r="M48" s="55" t="str">
        <f t="shared" si="58"/>
        <v>(</v>
      </c>
      <c r="N48" s="56" t="str">
        <f t="shared" si="59"/>
        <v>Mi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5" thickTop="1" thickBot="1" x14ac:dyDescent="0.550000000000000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4.5" outlineLevel="1" thickTop="1" thickBot="1" x14ac:dyDescent="0.55000000000000004">
      <c r="B50" t="s">
        <v>1001</v>
      </c>
      <c r="C50" s="124" t="s">
        <v>2992</v>
      </c>
      <c r="D50" s="125" t="s">
        <v>1017</v>
      </c>
      <c r="E50" s="51" t="s">
        <v>1016</v>
      </c>
      <c r="F50" s="52"/>
      <c r="G50" s="52"/>
      <c r="H50" s="51"/>
      <c r="I50" s="51"/>
      <c r="J50" s="53"/>
      <c r="K50" s="53"/>
      <c r="L50" s="54" t="str">
        <f t="shared" ref="L50:L72" si="85">IF(C50="","",_xlfn.CONCAT("            { line: ","""",C50,", ",M50:AN50,""", sC: ","""",B50,"""},"))</f>
        <v xml:space="preserve">            { line: "ESTA ES LA NOCHE, (La,m,20)", sC: "ta as"},</v>
      </c>
      <c r="M50" s="55" t="str">
        <f t="shared" ref="M50:M72" si="86">IF(N50="","","(")</f>
        <v>(</v>
      </c>
      <c r="N50" s="56" t="str">
        <f t="shared" si="2"/>
        <v>La</v>
      </c>
      <c r="O50" s="57" t="str">
        <f t="shared" ref="O50:O72" si="87">IF(N50="","",",")</f>
        <v>,</v>
      </c>
      <c r="P50" s="58" t="str">
        <f t="shared" si="4"/>
        <v>m</v>
      </c>
      <c r="Q50" s="59" t="str">
        <f t="shared" ref="Q50:Q72" si="88">IF(N50="","",",")</f>
        <v>,</v>
      </c>
      <c r="R50" s="60">
        <f t="shared" si="6"/>
        <v>20</v>
      </c>
      <c r="S50" s="55" t="str">
        <f t="shared" ref="S50:S72" si="89">IF(N50="","",")")</f>
        <v>)</v>
      </c>
      <c r="T50" s="61" t="str">
        <f t="shared" ref="T50:T72" si="90">IF(U50="","","(")</f>
        <v/>
      </c>
      <c r="U50" s="62" t="str">
        <f t="shared" si="9"/>
        <v/>
      </c>
      <c r="V50" s="63" t="str">
        <f t="shared" ref="V50:V72" si="91">IF(U50="","",",")</f>
        <v/>
      </c>
      <c r="W50" s="64" t="str">
        <f t="shared" si="11"/>
        <v/>
      </c>
      <c r="X50" s="63" t="str">
        <f t="shared" ref="X50:X72" si="92">IF(U50="","",",")</f>
        <v/>
      </c>
      <c r="Y50" s="63" t="str">
        <f t="shared" ref="Y50:Y72" si="93">IF(U50="","",250)</f>
        <v/>
      </c>
      <c r="Z50" s="55" t="str">
        <f t="shared" ref="Z50:Z72" si="94">IF(U50="","",")")</f>
        <v/>
      </c>
      <c r="AA50" s="65" t="str">
        <f t="shared" ref="AA50:AA72" si="95">IF(AB50="","","(")</f>
        <v/>
      </c>
      <c r="AB50" s="56" t="str">
        <f t="shared" si="16"/>
        <v/>
      </c>
      <c r="AC50" s="66" t="str">
        <f t="shared" ref="AC50:AC72" si="96">IF(AB50="","",",")</f>
        <v/>
      </c>
      <c r="AD50" s="58" t="str">
        <f t="shared" ref="AD50:AD72" si="97">IF(I50="","",I50)</f>
        <v/>
      </c>
      <c r="AE50" s="67" t="str">
        <f t="shared" ref="AE50:AE72" si="98">IF(AB50="","",",")</f>
        <v/>
      </c>
      <c r="AF50" s="60" t="str">
        <f t="shared" ref="AF50:AF72" si="99">IF(AB50="","",350)</f>
        <v/>
      </c>
      <c r="AG50" s="60" t="str">
        <f t="shared" ref="AG50:AG72" si="100">IF(AB50="","",")")</f>
        <v/>
      </c>
      <c r="AH50" s="68" t="str">
        <f t="shared" ref="AH50:AH72" si="101">IF(AI50="","","(")</f>
        <v/>
      </c>
      <c r="AI50" s="69" t="str">
        <f t="shared" si="23"/>
        <v/>
      </c>
      <c r="AJ50" s="63" t="str">
        <f t="shared" ref="AJ50:AJ72" si="102">IF(AI50="","",",")</f>
        <v/>
      </c>
      <c r="AK50" s="63" t="str">
        <f t="shared" ref="AK50:AK72" si="103">IF(K50="","",K50)</f>
        <v/>
      </c>
      <c r="AL50" s="63" t="str">
        <f t="shared" ref="AL50:AL72" si="104">IF(AI50="","",",")</f>
        <v/>
      </c>
      <c r="AM50" s="63" t="str">
        <f t="shared" ref="AM50:AM72" si="105">IF(AI50="","",450)</f>
        <v/>
      </c>
      <c r="AN50" s="63" t="str">
        <f t="shared" ref="AN50:AN72" si="106">IF(AI50="","",")")</f>
        <v/>
      </c>
    </row>
    <row r="51" spans="1:40" ht="24.5" outlineLevel="1" thickTop="1" thickBot="1" x14ac:dyDescent="0.55000000000000004">
      <c r="B51" t="s">
        <v>1003</v>
      </c>
      <c r="C51" s="124" t="s">
        <v>3015</v>
      </c>
      <c r="D51" s="125" t="s">
        <v>1053</v>
      </c>
      <c r="E51" s="51"/>
      <c r="F51" s="52"/>
      <c r="G51" s="52"/>
      <c r="H51" s="51"/>
      <c r="I51" s="51"/>
      <c r="J51" s="53"/>
      <c r="K51" s="53"/>
      <c r="L51" s="54" t="str">
        <f t="shared" si="85"/>
        <v xml:space="preserve">            { line: "EN QUE CRISTO HA VENCIDO LA MUERTE BIS, (Sol,,14)", sC: "as"},</v>
      </c>
      <c r="M51" s="55" t="str">
        <f t="shared" si="86"/>
        <v>(</v>
      </c>
      <c r="N51" s="56" t="str">
        <f t="shared" si="2"/>
        <v>Sol</v>
      </c>
      <c r="O51" s="57" t="str">
        <f t="shared" si="87"/>
        <v>,</v>
      </c>
      <c r="P51" s="58" t="str">
        <f t="shared" si="4"/>
        <v/>
      </c>
      <c r="Q51" s="59" t="str">
        <f t="shared" si="88"/>
        <v>,</v>
      </c>
      <c r="R51" s="60">
        <f t="shared" si="6"/>
        <v>14</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4.5" outlineLevel="1" thickTop="1" thickBot="1" x14ac:dyDescent="0.55000000000000004">
      <c r="B52" t="s">
        <v>1003</v>
      </c>
      <c r="C52" s="124" t="s">
        <v>2994</v>
      </c>
      <c r="D52" s="125" t="s">
        <v>1048</v>
      </c>
      <c r="E52" s="51"/>
      <c r="F52" s="52" t="s">
        <v>1015</v>
      </c>
      <c r="G52" s="52"/>
      <c r="H52" s="51"/>
      <c r="I52" s="51"/>
      <c r="J52" s="53"/>
      <c r="K52" s="53"/>
      <c r="L52" s="54" t="str">
        <f t="shared" si="85"/>
        <v xml:space="preserve">            { line: "Y DEL INFIERNO RETORNA VICTORIOSO., (Fa,,20)(Mi,,250)", sC: "as"},</v>
      </c>
      <c r="M52" s="55" t="str">
        <f t="shared" si="86"/>
        <v>(</v>
      </c>
      <c r="N52" s="56" t="str">
        <f t="shared" si="2"/>
        <v>Fa</v>
      </c>
      <c r="O52" s="57" t="str">
        <f t="shared" si="87"/>
        <v>,</v>
      </c>
      <c r="P52" s="58" t="str">
        <f t="shared" si="4"/>
        <v/>
      </c>
      <c r="Q52" s="59" t="str">
        <f t="shared" si="88"/>
        <v>,</v>
      </c>
      <c r="R52" s="60">
        <f t="shared" si="6"/>
        <v>20</v>
      </c>
      <c r="S52" s="55" t="str">
        <f t="shared" si="89"/>
        <v>)</v>
      </c>
      <c r="T52" s="61" t="str">
        <f t="shared" si="90"/>
        <v>(</v>
      </c>
      <c r="U52" s="62" t="str">
        <f t="shared" si="9"/>
        <v>Mi</v>
      </c>
      <c r="V52" s="63" t="str">
        <f t="shared" si="91"/>
        <v>,</v>
      </c>
      <c r="W52" s="64" t="str">
        <f t="shared" si="11"/>
        <v/>
      </c>
      <c r="X52" s="63" t="str">
        <f t="shared" si="92"/>
        <v>,</v>
      </c>
      <c r="Y52" s="63">
        <f t="shared" si="93"/>
        <v>250</v>
      </c>
      <c r="Z52" s="55" t="str">
        <f t="shared" si="94"/>
        <v>)</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6.5" thickTop="1" thickBot="1" x14ac:dyDescent="0.550000000000000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4.5" outlineLevel="1" thickTop="1" thickBot="1" x14ac:dyDescent="0.55000000000000004">
      <c r="B54" t="s">
        <v>1018</v>
      </c>
      <c r="C54" s="124" t="s">
        <v>3016</v>
      </c>
      <c r="D54" s="125" t="s">
        <v>1017</v>
      </c>
      <c r="E54" s="51" t="s">
        <v>1016</v>
      </c>
      <c r="F54" s="52" t="s">
        <v>1053</v>
      </c>
      <c r="G54" s="52"/>
      <c r="H54" s="51"/>
      <c r="I54" s="51"/>
      <c r="J54" s="53"/>
      <c r="K54" s="53"/>
      <c r="L54" s="54" t="str">
        <f t="shared" si="85"/>
        <v xml:space="preserve">            { line: "En esta noche acepta, Padre Santo,, (La,m,20)(Sol,,250)", sC: "tc"},</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v>
      </c>
      <c r="U54" s="62" t="str">
        <f t="shared" si="9"/>
        <v>Sol</v>
      </c>
      <c r="V54" s="63" t="str">
        <f t="shared" si="91"/>
        <v>,</v>
      </c>
      <c r="W54" s="64" t="str">
        <f t="shared" si="11"/>
        <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4.5" outlineLevel="1" thickTop="1" thickBot="1" x14ac:dyDescent="0.55000000000000004">
      <c r="C55" s="124" t="s">
        <v>3017</v>
      </c>
      <c r="D55" s="125" t="s">
        <v>1017</v>
      </c>
      <c r="E55" s="51" t="s">
        <v>1016</v>
      </c>
      <c r="F55" s="52" t="s">
        <v>1106</v>
      </c>
      <c r="G55" s="52"/>
      <c r="H55" s="51"/>
      <c r="I55" s="51"/>
      <c r="J55" s="53"/>
      <c r="K55" s="53"/>
      <c r="L55" s="54" t="str">
        <f t="shared" si="85"/>
        <v xml:space="preserve">            { line: "este sacrificio de alabanza que la Iglesia, (La,m,20)(Do,,250)", sC: ""},</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v>
      </c>
      <c r="U55" s="62" t="str">
        <f t="shared" si="9"/>
        <v>Do</v>
      </c>
      <c r="V55" s="63" t="str">
        <f t="shared" si="91"/>
        <v>,</v>
      </c>
      <c r="W55" s="64" t="str">
        <f t="shared" si="11"/>
        <v/>
      </c>
      <c r="X55" s="63" t="str">
        <f t="shared" si="92"/>
        <v>,</v>
      </c>
      <c r="Y55" s="63">
        <f t="shared" si="93"/>
        <v>250</v>
      </c>
      <c r="Z55" s="55" t="str">
        <f t="shared" si="94"/>
        <v>)</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4.5" outlineLevel="1" thickTop="1" thickBot="1" x14ac:dyDescent="0.55000000000000004">
      <c r="C56" s="124" t="s">
        <v>3018</v>
      </c>
      <c r="D56" s="125" t="s">
        <v>1017</v>
      </c>
      <c r="E56" s="51" t="s">
        <v>1016</v>
      </c>
      <c r="F56" s="52"/>
      <c r="G56" s="52"/>
      <c r="H56" s="51"/>
      <c r="I56" s="51"/>
      <c r="J56" s="53"/>
      <c r="K56" s="53"/>
      <c r="L56" s="54" t="str">
        <f t="shared" si="85"/>
        <v xml:space="preserve">            { line: "te ofrece por medio de sus ministros, (La,m,20)", sC: ""},</v>
      </c>
      <c r="M56" s="55" t="str">
        <f t="shared" si="86"/>
        <v>(</v>
      </c>
      <c r="N56" s="56" t="str">
        <f t="shared" si="2"/>
        <v>La</v>
      </c>
      <c r="O56" s="57" t="str">
        <f t="shared" si="87"/>
        <v>,</v>
      </c>
      <c r="P56" s="58" t="str">
        <f t="shared" si="4"/>
        <v>m</v>
      </c>
      <c r="Q56" s="59" t="str">
        <f t="shared" si="88"/>
        <v>,</v>
      </c>
      <c r="R56" s="60">
        <f t="shared" si="6"/>
        <v>20</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3019</v>
      </c>
      <c r="D57" s="125" t="s">
        <v>1053</v>
      </c>
      <c r="E57" s="51"/>
      <c r="F57" s="52"/>
      <c r="G57" s="52"/>
      <c r="H57" s="51"/>
      <c r="I57" s="51"/>
      <c r="J57" s="53"/>
      <c r="K57" s="53"/>
      <c r="L57" s="54" t="str">
        <f t="shared" si="85"/>
        <v xml:space="preserve">            { line: "en la liturgia solemne de este cirio,,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3020</v>
      </c>
      <c r="D58" s="125" t="s">
        <v>2650</v>
      </c>
      <c r="E58" s="51"/>
      <c r="F58" s="52"/>
      <c r="G58" s="52"/>
      <c r="H58" s="51"/>
      <c r="I58" s="51"/>
      <c r="J58" s="53"/>
      <c r="K58" s="53"/>
      <c r="L58" s="54" t="str">
        <f t="shared" si="85"/>
        <v xml:space="preserve">            { line: "que es el signo de la nueva luz., (Lam,,)", sC: ""},</v>
      </c>
      <c r="M58" s="55" t="str">
        <f t="shared" si="86"/>
        <v>(</v>
      </c>
      <c r="N58" s="56" t="str">
        <f t="shared" si="2"/>
        <v>Lam</v>
      </c>
      <c r="O58" s="57" t="str">
        <f t="shared" si="87"/>
        <v>,</v>
      </c>
      <c r="P58" s="58" t="str">
        <f t="shared" si="4"/>
        <v/>
      </c>
      <c r="Q58" s="59" t="str">
        <f t="shared" si="88"/>
        <v>,</v>
      </c>
      <c r="R58" s="60" t="str">
        <f t="shared" si="6"/>
        <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6.5" thickTop="1" thickBot="1" x14ac:dyDescent="0.550000000000000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4.5" outlineLevel="1" thickTop="1" thickBot="1" x14ac:dyDescent="0.55000000000000004">
      <c r="C60" s="124" t="s">
        <v>3021</v>
      </c>
      <c r="D60" s="125" t="s">
        <v>1048</v>
      </c>
      <c r="E60" s="51"/>
      <c r="F60" s="52" t="s">
        <v>1015</v>
      </c>
      <c r="G60" s="52">
        <v>7</v>
      </c>
      <c r="H60" s="51" t="s">
        <v>1017</v>
      </c>
      <c r="I60" s="51" t="s">
        <v>1016</v>
      </c>
      <c r="J60" s="53"/>
      <c r="K60" s="53"/>
      <c r="L60" s="54" t="str">
        <f t="shared" si="85"/>
        <v xml:space="preserve">            { line: "Te rogamos, Señor, que este cirio, (Fa,,20)(Mi,7,250)(La,m,350)", sC: ""},</v>
      </c>
      <c r="M60" s="55" t="str">
        <f t="shared" si="86"/>
        <v>(</v>
      </c>
      <c r="N60" s="56" t="str">
        <f t="shared" si="2"/>
        <v>Fa</v>
      </c>
      <c r="O60" s="57" t="str">
        <f t="shared" si="87"/>
        <v>,</v>
      </c>
      <c r="P60" s="58" t="str">
        <f t="shared" si="4"/>
        <v/>
      </c>
      <c r="Q60" s="59" t="str">
        <f t="shared" si="88"/>
        <v>,</v>
      </c>
      <c r="R60" s="60">
        <f t="shared" si="6"/>
        <v>20</v>
      </c>
      <c r="S60" s="55" t="str">
        <f t="shared" si="89"/>
        <v>)</v>
      </c>
      <c r="T60" s="61" t="str">
        <f t="shared" si="90"/>
        <v>(</v>
      </c>
      <c r="U60" s="62" t="str">
        <f t="shared" si="9"/>
        <v>Mi</v>
      </c>
      <c r="V60" s="63" t="str">
        <f t="shared" si="91"/>
        <v>,</v>
      </c>
      <c r="W60" s="64">
        <f t="shared" si="11"/>
        <v>7</v>
      </c>
      <c r="X60" s="63" t="str">
        <f t="shared" si="92"/>
        <v>,</v>
      </c>
      <c r="Y60" s="63">
        <f t="shared" si="93"/>
        <v>250</v>
      </c>
      <c r="Z60" s="55" t="str">
        <f t="shared" si="94"/>
        <v>)</v>
      </c>
      <c r="AA60" s="65" t="str">
        <f t="shared" si="95"/>
        <v>(</v>
      </c>
      <c r="AB60" s="56" t="str">
        <f t="shared" si="16"/>
        <v>La</v>
      </c>
      <c r="AC60" s="66" t="str">
        <f t="shared" si="96"/>
        <v>,</v>
      </c>
      <c r="AD60" s="58" t="str">
        <f t="shared" si="97"/>
        <v>m</v>
      </c>
      <c r="AE60" s="67" t="str">
        <f t="shared" si="98"/>
        <v>,</v>
      </c>
      <c r="AF60" s="60">
        <f t="shared" si="99"/>
        <v>350</v>
      </c>
      <c r="AG60" s="60" t="str">
        <f t="shared" si="100"/>
        <v>)</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4.5" outlineLevel="1" thickTop="1" thickBot="1" x14ac:dyDescent="0.55000000000000004">
      <c r="C61" s="124" t="s">
        <v>3022</v>
      </c>
      <c r="D61" s="125" t="s">
        <v>1053</v>
      </c>
      <c r="E61" s="51"/>
      <c r="F61" s="52"/>
      <c r="G61" s="52"/>
      <c r="H61" s="51"/>
      <c r="I61" s="51"/>
      <c r="J61" s="53"/>
      <c r="K61" s="53"/>
      <c r="L61" s="54" t="str">
        <f t="shared" si="85"/>
        <v xml:space="preserve">            { line: "ofrecido en el honor de tu nombre, (Sol,,14)",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3023</v>
      </c>
      <c r="D62" s="125" t="s">
        <v>1017</v>
      </c>
      <c r="E62" s="51" t="s">
        <v>1016</v>
      </c>
      <c r="F62" s="52"/>
      <c r="G62" s="52"/>
      <c r="H62" s="51"/>
      <c r="I62" s="51"/>
      <c r="J62" s="53"/>
      <c r="K62" s="53"/>
      <c r="L62" s="54" t="str">
        <f t="shared" si="85"/>
        <v xml:space="preserve">            { line: "brille radiante;,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3024</v>
      </c>
      <c r="D63" s="125" t="s">
        <v>1053</v>
      </c>
      <c r="E63" s="51"/>
      <c r="F63" s="52"/>
      <c r="G63" s="52"/>
      <c r="H63" s="51"/>
      <c r="I63" s="51"/>
      <c r="J63" s="53"/>
      <c r="K63" s="53"/>
      <c r="L63" s="54" t="str">
        <f t="shared" si="85"/>
        <v xml:space="preserve">            { line: "llegue hasta ti, como perfume suave,,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3025</v>
      </c>
      <c r="D64" s="125" t="s">
        <v>1017</v>
      </c>
      <c r="E64" s="51" t="s">
        <v>1016</v>
      </c>
      <c r="F64" s="52"/>
      <c r="G64" s="52"/>
      <c r="H64" s="51"/>
      <c r="I64" s="51"/>
      <c r="J64" s="53"/>
      <c r="K64" s="53"/>
      <c r="L64" s="54" t="str">
        <f t="shared" si="85"/>
        <v xml:space="preserve">            { line: "se confunda con las estrellas del cielo.,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3026</v>
      </c>
      <c r="D65" s="125" t="s">
        <v>1053</v>
      </c>
      <c r="E65" s="51"/>
      <c r="F65" s="52"/>
      <c r="G65" s="52"/>
      <c r="H65" s="51"/>
      <c r="I65" s="51"/>
      <c r="J65" s="53"/>
      <c r="K65" s="53"/>
      <c r="L65" s="54" t="str">
        <f t="shared" si="85"/>
        <v xml:space="preserve">            { line: "Lo encuentre encendido el lucero de la mañana,, (Sol,,14)", sC: ""},</v>
      </c>
      <c r="M65" s="55" t="str">
        <f t="shared" si="86"/>
        <v>(</v>
      </c>
      <c r="N65" s="56" t="str">
        <f t="shared" si="2"/>
        <v>Sol</v>
      </c>
      <c r="O65" s="57" t="str">
        <f t="shared" si="87"/>
        <v>,</v>
      </c>
      <c r="P65" s="58" t="str">
        <f t="shared" si="4"/>
        <v/>
      </c>
      <c r="Q65" s="59" t="str">
        <f t="shared" si="88"/>
        <v>,</v>
      </c>
      <c r="R65" s="60">
        <f t="shared" si="6"/>
        <v>14</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3027</v>
      </c>
      <c r="D66" s="125" t="s">
        <v>1048</v>
      </c>
      <c r="E66" s="51"/>
      <c r="F66" s="52" t="s">
        <v>1015</v>
      </c>
      <c r="G66" s="52">
        <v>7</v>
      </c>
      <c r="H66" s="51"/>
      <c r="I66" s="51"/>
      <c r="J66" s="53"/>
      <c r="K66" s="53"/>
      <c r="L66" s="54" t="str">
        <f t="shared" si="85"/>
        <v xml:space="preserve">            { line: "esa estrella que no conoce el ocaso.,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v>
      </c>
      <c r="V66" s="63" t="str">
        <f t="shared" si="91"/>
        <v>,</v>
      </c>
      <c r="W66" s="64">
        <f t="shared" si="11"/>
        <v>7</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6.5" thickTop="1" thickBot="1" x14ac:dyDescent="0.550000000000000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4.5" outlineLevel="1" thickTop="1" thickBot="1" x14ac:dyDescent="0.55000000000000004">
      <c r="B68" t="s">
        <v>1001</v>
      </c>
      <c r="C68" s="124" t="s">
        <v>3028</v>
      </c>
      <c r="D68" s="125" t="s">
        <v>1017</v>
      </c>
      <c r="E68" s="51" t="s">
        <v>1016</v>
      </c>
      <c r="F68" s="52"/>
      <c r="G68" s="52"/>
      <c r="H68" s="51"/>
      <c r="I68" s="51"/>
      <c r="J68" s="53"/>
      <c r="K68" s="53"/>
      <c r="L68" s="54" t="str">
        <f t="shared" si="85"/>
        <v xml:space="preserve">            { line: "QUE ES CRISTO TU HIJO,, (La,m,20)", sC: "ta as"},</v>
      </c>
      <c r="M68" s="55" t="str">
        <f t="shared" si="86"/>
        <v>(</v>
      </c>
      <c r="N68" s="56" t="str">
        <f t="shared" si="2"/>
        <v>La</v>
      </c>
      <c r="O68" s="57" t="str">
        <f t="shared" si="87"/>
        <v>,</v>
      </c>
      <c r="P68" s="58" t="str">
        <f t="shared" si="4"/>
        <v>m</v>
      </c>
      <c r="Q68" s="59" t="str">
        <f t="shared" si="88"/>
        <v>,</v>
      </c>
      <c r="R68" s="60">
        <f t="shared" si="6"/>
        <v>20</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4.5" outlineLevel="1" thickTop="1" thickBot="1" x14ac:dyDescent="0.55000000000000004">
      <c r="B69" t="s">
        <v>1003</v>
      </c>
      <c r="C69" s="124" t="s">
        <v>3029</v>
      </c>
      <c r="D69" s="125" t="s">
        <v>1053</v>
      </c>
      <c r="E69" s="51"/>
      <c r="F69" s="52" t="s">
        <v>1048</v>
      </c>
      <c r="G69" s="52"/>
      <c r="H69" s="51"/>
      <c r="I69" s="51"/>
      <c r="J69" s="53"/>
      <c r="K69" s="53"/>
      <c r="L69" s="54" t="str">
        <f t="shared" si="85"/>
        <v xml:space="preserve">            { line: "RESUCITADO, RESUCITADO, (Sol,,14)(Fa,,250)", sC: "as"},</v>
      </c>
      <c r="M69" s="55" t="str">
        <f t="shared" si="86"/>
        <v>(</v>
      </c>
      <c r="N69" s="56" t="str">
        <f t="shared" si="2"/>
        <v>Sol</v>
      </c>
      <c r="O69" s="57" t="str">
        <f t="shared" si="87"/>
        <v>,</v>
      </c>
      <c r="P69" s="58" t="str">
        <f t="shared" si="4"/>
        <v/>
      </c>
      <c r="Q69" s="59" t="str">
        <f t="shared" si="88"/>
        <v>,</v>
      </c>
      <c r="R69" s="60">
        <f t="shared" si="6"/>
        <v>14</v>
      </c>
      <c r="S69" s="55" t="str">
        <f t="shared" si="89"/>
        <v>)</v>
      </c>
      <c r="T69" s="61" t="str">
        <f t="shared" si="90"/>
        <v>(</v>
      </c>
      <c r="U69" s="62" t="str">
        <f t="shared" si="9"/>
        <v>Fa</v>
      </c>
      <c r="V69" s="63" t="str">
        <f t="shared" si="91"/>
        <v>,</v>
      </c>
      <c r="W69" s="64" t="str">
        <f t="shared" si="11"/>
        <v/>
      </c>
      <c r="X69" s="63" t="str">
        <f t="shared" si="92"/>
        <v>,</v>
      </c>
      <c r="Y69" s="63">
        <f t="shared" si="93"/>
        <v>250</v>
      </c>
      <c r="Z69" s="55" t="str">
        <f t="shared" si="94"/>
        <v>)</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1003</v>
      </c>
      <c r="C70" s="124" t="s">
        <v>3030</v>
      </c>
      <c r="D70" s="125" t="s">
        <v>1015</v>
      </c>
      <c r="E70" s="51"/>
      <c r="F70" s="52"/>
      <c r="G70" s="52"/>
      <c r="H70" s="51"/>
      <c r="I70" s="51"/>
      <c r="J70" s="53"/>
      <c r="K70" s="53"/>
      <c r="L70" s="54" t="str">
        <f t="shared" si="85"/>
        <v xml:space="preserve">            { line: "DE LA MUERTE., (Mi,,20)", sC: "as"},</v>
      </c>
      <c r="M70" s="55" t="str">
        <f t="shared" si="86"/>
        <v>(</v>
      </c>
      <c r="N70" s="56" t="str">
        <f t="shared" si="2"/>
        <v>Mi</v>
      </c>
      <c r="O70" s="57" t="str">
        <f t="shared" si="87"/>
        <v>,</v>
      </c>
      <c r="P70" s="58" t="str">
        <f t="shared" si="4"/>
        <v/>
      </c>
      <c r="Q70" s="59" t="str">
        <f t="shared" si="88"/>
        <v>,</v>
      </c>
      <c r="R70" s="60">
        <f t="shared" si="6"/>
        <v>20</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6.5" thickTop="1" thickBot="1" x14ac:dyDescent="0.550000000000000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4.5" outlineLevel="1" thickTop="1" thickBot="1" x14ac:dyDescent="0.55000000000000004">
      <c r="C72" s="124" t="s">
        <v>2492</v>
      </c>
      <c r="D72" s="125" t="s">
        <v>1017</v>
      </c>
      <c r="E72" s="51" t="s">
        <v>1016</v>
      </c>
      <c r="F72" s="52" t="s">
        <v>1053</v>
      </c>
      <c r="G72" s="52"/>
      <c r="H72" s="51" t="s">
        <v>1017</v>
      </c>
      <c r="I72" s="51" t="s">
        <v>1016</v>
      </c>
      <c r="J72" s="53"/>
      <c r="K72" s="53"/>
      <c r="L72" s="54" t="str">
        <f t="shared" si="85"/>
        <v xml:space="preserve">            { line: "AMÉN, AMÉN, AMÉN., (La,m,20)(Sol,,250)(La,m,350)", sC: ""},</v>
      </c>
      <c r="M72" s="55" t="str">
        <f t="shared" si="86"/>
        <v>(</v>
      </c>
      <c r="N72" s="56" t="str">
        <f t="shared" si="2"/>
        <v>La</v>
      </c>
      <c r="O72" s="57" t="str">
        <f t="shared" si="87"/>
        <v>,</v>
      </c>
      <c r="P72" s="58" t="str">
        <f t="shared" si="4"/>
        <v>m</v>
      </c>
      <c r="Q72" s="59" t="str">
        <f t="shared" si="88"/>
        <v>,</v>
      </c>
      <c r="R72" s="60">
        <f t="shared" si="6"/>
        <v>20</v>
      </c>
      <c r="S72" s="55" t="str">
        <f t="shared" si="89"/>
        <v>)</v>
      </c>
      <c r="T72" s="61" t="str">
        <f t="shared" si="90"/>
        <v>(</v>
      </c>
      <c r="U72" s="62" t="str">
        <f t="shared" si="9"/>
        <v>Sol</v>
      </c>
      <c r="V72" s="63" t="str">
        <f t="shared" si="91"/>
        <v>,</v>
      </c>
      <c r="W72" s="64" t="str">
        <f t="shared" si="11"/>
        <v/>
      </c>
      <c r="X72" s="63" t="str">
        <f t="shared" si="92"/>
        <v>,</v>
      </c>
      <c r="Y72" s="63">
        <f t="shared" si="93"/>
        <v>250</v>
      </c>
      <c r="Z72" s="55" t="str">
        <f t="shared" si="94"/>
        <v>)</v>
      </c>
      <c r="AA72" s="65" t="str">
        <f t="shared" si="95"/>
        <v>(</v>
      </c>
      <c r="AB72" s="56" t="str">
        <f t="shared" si="16"/>
        <v>La</v>
      </c>
      <c r="AC72" s="66" t="str">
        <f t="shared" si="96"/>
        <v>,</v>
      </c>
      <c r="AD72" s="58" t="str">
        <f t="shared" si="97"/>
        <v>m</v>
      </c>
      <c r="AE72" s="67" t="str">
        <f t="shared" si="98"/>
        <v>,</v>
      </c>
      <c r="AF72" s="60">
        <f t="shared" si="99"/>
        <v>350</v>
      </c>
      <c r="AG72" s="60" t="str">
        <f t="shared" si="100"/>
        <v>)</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6">
      <c r="A73" s="94"/>
      <c r="B73" s="94"/>
      <c r="C73" s="94"/>
      <c r="D73" s="94"/>
      <c r="E73" s="94"/>
      <c r="F73" s="94"/>
      <c r="G73" s="94"/>
      <c r="H73" s="94"/>
      <c r="I73" s="94"/>
      <c r="J73" s="94"/>
      <c r="K73" s="94"/>
      <c r="L73" s="98" t="str">
        <f ca="1">_xlfn.CONCAT("]}, // ULTIMA LINEA DEL CANTO: ",L1)</f>
        <v>]}, // ULTIMA LINEA DEL CANTO: PREGÓN PASCUAL</v>
      </c>
      <c r="M73" s="94"/>
    </row>
    <row r="74" spans="1:40" ht="20.5" x14ac:dyDescent="0.35">
      <c r="L74" s="99" t="s">
        <v>1012</v>
      </c>
      <c r="M74" s="100"/>
    </row>
    <row r="75" spans="1:40" ht="15" hidden="1" outlineLevel="1" thickBot="1" x14ac:dyDescent="0.4">
      <c r="M75" s="100"/>
    </row>
    <row r="76" spans="1:40" ht="26.5" hidden="1" outlineLevel="1" thickTop="1" thickBot="1" x14ac:dyDescent="0.550000000000000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4.5" hidden="1" outlineLevel="1" thickTop="1" thickBot="1" x14ac:dyDescent="0.550000000000000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4.5" hidden="1" outlineLevel="1" thickTop="1" thickBot="1" x14ac:dyDescent="0.550000000000000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5" hidden="1" outlineLevel="1" thickTop="1" thickBot="1" x14ac:dyDescent="0.550000000000000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4.5" hidden="1" outlineLevel="1" thickTop="1" thickBot="1" x14ac:dyDescent="0.550000000000000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6.5" hidden="1" outlineLevel="1" thickTop="1" thickBot="1" x14ac:dyDescent="0.550000000000000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A2FBC-BCB1-48B9-8D23-51979B789729}">
  <sheetPr codeName="Sheet113">
    <tabColor rgb="FF00B0F0"/>
  </sheetPr>
  <dimension ref="A1:AN85"/>
  <sheetViews>
    <sheetView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207</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206</v>
      </c>
      <c r="C26" t="str">
        <f ca="1">VLOOKUP(B26,Table4[#Data],13,FALSE)</f>
        <v>"/src/index.html?canto=pregonpascual"</v>
      </c>
      <c r="L26" s="122" t="str">
        <f ca="1">_xlfn.CONCAT("        ant: ",C26,",")</f>
        <v xml:space="preserve">        ant: "/src/index.html?canto=pregonpascual",</v>
      </c>
    </row>
    <row r="27" spans="1:40" ht="23" x14ac:dyDescent="0.35">
      <c r="B27">
        <f ca="1">+C1+1</f>
        <v>208</v>
      </c>
      <c r="C27" t="str">
        <f ca="1">VLOOKUP(B27,Table4[#Data],13,FALSE)</f>
        <v>"/src/index.html?canto=salmodiaparaelevangelio"</v>
      </c>
      <c r="L27" s="122" t="str">
        <f ca="1">_xlfn.CONCAT("        sig: ",C27,",")</f>
        <v xml:space="preserve">        sig: "/src/index.html?canto=salmodiaparaelevangelio",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1018</v>
      </c>
      <c r="C30" s="124" t="s">
        <v>2966</v>
      </c>
      <c r="D30" s="125" t="s">
        <v>1017</v>
      </c>
      <c r="E30" s="51" t="s">
        <v>1016</v>
      </c>
      <c r="F30" s="52" t="s">
        <v>1053</v>
      </c>
      <c r="G30" s="52"/>
      <c r="H30" s="51" t="s">
        <v>1017</v>
      </c>
      <c r="I30" s="51" t="s">
        <v>1016</v>
      </c>
      <c r="J30" s="53"/>
      <c r="K30" s="53"/>
      <c r="L30" s="77" t="str">
        <f t="shared" ref="L30:L31" si="0">IF(C30="","",_xlfn.CONCAT("            { line: ","""",C30,", ",M30:AN30,""", sC: ","""",B30,"""},"))</f>
        <v xml:space="preserve">            { line: "Exulten los coros de los ángeles,, (La,m,20)(Sol,,250)(La,m,350)", sC: "tc"},</v>
      </c>
      <c r="M30" s="55" t="str">
        <f t="shared" ref="M30:M34" si="1">IF(N30="","","(")</f>
        <v>(</v>
      </c>
      <c r="N30" s="56" t="str">
        <f t="shared" ref="N30:N71" si="2">IF(D30="","",D30)</f>
        <v>La</v>
      </c>
      <c r="O30" s="57" t="str">
        <f t="shared" ref="O30:O34" si="3">IF(N30="","",",")</f>
        <v>,</v>
      </c>
      <c r="P30" s="58" t="str">
        <f t="shared" ref="P30:P71" si="4">IF(E30="","",E30)</f>
        <v>m</v>
      </c>
      <c r="Q30" s="59" t="str">
        <f t="shared" ref="Q30:Q34" si="5">IF(N30="","",",")</f>
        <v>,</v>
      </c>
      <c r="R30" s="60">
        <f t="shared" ref="R30:R71" si="6">IF(N30="Do",10,IF(N30="Re",22,IF(N30="Mi",20,IF(N30="Fa",20,IF(N30="Sol",14,IF(N30="La",20,IF(N30="Si",20,IF(N30="Do#",14,IF(N30="Fa#",15,IF(N30="Sol#",20,IF(N30="Si♭",17,"")))))))))))</f>
        <v>20</v>
      </c>
      <c r="S30" s="55" t="str">
        <f t="shared" ref="S30:S34" si="7">IF(N30="","",")")</f>
        <v>)</v>
      </c>
      <c r="T30" s="61" t="str">
        <f t="shared" ref="T30:T34" si="8">IF(U30="","","(")</f>
        <v>(</v>
      </c>
      <c r="U30" s="62" t="str">
        <f t="shared" ref="U30:U71" si="9">IF(F30="","",F30)</f>
        <v>Sol</v>
      </c>
      <c r="V30" s="63" t="str">
        <f t="shared" ref="V30:V34" si="10">IF(U30="","",",")</f>
        <v>,</v>
      </c>
      <c r="W30" s="64" t="str">
        <f t="shared" ref="W30:W71" si="11">IF(G30="","",G30)</f>
        <v/>
      </c>
      <c r="X30" s="63" t="str">
        <f t="shared" ref="X30:X34" si="12">IF(U30="","",",")</f>
        <v>,</v>
      </c>
      <c r="Y30" s="63">
        <f t="shared" ref="Y30:Y34" si="13">IF(U30="","",250)</f>
        <v>250</v>
      </c>
      <c r="Z30" s="55" t="str">
        <f t="shared" ref="Z30:Z34" si="14">IF(U30="","",")")</f>
        <v>)</v>
      </c>
      <c r="AA30" s="65" t="str">
        <f t="shared" ref="AA30:AA34" si="15">IF(AB30="","","(")</f>
        <v>(</v>
      </c>
      <c r="AB30" s="56" t="str">
        <f t="shared" ref="AB30:AB71"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1"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4.5" thickTop="1" thickBot="1" x14ac:dyDescent="0.55000000000000004">
      <c r="C31" s="124" t="s">
        <v>2967</v>
      </c>
      <c r="D31" s="125" t="s">
        <v>1106</v>
      </c>
      <c r="E31" s="51"/>
      <c r="F31" s="52" t="s">
        <v>1017</v>
      </c>
      <c r="G31" s="52" t="s">
        <v>1016</v>
      </c>
      <c r="H31" s="51"/>
      <c r="I31" s="51"/>
      <c r="J31" s="53"/>
      <c r="K31" s="53"/>
      <c r="L31" s="77" t="str">
        <f t="shared" si="0"/>
        <v xml:space="preserve">            { line: "exulte la asamblea celeste,,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4.5" thickTop="1" thickBot="1" x14ac:dyDescent="0.55000000000000004">
      <c r="C32" s="124" t="s">
        <v>2968</v>
      </c>
      <c r="D32" s="125" t="s">
        <v>1053</v>
      </c>
      <c r="E32" s="51"/>
      <c r="F32" s="52"/>
      <c r="G32" s="52"/>
      <c r="H32" s="51"/>
      <c r="I32" s="51"/>
      <c r="J32" s="53"/>
      <c r="K32" s="53"/>
      <c r="L32" s="77" t="str">
        <f>IF(C32="","",_xlfn.CONCAT("            { line: ","""",C32,", ",M32:AN32,""", sC: ","""",B32,"""},"))</f>
        <v xml:space="preserve">            { line: "y un himno de gloria, (Sol,,14)",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C33" s="124" t="s">
        <v>2969</v>
      </c>
      <c r="D33" s="125" t="s">
        <v>1017</v>
      </c>
      <c r="E33" s="51" t="s">
        <v>1016</v>
      </c>
      <c r="F33" s="52"/>
      <c r="G33" s="52"/>
      <c r="H33" s="51"/>
      <c r="I33" s="51"/>
      <c r="J33" s="53"/>
      <c r="K33" s="53"/>
      <c r="L33" s="77" t="str">
        <f>IF(C33="","",_xlfn.CONCAT("            { line: ","""",C33,", ",M33:AN33,""", sC: ","""",B33,"""},"))</f>
        <v xml:space="preserve">            { line: "aclame el triunfo del Señor resucitado.,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4.5" thickTop="1" thickBot="1" x14ac:dyDescent="0.55000000000000004">
      <c r="C34" s="124" t="s">
        <v>2970</v>
      </c>
      <c r="D34" s="125" t="s">
        <v>1048</v>
      </c>
      <c r="E34" s="51"/>
      <c r="F34" s="52" t="s">
        <v>1015</v>
      </c>
      <c r="G34" s="52">
        <v>7</v>
      </c>
      <c r="H34" s="51" t="s">
        <v>1048</v>
      </c>
      <c r="I34" s="51"/>
      <c r="J34" s="53" t="s">
        <v>1015</v>
      </c>
      <c r="K34" s="53">
        <v>7</v>
      </c>
      <c r="L34" s="77" t="str">
        <f t="shared" ref="L34:L38" si="29">IF(C34="","",_xlfn.CONCAT("            { line: ","""",C34,", ",M34:AN34,""", sC: ","""",B34,"""},"))</f>
        <v xml:space="preserve">            { line: "Alégrese la tierra, inundada por la nueva luz., (Fa,,20)(Mi,7,250)(Fa,,350)(Mi,7,450)",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v>
      </c>
      <c r="AB34" s="56" t="str">
        <f t="shared" si="16"/>
        <v>Fa</v>
      </c>
      <c r="AC34" s="66" t="str">
        <f t="shared" si="17"/>
        <v>,</v>
      </c>
      <c r="AD34" s="58" t="str">
        <f t="shared" si="18"/>
        <v/>
      </c>
      <c r="AE34" s="67" t="str">
        <f t="shared" si="19"/>
        <v>,</v>
      </c>
      <c r="AF34" s="60">
        <f t="shared" si="20"/>
        <v>350</v>
      </c>
      <c r="AG34" s="60" t="str">
        <f t="shared" si="21"/>
        <v>)</v>
      </c>
      <c r="AH34" s="68" t="str">
        <f t="shared" si="22"/>
        <v>(</v>
      </c>
      <c r="AI34" s="69" t="str">
        <f t="shared" si="23"/>
        <v>Mi</v>
      </c>
      <c r="AJ34" s="63" t="str">
        <f t="shared" si="24"/>
        <v>,</v>
      </c>
      <c r="AK34" s="63">
        <f t="shared" si="25"/>
        <v>7</v>
      </c>
      <c r="AL34" s="63" t="str">
        <f t="shared" si="26"/>
        <v>,</v>
      </c>
      <c r="AM34" s="63">
        <f t="shared" si="27"/>
        <v>450</v>
      </c>
      <c r="AN34" s="63" t="str">
        <f t="shared" si="28"/>
        <v>)</v>
      </c>
    </row>
    <row r="35" spans="1:40" ht="24.5" thickTop="1" thickBot="1" x14ac:dyDescent="0.55000000000000004">
      <c r="B35" t="s">
        <v>2995</v>
      </c>
      <c r="C35" s="124" t="s">
        <v>2971</v>
      </c>
      <c r="D35" s="125" t="s">
        <v>1017</v>
      </c>
      <c r="E35" s="51" t="s">
        <v>1016</v>
      </c>
      <c r="F35" s="52"/>
      <c r="G35" s="52"/>
      <c r="H35" s="51"/>
      <c r="I35" s="51"/>
      <c r="J35" s="53"/>
      <c r="K35" s="53"/>
      <c r="L35" s="54" t="str">
        <f t="shared" si="29"/>
        <v xml:space="preserve">            { line: "EL ESPLENDOR DEL REY,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4.5" thickTop="1" thickBot="1" x14ac:dyDescent="0.55000000000000004">
      <c r="B36" t="s">
        <v>2465</v>
      </c>
      <c r="C36" s="124" t="s">
        <v>2972</v>
      </c>
      <c r="D36" s="125" t="s">
        <v>1053</v>
      </c>
      <c r="E36" s="51"/>
      <c r="F36" s="52"/>
      <c r="G36" s="52"/>
      <c r="H36" s="51"/>
      <c r="I36" s="51"/>
      <c r="J36" s="53"/>
      <c r="K36" s="53"/>
      <c r="L36" s="54" t="str">
        <f t="shared" si="29"/>
        <v xml:space="preserve">            { line: "DESTRUYÓ LAS TINIEBLAS,,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B37" t="s">
        <v>1003</v>
      </c>
      <c r="C37" s="124" t="s">
        <v>2972</v>
      </c>
      <c r="D37" s="125" t="s">
        <v>1048</v>
      </c>
      <c r="E37" s="51"/>
      <c r="F37" s="52"/>
      <c r="G37" s="52"/>
      <c r="H37" s="51"/>
      <c r="I37" s="51"/>
      <c r="J37" s="53"/>
      <c r="K37" s="53"/>
      <c r="L37" s="54" t="str">
        <f t="shared" si="29"/>
        <v xml:space="preserve">            { line: "DESTRUYÓ LAS TINIEBLAS,, (Fa,,20)", sC: "as"},</v>
      </c>
      <c r="M37" s="55" t="str">
        <f>IF(N37="","","(")</f>
        <v>(</v>
      </c>
      <c r="N37" s="56" t="str">
        <f>IF(D37="","",D37)</f>
        <v>Fa</v>
      </c>
      <c r="O37" s="57" t="str">
        <f>IF(N37="","",",")</f>
        <v>,</v>
      </c>
      <c r="P37" s="58" t="str">
        <f>IF(E37="","",E37)</f>
        <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B38" t="s">
        <v>1003</v>
      </c>
      <c r="C38" s="124" t="s">
        <v>2973</v>
      </c>
      <c r="D38" s="125" t="s">
        <v>2902</v>
      </c>
      <c r="E38" s="51"/>
      <c r="F38" s="52"/>
      <c r="G38" s="52"/>
      <c r="H38" s="51"/>
      <c r="I38" s="51"/>
      <c r="J38" s="53"/>
      <c r="K38" s="53"/>
      <c r="L38" s="77" t="str">
        <f t="shared" si="29"/>
        <v xml:space="preserve">            { line: "LAS TINIEBLAS DEL MUNDO., (Mi7,,)", sC: "as"},</v>
      </c>
      <c r="M38" s="55" t="str">
        <f t="shared" ref="M38:M42" si="30">IF(N38="","","(")</f>
        <v>(</v>
      </c>
      <c r="N38" s="56" t="str">
        <f t="shared" ref="N38:N42" si="31">IF(D38="","",D38)</f>
        <v>Mi7</v>
      </c>
      <c r="O38" s="57" t="str">
        <f t="shared" ref="O38:O42" si="32">IF(N38="","",",")</f>
        <v>,</v>
      </c>
      <c r="P38" s="58" t="str">
        <f t="shared" ref="P38:P42" si="33">IF(E38="","",E38)</f>
        <v/>
      </c>
      <c r="Q38" s="59" t="str">
        <f t="shared" ref="Q38:Q42" si="34">IF(N38="","",",")</f>
        <v>,</v>
      </c>
      <c r="R38" s="60" t="str">
        <f t="shared" si="6"/>
        <v/>
      </c>
      <c r="S38" s="55" t="str">
        <f t="shared" ref="S38:S42" si="35">IF(N38="","",")")</f>
        <v>)</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1:40" ht="26.5" thickTop="1" thickBot="1" x14ac:dyDescent="0.550000000000000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4.5" thickTop="1" thickBot="1" x14ac:dyDescent="0.55000000000000004">
      <c r="B40" t="s">
        <v>1018</v>
      </c>
      <c r="C40" s="124" t="s">
        <v>2974</v>
      </c>
      <c r="D40" s="125" t="s">
        <v>1017</v>
      </c>
      <c r="E40" s="51" t="s">
        <v>1016</v>
      </c>
      <c r="F40" s="52" t="s">
        <v>1053</v>
      </c>
      <c r="G40" s="52"/>
      <c r="H40" s="51"/>
      <c r="I40" s="51"/>
      <c r="J40" s="53"/>
      <c r="K40" s="53"/>
      <c r="L40" s="77" t="str">
        <f>IF(C40="","",_xlfn.CONCAT("            { line: ","""",C40,", ",M40:AN40,""", sC: ","""",B40,"""},"))</f>
        <v xml:space="preserve">            { line: "Que se alegre nuestra madre la Iglesia,, (La,m,20)(Sol,,250)", sC: "tc"},</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Sol</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2975</v>
      </c>
      <c r="D41" s="125" t="s">
        <v>1017</v>
      </c>
      <c r="E41" s="51" t="s">
        <v>1016</v>
      </c>
      <c r="F41" s="52" t="s">
        <v>1106</v>
      </c>
      <c r="G41" s="52"/>
      <c r="H41" s="51" t="s">
        <v>1017</v>
      </c>
      <c r="I41" s="51" t="s">
        <v>1016</v>
      </c>
      <c r="J41" s="53"/>
      <c r="K41" s="53"/>
      <c r="L41" s="77" t="str">
        <f>IF(C41="","",_xlfn.CONCAT("            { line: ","""",C41,", ",M41:AN41,""", sC: ","""",B41,"""},"))</f>
        <v xml:space="preserve">            { line: "resplandeciente de la gloria de su Señor;, (La,m,20)(Do,,250)(La,m,350)",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Do</v>
      </c>
      <c r="V41" s="63" t="str">
        <f t="shared" si="38"/>
        <v>,</v>
      </c>
      <c r="W41" s="64" t="str">
        <f t="shared" si="39"/>
        <v/>
      </c>
      <c r="X41" s="63" t="str">
        <f t="shared" si="40"/>
        <v>,</v>
      </c>
      <c r="Y41" s="63">
        <f t="shared" si="41"/>
        <v>250</v>
      </c>
      <c r="Z41" s="55" t="str">
        <f t="shared" si="42"/>
        <v>)</v>
      </c>
      <c r="AA41" s="65" t="str">
        <f t="shared" si="43"/>
        <v>(</v>
      </c>
      <c r="AB41" s="56" t="str">
        <f t="shared" si="44"/>
        <v>La</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2976</v>
      </c>
      <c r="D42" s="125" t="s">
        <v>1053</v>
      </c>
      <c r="E42" s="51"/>
      <c r="F42" s="52"/>
      <c r="G42" s="52"/>
      <c r="H42" s="51"/>
      <c r="I42" s="51"/>
      <c r="J42" s="53"/>
      <c r="K42" s="53"/>
      <c r="L42" s="77" t="str">
        <f t="shared" ref="L42:L47" si="57">IF(C42="","",_xlfn.CONCAT("            { line: ","""",C42,", ",M42:AN42,""", sC: ","""",B42,"""},"))</f>
        <v xml:space="preserve">            { line: "y que en este lugar resuene unánime,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2977</v>
      </c>
      <c r="D43" s="125" t="s">
        <v>1017</v>
      </c>
      <c r="E43" s="51" t="s">
        <v>1016</v>
      </c>
      <c r="F43" s="52"/>
      <c r="G43" s="52"/>
      <c r="H43" s="51"/>
      <c r="I43" s="51"/>
      <c r="J43" s="53"/>
      <c r="K43" s="53"/>
      <c r="L43" s="54" t="str">
        <f t="shared" si="57"/>
        <v xml:space="preserve">            { line: "la aclamación de un pueblo en fiesta.,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B44" t="s">
        <v>1018</v>
      </c>
      <c r="C44" s="124" t="s">
        <v>2493</v>
      </c>
      <c r="D44" s="125" t="s">
        <v>1053</v>
      </c>
      <c r="E44" s="51"/>
      <c r="F44" s="52" t="s">
        <v>1017</v>
      </c>
      <c r="G44" s="52" t="s">
        <v>1016</v>
      </c>
      <c r="H44" s="51"/>
      <c r="I44" s="51"/>
      <c r="J44" s="53"/>
      <c r="K44" s="53"/>
      <c r="L44" s="54" t="str">
        <f t="shared" si="57"/>
        <v xml:space="preserve">            { line: "El Señor esté con vosotros., (Sol,,14)(La,m,250)", sC: "tc"},</v>
      </c>
      <c r="M44" s="55" t="str">
        <f>IF(N44="","","(")</f>
        <v>(</v>
      </c>
      <c r="N44" s="56" t="str">
        <f>IF(D44="","",D44)</f>
        <v>Sol</v>
      </c>
      <c r="O44" s="57" t="str">
        <f>IF(N44="","",",")</f>
        <v>,</v>
      </c>
      <c r="P44" s="58" t="str">
        <f>IF(E44="","",E44)</f>
        <v/>
      </c>
      <c r="Q44" s="59" t="str">
        <f>IF(N44="","",",")</f>
        <v>,</v>
      </c>
      <c r="R44" s="60">
        <f t="shared" si="6"/>
        <v>14</v>
      </c>
      <c r="S44" s="55" t="str">
        <f>IF(N44="","",")")</f>
        <v>)</v>
      </c>
      <c r="T44" s="61" t="str">
        <f>IF(U44="","","(")</f>
        <v>(</v>
      </c>
      <c r="U44" s="62" t="str">
        <f>IF(F44="","",F44)</f>
        <v>La</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1001</v>
      </c>
      <c r="C45" s="124" t="s">
        <v>2494</v>
      </c>
      <c r="D45" s="125" t="s">
        <v>1053</v>
      </c>
      <c r="E45" s="51"/>
      <c r="F45" s="52" t="s">
        <v>1017</v>
      </c>
      <c r="G45" s="52" t="s">
        <v>1016</v>
      </c>
      <c r="H45" s="51"/>
      <c r="I45" s="51"/>
      <c r="J45" s="53"/>
      <c r="K45" s="53"/>
      <c r="L45" s="54" t="str">
        <f t="shared" si="57"/>
        <v xml:space="preserve">            { line: "Y CON TU ESPÍRITU., (Sol,,14)(La,m,250)", sC: "ta as"},</v>
      </c>
      <c r="M45" s="55" t="str">
        <f>IF(N45="","","(")</f>
        <v>(</v>
      </c>
      <c r="N45" s="56" t="str">
        <f>IF(D45="","",D45)</f>
        <v>Sol</v>
      </c>
      <c r="O45" s="57" t="str">
        <f>IF(N45="","",",")</f>
        <v>,</v>
      </c>
      <c r="P45" s="58" t="str">
        <f>IF(E45="","",E45)</f>
        <v/>
      </c>
      <c r="Q45" s="59" t="str">
        <f>IF(N45="","",",")</f>
        <v>,</v>
      </c>
      <c r="R45" s="60">
        <f t="shared" si="6"/>
        <v>14</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B46" t="s">
        <v>1018</v>
      </c>
      <c r="C46" s="124" t="s">
        <v>2495</v>
      </c>
      <c r="D46" s="125" t="s">
        <v>1048</v>
      </c>
      <c r="E46" s="51"/>
      <c r="F46" s="52" t="s">
        <v>1015</v>
      </c>
      <c r="G46" s="52"/>
      <c r="H46" s="51"/>
      <c r="I46" s="51"/>
      <c r="J46" s="53"/>
      <c r="K46" s="53"/>
      <c r="L46" s="54" t="str">
        <f t="shared" si="57"/>
        <v xml:space="preserve">            { line: "Levantemos el corazón., (Fa,,20)(Mi,,250)", sC: "tc"},</v>
      </c>
      <c r="M46" s="55" t="str">
        <f t="shared" ref="M46:M49" si="58">IF(N46="","","(")</f>
        <v>(</v>
      </c>
      <c r="N46" s="56" t="str">
        <f t="shared" ref="N46:N49" si="59">IF(D46="","",D46)</f>
        <v>Fa</v>
      </c>
      <c r="O46" s="57" t="str">
        <f t="shared" ref="O46:O49" si="60">IF(N46="","",",")</f>
        <v>,</v>
      </c>
      <c r="P46" s="58" t="str">
        <f t="shared" ref="P46:P49" si="61">IF(E46="","",E46)</f>
        <v/>
      </c>
      <c r="Q46" s="59" t="str">
        <f t="shared" ref="Q46:Q49" si="62">IF(N46="","",",")</f>
        <v>,</v>
      </c>
      <c r="R46" s="60">
        <f t="shared" si="6"/>
        <v>20</v>
      </c>
      <c r="S46" s="55" t="str">
        <f t="shared" ref="S46:S49" si="63">IF(N46="","",")")</f>
        <v>)</v>
      </c>
      <c r="T46" s="61" t="str">
        <f t="shared" ref="T46:T49" si="64">IF(U46="","","(")</f>
        <v>(</v>
      </c>
      <c r="U46" s="62" t="str">
        <f t="shared" ref="U46:U49" si="65">IF(F46="","",F46)</f>
        <v>Mi</v>
      </c>
      <c r="V46" s="63" t="str">
        <f t="shared" ref="V46:V49" si="66">IF(U46="","",",")</f>
        <v>,</v>
      </c>
      <c r="W46" s="64" t="str">
        <f t="shared" ref="W46:W49" si="67">IF(G46="","",G46)</f>
        <v/>
      </c>
      <c r="X46" s="63" t="str">
        <f t="shared" ref="X46:X49" si="68">IF(U46="","",",")</f>
        <v>,</v>
      </c>
      <c r="Y46" s="63">
        <f t="shared" ref="Y46:Y49" si="69">IF(U46="","",250)</f>
        <v>250</v>
      </c>
      <c r="Z46" s="55" t="str">
        <f t="shared" ref="Z46:Z49" si="70">IF(U46="","",")")</f>
        <v>)</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4.5" thickTop="1" thickBot="1" x14ac:dyDescent="0.55000000000000004">
      <c r="B47" t="s">
        <v>1001</v>
      </c>
      <c r="C47" s="124" t="s">
        <v>2496</v>
      </c>
      <c r="D47" s="125" t="s">
        <v>1048</v>
      </c>
      <c r="E47" s="51"/>
      <c r="F47" s="52" t="s">
        <v>1015</v>
      </c>
      <c r="G47" s="52"/>
      <c r="H47" s="51"/>
      <c r="I47" s="51"/>
      <c r="J47" s="53"/>
      <c r="K47" s="53"/>
      <c r="L47" s="77" t="str">
        <f t="shared" si="57"/>
        <v xml:space="preserve">            { line: "LO TENEMOS LEVANTADO HACIA EL SEÑOR., (Fa,,20)(Mi,,250)", sC: "ta as"},</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v>
      </c>
      <c r="U47" s="62" t="str">
        <f t="shared" si="65"/>
        <v>Mi</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thickTop="1" thickBot="1" x14ac:dyDescent="0.55000000000000004">
      <c r="B48" t="s">
        <v>1018</v>
      </c>
      <c r="C48" s="124" t="s">
        <v>2497</v>
      </c>
      <c r="D48" s="125" t="s">
        <v>1017</v>
      </c>
      <c r="E48" s="51" t="s">
        <v>1016</v>
      </c>
      <c r="F48" s="52"/>
      <c r="G48" s="52"/>
      <c r="H48" s="51"/>
      <c r="I48" s="51"/>
      <c r="J48" s="53"/>
      <c r="K48" s="53"/>
      <c r="L48" s="77" t="str">
        <f>IF(C48="","",_xlfn.CONCAT("            { line: ","""",C48,", ",M48:AN48,""", sC: ","""",B48,"""},"))</f>
        <v xml:space="preserve">            { line: "Demos gracias al Señor, nuestro Dios., (La,m,20)", sC: "tc"},</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B49" t="s">
        <v>2527</v>
      </c>
      <c r="C49" s="124" t="s">
        <v>2498</v>
      </c>
      <c r="D49" s="125" t="s">
        <v>1053</v>
      </c>
      <c r="E49" s="51"/>
      <c r="F49" s="52" t="s">
        <v>1017</v>
      </c>
      <c r="G49" s="52" t="s">
        <v>1016</v>
      </c>
      <c r="H49" s="51"/>
      <c r="I49" s="51"/>
      <c r="J49" s="53"/>
      <c r="K49" s="53"/>
      <c r="L49" s="77" t="str">
        <f>IF(C49="","",_xlfn.CONCAT("            { line: ","""",C49,", ",M49:AN49,""", sC: ","""",B49,"""},"))</f>
        <v xml:space="preserve">            { line: "ES JUSTO Y NECESARIO., (Sol,,14)(La,m,250)", sC: "ta as r1"},</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v>
      </c>
      <c r="U49" s="62" t="str">
        <f t="shared" si="65"/>
        <v>La</v>
      </c>
      <c r="V49" s="63" t="str">
        <f t="shared" si="66"/>
        <v>,</v>
      </c>
      <c r="W49" s="64" t="str">
        <f t="shared" si="67"/>
        <v>m</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5" thickTop="1" thickBot="1" x14ac:dyDescent="0.550000000000000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4.5" outlineLevel="1" thickTop="1" thickBot="1" x14ac:dyDescent="0.55000000000000004">
      <c r="B51" t="s">
        <v>1018</v>
      </c>
      <c r="C51" s="124" t="s">
        <v>2978</v>
      </c>
      <c r="D51" s="125" t="s">
        <v>1017</v>
      </c>
      <c r="E51" s="51" t="s">
        <v>1016</v>
      </c>
      <c r="F51" s="52" t="s">
        <v>1053</v>
      </c>
      <c r="G51" s="52"/>
      <c r="H51" s="51"/>
      <c r="I51" s="51"/>
      <c r="J51" s="53"/>
      <c r="K51" s="53"/>
      <c r="L51" s="54" t="str">
        <f t="shared" ref="L51:L71" si="85">IF(C51="","",_xlfn.CONCAT("            { line: ","""",C51,", ",M51:AN51,""", sC: ","""",B51,"""},"))</f>
        <v xml:space="preserve">            { line: "Realmente es justo y necesario, (La,m,20)(Sol,,250)", sC: "tc"},</v>
      </c>
      <c r="M51" s="55" t="str">
        <f t="shared" ref="M51:M71" si="86">IF(N51="","","(")</f>
        <v>(</v>
      </c>
      <c r="N51" s="56" t="str">
        <f t="shared" si="2"/>
        <v>La</v>
      </c>
      <c r="O51" s="57" t="str">
        <f t="shared" ref="O51:O71" si="87">IF(N51="","",",")</f>
        <v>,</v>
      </c>
      <c r="P51" s="58" t="str">
        <f t="shared" si="4"/>
        <v>m</v>
      </c>
      <c r="Q51" s="59" t="str">
        <f t="shared" ref="Q51:Q71" si="88">IF(N51="","",",")</f>
        <v>,</v>
      </c>
      <c r="R51" s="60">
        <f t="shared" si="6"/>
        <v>20</v>
      </c>
      <c r="S51" s="55" t="str">
        <f t="shared" ref="S51:S71" si="89">IF(N51="","",")")</f>
        <v>)</v>
      </c>
      <c r="T51" s="61" t="str">
        <f t="shared" ref="T51:T71" si="90">IF(U51="","","(")</f>
        <v>(</v>
      </c>
      <c r="U51" s="62" t="str">
        <f t="shared" si="9"/>
        <v>Sol</v>
      </c>
      <c r="V51" s="63" t="str">
        <f t="shared" ref="V51:V71" si="91">IF(U51="","",",")</f>
        <v>,</v>
      </c>
      <c r="W51" s="64" t="str">
        <f t="shared" si="11"/>
        <v/>
      </c>
      <c r="X51" s="63" t="str">
        <f t="shared" ref="X51:X71" si="92">IF(U51="","",",")</f>
        <v>,</v>
      </c>
      <c r="Y51" s="63">
        <f t="shared" ref="Y51:Y71" si="93">IF(U51="","",250)</f>
        <v>250</v>
      </c>
      <c r="Z51" s="55" t="str">
        <f t="shared" ref="Z51:Z71" si="94">IF(U51="","",")")</f>
        <v>)</v>
      </c>
      <c r="AA51" s="65" t="str">
        <f t="shared" ref="AA51:AA71" si="95">IF(AB51="","","(")</f>
        <v/>
      </c>
      <c r="AB51" s="56" t="str">
        <f t="shared" si="16"/>
        <v/>
      </c>
      <c r="AC51" s="66" t="str">
        <f t="shared" ref="AC51:AC71" si="96">IF(AB51="","",",")</f>
        <v/>
      </c>
      <c r="AD51" s="58" t="str">
        <f t="shared" ref="AD51:AD71" si="97">IF(I51="","",I51)</f>
        <v/>
      </c>
      <c r="AE51" s="67" t="str">
        <f t="shared" ref="AE51:AE71" si="98">IF(AB51="","",",")</f>
        <v/>
      </c>
      <c r="AF51" s="60" t="str">
        <f t="shared" ref="AF51:AF71" si="99">IF(AB51="","",350)</f>
        <v/>
      </c>
      <c r="AG51" s="60" t="str">
        <f t="shared" ref="AG51:AG71" si="100">IF(AB51="","",")")</f>
        <v/>
      </c>
      <c r="AH51" s="68" t="str">
        <f t="shared" ref="AH51:AH71" si="101">IF(AI51="","","(")</f>
        <v/>
      </c>
      <c r="AI51" s="69" t="str">
        <f t="shared" si="23"/>
        <v/>
      </c>
      <c r="AJ51" s="63" t="str">
        <f t="shared" ref="AJ51:AJ71" si="102">IF(AI51="","",",")</f>
        <v/>
      </c>
      <c r="AK51" s="63" t="str">
        <f t="shared" ref="AK51:AK71" si="103">IF(K51="","",K51)</f>
        <v/>
      </c>
      <c r="AL51" s="63" t="str">
        <f t="shared" ref="AL51:AL71" si="104">IF(AI51="","",",")</f>
        <v/>
      </c>
      <c r="AM51" s="63" t="str">
        <f t="shared" ref="AM51:AM71" si="105">IF(AI51="","",450)</f>
        <v/>
      </c>
      <c r="AN51" s="63" t="str">
        <f t="shared" ref="AN51:AN71" si="106">IF(AI51="","",")")</f>
        <v/>
      </c>
    </row>
    <row r="52" spans="1:40" ht="24.5" outlineLevel="1" thickTop="1" thickBot="1" x14ac:dyDescent="0.55000000000000004">
      <c r="C52" s="124" t="s">
        <v>2979</v>
      </c>
      <c r="D52" s="125" t="s">
        <v>1017</v>
      </c>
      <c r="E52" s="51" t="s">
        <v>1016</v>
      </c>
      <c r="F52" s="52" t="s">
        <v>1106</v>
      </c>
      <c r="G52" s="52"/>
      <c r="H52" s="51" t="s">
        <v>1017</v>
      </c>
      <c r="I52" s="51" t="s">
        <v>1016</v>
      </c>
      <c r="J52" s="53"/>
      <c r="K52" s="53"/>
      <c r="L52" s="54" t="str">
        <f t="shared" si="85"/>
        <v xml:space="preserve">            { line: "exaltar con el canto la alegría del espíritu, (La,m,20)(Do,,250)(La,m,350)", sC: ""},</v>
      </c>
      <c r="M52" s="55" t="str">
        <f t="shared" si="86"/>
        <v>(</v>
      </c>
      <c r="N52" s="56" t="str">
        <f t="shared" si="2"/>
        <v>La</v>
      </c>
      <c r="O52" s="57" t="str">
        <f t="shared" si="87"/>
        <v>,</v>
      </c>
      <c r="P52" s="58" t="str">
        <f t="shared" si="4"/>
        <v>m</v>
      </c>
      <c r="Q52" s="59" t="str">
        <f t="shared" si="88"/>
        <v>,</v>
      </c>
      <c r="R52" s="60">
        <f t="shared" si="6"/>
        <v>20</v>
      </c>
      <c r="S52" s="55" t="str">
        <f t="shared" si="89"/>
        <v>)</v>
      </c>
      <c r="T52" s="61" t="str">
        <f t="shared" si="90"/>
        <v>(</v>
      </c>
      <c r="U52" s="62" t="str">
        <f t="shared" si="9"/>
        <v>Do</v>
      </c>
      <c r="V52" s="63" t="str">
        <f t="shared" si="91"/>
        <v>,</v>
      </c>
      <c r="W52" s="64" t="str">
        <f t="shared" si="11"/>
        <v/>
      </c>
      <c r="X52" s="63" t="str">
        <f t="shared" si="92"/>
        <v>,</v>
      </c>
      <c r="Y52" s="63">
        <f t="shared" si="93"/>
        <v>250</v>
      </c>
      <c r="Z52" s="55" t="str">
        <f t="shared" si="94"/>
        <v>)</v>
      </c>
      <c r="AA52" s="65" t="str">
        <f t="shared" si="95"/>
        <v>(</v>
      </c>
      <c r="AB52" s="56" t="str">
        <f t="shared" si="16"/>
        <v>La</v>
      </c>
      <c r="AC52" s="66" t="str">
        <f t="shared" si="96"/>
        <v>,</v>
      </c>
      <c r="AD52" s="58" t="str">
        <f t="shared" si="97"/>
        <v>m</v>
      </c>
      <c r="AE52" s="67" t="str">
        <f t="shared" si="98"/>
        <v>,</v>
      </c>
      <c r="AF52" s="60">
        <f t="shared" si="99"/>
        <v>350</v>
      </c>
      <c r="AG52" s="60" t="str">
        <f t="shared" si="100"/>
        <v>)</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4.5" outlineLevel="1" thickTop="1" thickBot="1" x14ac:dyDescent="0.55000000000000004">
      <c r="C53" s="124" t="s">
        <v>2980</v>
      </c>
      <c r="D53" s="125" t="s">
        <v>1053</v>
      </c>
      <c r="E53" s="51"/>
      <c r="F53" s="52"/>
      <c r="G53" s="52"/>
      <c r="H53" s="51"/>
      <c r="I53" s="51"/>
      <c r="J53" s="53"/>
      <c r="K53" s="53"/>
      <c r="L53" s="54" t="str">
        <f t="shared" si="85"/>
        <v xml:space="preserve">            { line: "y elevar un himno al Padre Todopoderoso,, (Sol,,14)", sC: ""},</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4.5" outlineLevel="1" thickTop="1" thickBot="1" x14ac:dyDescent="0.55000000000000004">
      <c r="C54" s="124" t="s">
        <v>2981</v>
      </c>
      <c r="D54" s="125" t="s">
        <v>1017</v>
      </c>
      <c r="E54" s="51" t="s">
        <v>1016</v>
      </c>
      <c r="F54" s="52"/>
      <c r="G54" s="52"/>
      <c r="H54" s="51"/>
      <c r="I54" s="51"/>
      <c r="J54" s="53"/>
      <c r="K54" s="53"/>
      <c r="L54" s="54" t="str">
        <f t="shared" si="85"/>
        <v xml:space="preserve">            { line: "y a su único Hijo, Jesucristo., (La,m,20)", sC: ""},</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6.5" thickTop="1" thickBot="1" x14ac:dyDescent="0.550000000000000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4.5" outlineLevel="1" thickTop="1" thickBot="1" x14ac:dyDescent="0.55000000000000004">
      <c r="C56" s="124" t="s">
        <v>2982</v>
      </c>
      <c r="D56" s="125" t="s">
        <v>1053</v>
      </c>
      <c r="E56" s="51"/>
      <c r="F56" s="52"/>
      <c r="G56" s="52"/>
      <c r="H56" s="51"/>
      <c r="I56" s="51"/>
      <c r="J56" s="53"/>
      <c r="K56" s="53"/>
      <c r="L56" s="54" t="str">
        <f t="shared" si="85"/>
        <v xml:space="preserve">            { line: "Él ha pagado por todos al eterno Padre,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4.5" outlineLevel="1" thickTop="1" thickBot="1" x14ac:dyDescent="0.55000000000000004">
      <c r="C57" s="124" t="s">
        <v>2983</v>
      </c>
      <c r="D57" s="125" t="s">
        <v>1017</v>
      </c>
      <c r="E57" s="51" t="s">
        <v>1016</v>
      </c>
      <c r="F57" s="52"/>
      <c r="G57" s="52"/>
      <c r="H57" s="51"/>
      <c r="I57" s="51"/>
      <c r="J57" s="53"/>
      <c r="K57" s="53"/>
      <c r="L57" s="54" t="str">
        <f t="shared" si="85"/>
        <v xml:space="preserve">            { line: "la deuda de Adán,,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4.5" outlineLevel="1" thickTop="1" thickBot="1" x14ac:dyDescent="0.55000000000000004">
      <c r="C58" s="124" t="s">
        <v>2984</v>
      </c>
      <c r="D58" s="125" t="s">
        <v>1106</v>
      </c>
      <c r="E58" s="51"/>
      <c r="F58" s="52" t="s">
        <v>1017</v>
      </c>
      <c r="G58" s="52" t="s">
        <v>1016</v>
      </c>
      <c r="H58" s="51"/>
      <c r="I58" s="51"/>
      <c r="J58" s="53"/>
      <c r="K58" s="53"/>
      <c r="L58" s="54" t="str">
        <f t="shared" si="85"/>
        <v xml:space="preserve">            { line: "y con su Sangre, derramada por amor,, (Do,,10)(La,m,250)",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La</v>
      </c>
      <c r="V58" s="63" t="str">
        <f t="shared" si="91"/>
        <v>,</v>
      </c>
      <c r="W58" s="64" t="str">
        <f t="shared" si="11"/>
        <v>m</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4.5" outlineLevel="1" thickTop="1" thickBot="1" x14ac:dyDescent="0.55000000000000004">
      <c r="C59" s="124" t="s">
        <v>2985</v>
      </c>
      <c r="D59" s="125" t="s">
        <v>1053</v>
      </c>
      <c r="E59" s="51"/>
      <c r="F59" s="52" t="s">
        <v>1017</v>
      </c>
      <c r="G59" s="52" t="s">
        <v>1016</v>
      </c>
      <c r="H59" s="51"/>
      <c r="I59" s="51"/>
      <c r="J59" s="53"/>
      <c r="K59" s="53"/>
      <c r="L59" s="54" t="str">
        <f t="shared" si="85"/>
        <v xml:space="preserve">            { line: "ha cancelado la condena antigua del pecado., (Sol,,14)(La,m,250)",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C61" s="124" t="s">
        <v>2986</v>
      </c>
      <c r="D61" s="125" t="s">
        <v>1048</v>
      </c>
      <c r="E61" s="51"/>
      <c r="F61" s="52" t="s">
        <v>2902</v>
      </c>
      <c r="G61" s="52"/>
      <c r="H61" s="51"/>
      <c r="I61" s="51"/>
      <c r="J61" s="53"/>
      <c r="K61" s="53"/>
      <c r="L61" s="54" t="str">
        <f t="shared" si="85"/>
        <v xml:space="preserve">            { line: "Esta es la Pascua,, (Fa,,20)(Mi7,,250)", sC: ""},</v>
      </c>
      <c r="M61" s="55" t="str">
        <f t="shared" si="86"/>
        <v>(</v>
      </c>
      <c r="N61" s="56" t="str">
        <f t="shared" si="2"/>
        <v>Fa</v>
      </c>
      <c r="O61" s="57" t="str">
        <f t="shared" si="87"/>
        <v>,</v>
      </c>
      <c r="P61" s="58" t="str">
        <f t="shared" si="4"/>
        <v/>
      </c>
      <c r="Q61" s="59" t="str">
        <f t="shared" si="88"/>
        <v>,</v>
      </c>
      <c r="R61" s="60">
        <f t="shared" si="6"/>
        <v>20</v>
      </c>
      <c r="S61" s="55" t="str">
        <f t="shared" si="89"/>
        <v>)</v>
      </c>
      <c r="T61" s="61" t="str">
        <f t="shared" si="90"/>
        <v>(</v>
      </c>
      <c r="U61" s="62" t="str">
        <f t="shared" si="9"/>
        <v>Mi7</v>
      </c>
      <c r="V61" s="63" t="str">
        <f t="shared" si="91"/>
        <v>,</v>
      </c>
      <c r="W61" s="64" t="str">
        <f t="shared" si="11"/>
        <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4.5" outlineLevel="1" thickTop="1" thickBot="1" x14ac:dyDescent="0.55000000000000004">
      <c r="C62" s="124" t="s">
        <v>2987</v>
      </c>
      <c r="D62" s="125" t="s">
        <v>1048</v>
      </c>
      <c r="E62" s="51"/>
      <c r="F62" s="52" t="s">
        <v>1015</v>
      </c>
      <c r="G62" s="52"/>
      <c r="H62" s="51"/>
      <c r="I62" s="51"/>
      <c r="J62" s="53"/>
      <c r="K62" s="53"/>
      <c r="L62" s="54" t="str">
        <f t="shared" si="85"/>
        <v xml:space="preserve">            { line: "en que se inmola el Cordero., (Fa,,20)(Mi,,250)", sC: ""},</v>
      </c>
      <c r="M62" s="55" t="str">
        <f t="shared" si="86"/>
        <v>(</v>
      </c>
      <c r="N62" s="56" t="str">
        <f t="shared" si="2"/>
        <v>Fa</v>
      </c>
      <c r="O62" s="57" t="str">
        <f t="shared" si="87"/>
        <v>,</v>
      </c>
      <c r="P62" s="58" t="str">
        <f t="shared" si="4"/>
        <v/>
      </c>
      <c r="Q62" s="59" t="str">
        <f t="shared" si="88"/>
        <v>,</v>
      </c>
      <c r="R62" s="60">
        <f t="shared" si="6"/>
        <v>20</v>
      </c>
      <c r="S62" s="55" t="str">
        <f t="shared" si="89"/>
        <v>)</v>
      </c>
      <c r="T62" s="61" t="str">
        <f t="shared" si="90"/>
        <v>(</v>
      </c>
      <c r="U62" s="62" t="str">
        <f t="shared" si="9"/>
        <v>Mi</v>
      </c>
      <c r="V62" s="63" t="str">
        <f t="shared" si="91"/>
        <v>,</v>
      </c>
      <c r="W62" s="64" t="str">
        <f t="shared" si="11"/>
        <v/>
      </c>
      <c r="X62" s="63" t="str">
        <f t="shared" si="92"/>
        <v>,</v>
      </c>
      <c r="Y62" s="63">
        <f t="shared" si="93"/>
        <v>250</v>
      </c>
      <c r="Z62" s="55" t="str">
        <f t="shared" si="94"/>
        <v>)</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4.5" outlineLevel="1" thickTop="1" thickBot="1" x14ac:dyDescent="0.55000000000000004">
      <c r="C63" s="124" t="s">
        <v>2988</v>
      </c>
      <c r="D63" s="125" t="s">
        <v>1048</v>
      </c>
      <c r="E63" s="51"/>
      <c r="F63" s="52" t="s">
        <v>2902</v>
      </c>
      <c r="G63" s="52"/>
      <c r="H63" s="51"/>
      <c r="I63" s="51"/>
      <c r="J63" s="53"/>
      <c r="K63" s="53"/>
      <c r="L63" s="54" t="str">
        <f t="shared" si="85"/>
        <v xml:space="preserve">            { line: "Esta es la noche, (Fa,,20)(Mi7,,250)", sC: ""},</v>
      </c>
      <c r="M63" s="55" t="str">
        <f t="shared" si="86"/>
        <v>(</v>
      </c>
      <c r="N63" s="56" t="str">
        <f t="shared" si="2"/>
        <v>Fa</v>
      </c>
      <c r="O63" s="57" t="str">
        <f t="shared" si="87"/>
        <v>,</v>
      </c>
      <c r="P63" s="58" t="str">
        <f t="shared" si="4"/>
        <v/>
      </c>
      <c r="Q63" s="59" t="str">
        <f t="shared" si="88"/>
        <v>,</v>
      </c>
      <c r="R63" s="60">
        <f t="shared" si="6"/>
        <v>20</v>
      </c>
      <c r="S63" s="55" t="str">
        <f t="shared" si="89"/>
        <v>)</v>
      </c>
      <c r="T63" s="61" t="str">
        <f t="shared" si="90"/>
        <v>(</v>
      </c>
      <c r="U63" s="62" t="str">
        <f t="shared" si="9"/>
        <v>Mi7</v>
      </c>
      <c r="V63" s="63" t="str">
        <f t="shared" si="91"/>
        <v>,</v>
      </c>
      <c r="W63" s="64" t="str">
        <f t="shared" si="11"/>
        <v/>
      </c>
      <c r="X63" s="63" t="str">
        <f t="shared" si="92"/>
        <v>,</v>
      </c>
      <c r="Y63" s="63">
        <f t="shared" si="93"/>
        <v>250</v>
      </c>
      <c r="Z63" s="55" t="str">
        <f t="shared" si="94"/>
        <v>)</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4.5" outlineLevel="1" thickTop="1" thickBot="1" x14ac:dyDescent="0.55000000000000004">
      <c r="C64" s="124" t="s">
        <v>2989</v>
      </c>
      <c r="D64" s="125" t="s">
        <v>1048</v>
      </c>
      <c r="E64" s="51"/>
      <c r="F64" s="52"/>
      <c r="G64" s="52"/>
      <c r="H64" s="51"/>
      <c r="I64" s="51"/>
      <c r="J64" s="53"/>
      <c r="K64" s="53"/>
      <c r="L64" s="54" t="str">
        <f t="shared" si="85"/>
        <v xml:space="preserve">            { line: "en que fueron liberados, (Fa,,20)", sC: ""},</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4.5" outlineLevel="1" thickTop="1" thickBot="1" x14ac:dyDescent="0.55000000000000004">
      <c r="C65" s="124" t="s">
        <v>2990</v>
      </c>
      <c r="D65" s="125" t="s">
        <v>2902</v>
      </c>
      <c r="E65" s="51"/>
      <c r="F65" s="52"/>
      <c r="G65" s="52"/>
      <c r="H65" s="51"/>
      <c r="I65" s="51"/>
      <c r="J65" s="53"/>
      <c r="K65" s="53"/>
      <c r="L65" s="54" t="str">
        <f t="shared" si="85"/>
        <v xml:space="preserve">            { line: "nuestros padres de Egipto., (Mi7,,)", sC: ""},</v>
      </c>
      <c r="M65" s="55" t="str">
        <f t="shared" si="86"/>
        <v>(</v>
      </c>
      <c r="N65" s="56" t="str">
        <f t="shared" si="2"/>
        <v>Mi7</v>
      </c>
      <c r="O65" s="57" t="str">
        <f t="shared" si="87"/>
        <v>,</v>
      </c>
      <c r="P65" s="58" t="str">
        <f t="shared" si="4"/>
        <v/>
      </c>
      <c r="Q65" s="59" t="str">
        <f t="shared" si="88"/>
        <v>,</v>
      </c>
      <c r="R65" s="60" t="str">
        <f t="shared" si="6"/>
        <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5" outlineLevel="1" thickTop="1" thickBot="1" x14ac:dyDescent="0.55000000000000004">
      <c r="C66" s="124" t="s">
        <v>2988</v>
      </c>
      <c r="D66" s="125" t="s">
        <v>1048</v>
      </c>
      <c r="E66" s="51"/>
      <c r="F66" s="52" t="s">
        <v>2902</v>
      </c>
      <c r="G66" s="52"/>
      <c r="H66" s="51"/>
      <c r="I66" s="51"/>
      <c r="J66" s="53"/>
      <c r="K66" s="53"/>
      <c r="L66" s="54" t="str">
        <f t="shared" si="85"/>
        <v xml:space="preserve">            { line: "Esta es la noche,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Mi7</v>
      </c>
      <c r="V66" s="63" t="str">
        <f t="shared" si="91"/>
        <v>,</v>
      </c>
      <c r="W66" s="64" t="str">
        <f t="shared" si="11"/>
        <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5" outlineLevel="1" thickTop="1" thickBot="1" x14ac:dyDescent="0.55000000000000004">
      <c r="C67" s="124" t="s">
        <v>2991</v>
      </c>
      <c r="D67" s="125" t="s">
        <v>1048</v>
      </c>
      <c r="E67" s="51"/>
      <c r="F67" s="52" t="s">
        <v>1015</v>
      </c>
      <c r="G67" s="52"/>
      <c r="H67" s="51"/>
      <c r="I67" s="51"/>
      <c r="J67" s="53"/>
      <c r="K67" s="53"/>
      <c r="L67" s="54" t="str">
        <f t="shared" si="85"/>
        <v xml:space="preserve">            { line: "que nos salva de la oscuridad del mal., (Fa,,20)(Mi,,250)", sC: ""},</v>
      </c>
      <c r="M67" s="55" t="str">
        <f t="shared" si="86"/>
        <v>(</v>
      </c>
      <c r="N67" s="56" t="str">
        <f t="shared" si="2"/>
        <v>Fa</v>
      </c>
      <c r="O67" s="57" t="str">
        <f t="shared" si="87"/>
        <v>,</v>
      </c>
      <c r="P67" s="58" t="str">
        <f t="shared" si="4"/>
        <v/>
      </c>
      <c r="Q67" s="59" t="str">
        <f t="shared" si="88"/>
        <v>,</v>
      </c>
      <c r="R67" s="60">
        <f t="shared" si="6"/>
        <v>20</v>
      </c>
      <c r="S67" s="55" t="str">
        <f t="shared" si="89"/>
        <v>)</v>
      </c>
      <c r="T67" s="61" t="str">
        <f t="shared" si="90"/>
        <v>(</v>
      </c>
      <c r="U67" s="62" t="str">
        <f t="shared" si="9"/>
        <v>Mi</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1001</v>
      </c>
      <c r="C69" s="124" t="s">
        <v>2992</v>
      </c>
      <c r="D69" s="125" t="s">
        <v>1017</v>
      </c>
      <c r="E69" s="51" t="s">
        <v>1016</v>
      </c>
      <c r="F69" s="52"/>
      <c r="G69" s="52"/>
      <c r="H69" s="51"/>
      <c r="I69" s="51"/>
      <c r="J69" s="53"/>
      <c r="K69" s="53"/>
      <c r="L69" s="54" t="str">
        <f t="shared" si="85"/>
        <v xml:space="preserve">            { line: "ESTA ES LA NOCHE, (La,m,20)", sC: "ta as"},</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4.5" outlineLevel="1" thickTop="1" thickBot="1" x14ac:dyDescent="0.55000000000000004">
      <c r="B70" t="s">
        <v>2467</v>
      </c>
      <c r="C70" s="124" t="s">
        <v>2993</v>
      </c>
      <c r="D70" s="125" t="s">
        <v>1053</v>
      </c>
      <c r="E70" s="51"/>
      <c r="F70" s="52"/>
      <c r="G70" s="52"/>
      <c r="H70" s="51"/>
      <c r="I70" s="51"/>
      <c r="J70" s="53"/>
      <c r="K70" s="53"/>
      <c r="L70" s="54" t="str">
        <f t="shared" si="85"/>
        <v xml:space="preserve">            { line: "EN QUE CRISTO HA VENCIDO LA MUERTE, (Sol,,14)", sC: "as r2"},</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4.5" outlineLevel="1" thickTop="1" thickBot="1" x14ac:dyDescent="0.55000000000000004">
      <c r="B71" t="s">
        <v>1003</v>
      </c>
      <c r="C71" s="124" t="s">
        <v>2994</v>
      </c>
      <c r="D71" s="125" t="s">
        <v>1048</v>
      </c>
      <c r="E71" s="51"/>
      <c r="F71" s="52" t="s">
        <v>1015</v>
      </c>
      <c r="G71" s="52"/>
      <c r="H71" s="51"/>
      <c r="I71" s="51"/>
      <c r="J71" s="53"/>
      <c r="K71" s="53"/>
      <c r="L71" s="54" t="str">
        <f t="shared" si="85"/>
        <v xml:space="preserve">            { line: "Y DEL INFIERNO RETORNA VICTORIOSO., (Fa,,20)(Mi,,250)", sC: "as"},</v>
      </c>
      <c r="M71" s="55" t="str">
        <f t="shared" si="86"/>
        <v>(</v>
      </c>
      <c r="N71" s="56" t="str">
        <f t="shared" si="2"/>
        <v>Fa</v>
      </c>
      <c r="O71" s="57" t="str">
        <f t="shared" si="87"/>
        <v>,</v>
      </c>
      <c r="P71" s="58" t="str">
        <f t="shared" si="4"/>
        <v/>
      </c>
      <c r="Q71" s="59" t="str">
        <f t="shared" si="88"/>
        <v>,</v>
      </c>
      <c r="R71" s="60">
        <f t="shared" si="6"/>
        <v>20</v>
      </c>
      <c r="S71" s="55" t="str">
        <f t="shared" si="89"/>
        <v>)</v>
      </c>
      <c r="T71" s="61" t="str">
        <f t="shared" si="90"/>
        <v>(</v>
      </c>
      <c r="U71" s="62" t="str">
        <f t="shared" si="9"/>
        <v>Mi</v>
      </c>
      <c r="V71" s="63" t="str">
        <f t="shared" si="91"/>
        <v>,</v>
      </c>
      <c r="W71" s="64" t="str">
        <f t="shared" si="11"/>
        <v/>
      </c>
      <c r="X71" s="63" t="str">
        <f t="shared" si="92"/>
        <v>,</v>
      </c>
      <c r="Y71" s="63">
        <f t="shared" si="93"/>
        <v>250</v>
      </c>
      <c r="Z71" s="55" t="str">
        <f t="shared" si="94"/>
        <v>)</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 customHeight="1" thickTop="1" x14ac:dyDescent="0.6">
      <c r="A72" s="94"/>
      <c r="B72" s="94"/>
      <c r="C72" s="94"/>
      <c r="D72" s="94"/>
      <c r="E72" s="94"/>
      <c r="F72" s="94"/>
      <c r="G72" s="94"/>
      <c r="H72" s="94"/>
      <c r="I72" s="94"/>
      <c r="J72" s="94"/>
      <c r="K72" s="94"/>
      <c r="L72" s="98" t="e">
        <f ca="1">_xlfn.CONCAT("]}, // ULTIMA LINEA DEL CANTO: ",L1)</f>
        <v>#N/A</v>
      </c>
      <c r="M72" s="94"/>
    </row>
    <row r="73" spans="1:40" ht="20.5" x14ac:dyDescent="0.35">
      <c r="L73" s="99" t="s">
        <v>1012</v>
      </c>
      <c r="M73" s="100"/>
    </row>
    <row r="74" spans="1:40" ht="15" hidden="1" outlineLevel="1" thickBot="1" x14ac:dyDescent="0.4">
      <c r="M74" s="100"/>
    </row>
    <row r="75" spans="1:40" ht="26.5" hidden="1" outlineLevel="1" thickTop="1" thickBot="1" x14ac:dyDescent="0.55000000000000004">
      <c r="A75" s="72"/>
      <c r="B75" s="72"/>
      <c r="C75" s="72"/>
      <c r="D75" s="73"/>
      <c r="E75" s="73"/>
      <c r="F75" s="73"/>
      <c r="G75" s="73"/>
      <c r="H75" s="73"/>
      <c r="I75" s="73"/>
      <c r="J75" s="73"/>
      <c r="K75" s="73"/>
      <c r="L75" s="74" t="s">
        <v>997</v>
      </c>
      <c r="M75" s="55"/>
      <c r="N75" s="56"/>
      <c r="O75" s="57"/>
      <c r="P75" s="58"/>
      <c r="Q75" s="59"/>
      <c r="R75" s="60" t="str">
        <f t="shared" ref="R75:R84" si="107">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4.5" hidden="1" outlineLevel="1" thickTop="1" thickBot="1" x14ac:dyDescent="0.55000000000000004">
      <c r="C76" s="78" t="s">
        <v>999</v>
      </c>
      <c r="D76" s="79"/>
      <c r="E76" s="79"/>
      <c r="F76" s="79"/>
      <c r="G76" s="79"/>
      <c r="H76" s="79"/>
      <c r="I76" s="79"/>
      <c r="J76" s="79"/>
      <c r="K76" s="79"/>
      <c r="L76" s="134" t="s">
        <v>1000</v>
      </c>
      <c r="M76" s="55" t="str">
        <f t="shared" ref="M76:M83" si="108">IF(N76="","","(")</f>
        <v/>
      </c>
      <c r="N76" s="56" t="str">
        <f t="shared" ref="N76:N83" si="109">IF(D76="","",D76)</f>
        <v/>
      </c>
      <c r="O76" s="57" t="str">
        <f t="shared" ref="O76:O83" si="110">IF(N76="","",",")</f>
        <v/>
      </c>
      <c r="P76" s="58" t="str">
        <f t="shared" ref="P76:P83" si="111">IF(E76="","",E76)</f>
        <v/>
      </c>
      <c r="Q76" s="59" t="str">
        <f t="shared" ref="Q76:Q83" si="112">IF(N76="","",",")</f>
        <v/>
      </c>
      <c r="R76" s="60" t="str">
        <f t="shared" si="107"/>
        <v/>
      </c>
      <c r="S76" s="55" t="str">
        <f t="shared" ref="S76:S83" si="113">IF(N76="","",")")</f>
        <v/>
      </c>
      <c r="T76" s="61" t="str">
        <f t="shared" ref="T76:T83" si="114">IF(U76="","","(")</f>
        <v/>
      </c>
      <c r="U76" s="62" t="str">
        <f t="shared" ref="U76:U83" si="115">IF(F76="","",F76)</f>
        <v/>
      </c>
      <c r="V76" s="63" t="str">
        <f t="shared" ref="V76:V83" si="116">IF(U76="","",",")</f>
        <v/>
      </c>
      <c r="W76" s="64" t="str">
        <f t="shared" ref="W76:W83" si="117">IF(G76="","",G76)</f>
        <v/>
      </c>
      <c r="X76" s="63" t="str">
        <f t="shared" ref="X76:X83" si="118">IF(U76="","",",")</f>
        <v/>
      </c>
      <c r="Y76" s="63" t="str">
        <f t="shared" ref="Y76:Y83" si="119">IF(U76="","",250)</f>
        <v/>
      </c>
      <c r="Z76" s="55" t="str">
        <f t="shared" ref="Z76:Z83" si="120">IF(U76="","",")")</f>
        <v/>
      </c>
      <c r="AA76" s="65" t="str">
        <f t="shared" ref="AA76:AA83" si="121">IF(AB76="","","(")</f>
        <v/>
      </c>
      <c r="AB76" s="56" t="str">
        <f t="shared" ref="AB76:AB83" si="122">IF(H76="","",H76)</f>
        <v/>
      </c>
      <c r="AC76" s="66" t="str">
        <f t="shared" ref="AC76:AC83" si="123">IF(AB76="","",",")</f>
        <v/>
      </c>
      <c r="AD76" s="58" t="str">
        <f t="shared" ref="AD76:AD83" si="124">IF(I76="","",I76)</f>
        <v/>
      </c>
      <c r="AE76" s="67" t="str">
        <f t="shared" ref="AE76:AE83" si="125">IF(AB76="","",",")</f>
        <v/>
      </c>
      <c r="AF76" s="60" t="str">
        <f t="shared" ref="AF76:AF83" si="126">IF(AB76="","",350)</f>
        <v/>
      </c>
      <c r="AG76" s="60" t="str">
        <f t="shared" ref="AG76:AG83" si="127">IF(AB76="","",")")</f>
        <v/>
      </c>
      <c r="AH76" s="68" t="str">
        <f t="shared" ref="AH76:AH83" si="128">IF(AI76="","","(")</f>
        <v/>
      </c>
      <c r="AI76" s="69" t="str">
        <f t="shared" ref="AI76:AI83" si="129">IF(J76="","",J76)</f>
        <v/>
      </c>
      <c r="AJ76" s="63" t="str">
        <f t="shared" ref="AJ76:AJ83" si="130">IF(AI76="","",",")</f>
        <v/>
      </c>
      <c r="AK76" s="63" t="str">
        <f t="shared" ref="AK76:AK83" si="131">IF(K76="","",K76)</f>
        <v/>
      </c>
      <c r="AL76" s="63" t="str">
        <f t="shared" ref="AL76:AL83" si="132">IF(AI76="","",",")</f>
        <v/>
      </c>
      <c r="AM76" s="63" t="str">
        <f t="shared" ref="AM76:AM83" si="133">IF(AI76="","",450)</f>
        <v/>
      </c>
      <c r="AN76" s="63" t="str">
        <f t="shared" ref="AN76:AN83" si="134">IF(AI76="","",")")</f>
        <v/>
      </c>
    </row>
    <row r="77" spans="1:40" ht="24.5" hidden="1" outlineLevel="1" thickTop="1" thickBot="1" x14ac:dyDescent="0.550000000000000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4.5" hidden="1" outlineLevel="1" thickTop="1" thickBot="1" x14ac:dyDescent="0.55000000000000004">
      <c r="B78" t="s">
        <v>1003</v>
      </c>
      <c r="C78" s="84" t="s">
        <v>1004</v>
      </c>
      <c r="D78" s="85"/>
      <c r="E78" s="85"/>
      <c r="F78" s="85"/>
      <c r="G78" s="85"/>
      <c r="H78" s="86"/>
      <c r="I78" s="86"/>
      <c r="J78" s="86"/>
      <c r="K78" s="86"/>
      <c r="L78" s="136" t="str">
        <f>IF(C78="","",_xlfn.CONCAT("            { line: ","""",C78,", ",M78:AN78,""", sC: ","""",B78,"""},"))</f>
        <v xml:space="preserve">            { line: "ASAMBLEA DOS, ", sC: "as"},</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4.5" hidden="1" outlineLevel="1" thickTop="1" thickBot="1" x14ac:dyDescent="0.55000000000000004">
      <c r="B79" t="s">
        <v>1003</v>
      </c>
      <c r="C79" s="84" t="s">
        <v>1005</v>
      </c>
      <c r="D79" s="88"/>
      <c r="E79" s="88"/>
      <c r="F79" s="88"/>
      <c r="G79" s="88"/>
      <c r="H79" s="89"/>
      <c r="I79" s="89"/>
      <c r="J79" s="89"/>
      <c r="K79" s="89"/>
      <c r="L79" s="136" t="str">
        <f>IF(C79="","",_xlfn.CONCAT("            { line: ","""",C79,", ",M79:AN79,""", sC: ","""",B79,"""},"))</f>
        <v xml:space="preserve">            { line: "ASAMBLEA TRES,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4.5" hidden="1" outlineLevel="1" thickTop="1" thickBot="1" x14ac:dyDescent="0.55000000000000004">
      <c r="B80" t="s">
        <v>1003</v>
      </c>
      <c r="C80" s="84" t="s">
        <v>1006</v>
      </c>
      <c r="D80" s="85"/>
      <c r="E80" s="85"/>
      <c r="F80" s="85"/>
      <c r="G80" s="85"/>
      <c r="H80" s="86"/>
      <c r="I80" s="86"/>
      <c r="J80" s="86"/>
      <c r="K80" s="86"/>
      <c r="L80" s="136" t="str">
        <f>IF(C80="","",_xlfn.CONCAT("            { line: ","""",C80,", ",M80:AN80,""", sC: ","""",B80,"""},"))</f>
        <v xml:space="preserve">            { line: "ASAMBLEA CUATRO,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4.5" hidden="1" outlineLevel="1" thickTop="1" thickBot="1" x14ac:dyDescent="0.55000000000000004">
      <c r="B81" t="s">
        <v>1003</v>
      </c>
      <c r="C81" s="84" t="s">
        <v>1007</v>
      </c>
      <c r="D81" s="88"/>
      <c r="E81" s="88"/>
      <c r="F81" s="88"/>
      <c r="G81" s="88"/>
      <c r="H81" s="89"/>
      <c r="I81" s="89"/>
      <c r="J81" s="89"/>
      <c r="K81" s="89"/>
      <c r="L81" s="136" t="str">
        <f>IF(C81="","",_xlfn.CONCAT("            { line: ","""",C81,", ",M81:AN81,""", sC: ","""",B81,"""},"))</f>
        <v xml:space="preserve">            { line: "ASAMBLEA CISCO,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4.5" hidden="1" outlineLevel="1" thickTop="1" thickBot="1" x14ac:dyDescent="0.55000000000000004">
      <c r="B82" t="s">
        <v>1003</v>
      </c>
      <c r="C82" s="84" t="s">
        <v>1008</v>
      </c>
      <c r="D82" s="90"/>
      <c r="E82" s="90"/>
      <c r="F82" s="90"/>
      <c r="G82" s="90"/>
      <c r="H82" s="91"/>
      <c r="I82" s="91"/>
      <c r="J82" s="91"/>
      <c r="K82" s="91"/>
      <c r="L82" s="136" t="str">
        <f>IF(C82="","",_xlfn.CONCAT("            { line: ","""",C82,", ",M82:AN82,""", sC: ","""",B82,"""},"))</f>
        <v xml:space="preserve">            { line: "ASAMBLEA SEIS,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4.5" hidden="1" outlineLevel="1" thickTop="1" thickBot="1" x14ac:dyDescent="0.55000000000000004">
      <c r="B83" t="s">
        <v>1003</v>
      </c>
      <c r="C83" s="92" t="s">
        <v>1009</v>
      </c>
      <c r="D83" s="82"/>
      <c r="E83" s="82"/>
      <c r="F83" s="82"/>
      <c r="G83" s="82"/>
      <c r="H83" s="82"/>
      <c r="I83" s="82"/>
      <c r="J83" s="82"/>
      <c r="K83" s="82"/>
      <c r="L83" s="137" t="str">
        <f>IF(C83="","",_xlfn.CONCAT("            { line: ","""",C83,", ",M83:AN83,""", sC: ","""",B83,"""},  ]},"))</f>
        <v xml:space="preserve">            { line: "ASAMBLEA CIERRE, ", sC: "as"},  ]},</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6.5" hidden="1" outlineLevel="1" thickTop="1" thickBot="1" x14ac:dyDescent="0.55000000000000004">
      <c r="A84" s="72"/>
      <c r="B84" s="72"/>
      <c r="C84" s="72"/>
      <c r="D84" s="73"/>
      <c r="E84" s="73"/>
      <c r="F84" s="73"/>
      <c r="G84" s="73"/>
      <c r="H84" s="73"/>
      <c r="I84" s="73"/>
      <c r="J84" s="73"/>
      <c r="K84" s="73"/>
      <c r="L84" s="74" t="s">
        <v>997</v>
      </c>
      <c r="M84" s="55"/>
      <c r="N84" s="56"/>
      <c r="O84" s="57"/>
      <c r="P84" s="58"/>
      <c r="Q84" s="59"/>
      <c r="R84" s="60" t="str">
        <f t="shared" si="107"/>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7D146-76EC-4C6E-B74E-76B001B340FC}">
  <sheetPr codeName="Sheet115">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207</v>
      </c>
      <c r="E1" s="39"/>
      <c r="F1" s="39"/>
      <c r="G1" s="39"/>
      <c r="H1" s="39"/>
      <c r="I1" s="39"/>
      <c r="J1" s="39"/>
      <c r="K1" s="39"/>
      <c r="L1" s="40" t="e">
        <f>UPPER(VLOOKUP(C1,Table223[],3,FALSE))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_xlfn.CONCAT("║           ",L1,"               ║")</f>
        <v>#N/A</v>
      </c>
    </row>
    <row r="5" spans="2:32" ht="23" x14ac:dyDescent="0.35">
      <c r="L5" s="45" t="s">
        <v>986</v>
      </c>
    </row>
    <row r="6" spans="2:32" ht="23" x14ac:dyDescent="0.35">
      <c r="L6" s="46" t="s">
        <v>987</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 x14ac:dyDescent="0.35">
      <c r="C8" t="e">
        <f>PROPER(L1)</f>
        <v>#N/A</v>
      </c>
      <c r="L8" s="47" t="e">
        <f>_xlfn.CONCAT("        tt: ","""",C8,"""",",")</f>
        <v>#N/A</v>
      </c>
    </row>
    <row r="9" spans="2:32" ht="23" x14ac:dyDescent="0.35">
      <c r="C9" t="e">
        <f>PROPER(L1)</f>
        <v>#N/A</v>
      </c>
      <c r="L9" s="47" t="e">
        <f>_xlfn.CONCAT("        title: ","""",C9,"""",",")</f>
        <v>#N/A</v>
      </c>
    </row>
    <row r="10" spans="2:32" ht="23" x14ac:dyDescent="0.35">
      <c r="C10" t="e">
        <f>VLOOKUP(C1,'[1]Codigo Canto'!A3:AQ236,12,FALSE)</f>
        <v>#N/A</v>
      </c>
      <c r="L10" s="47" t="e">
        <f>_xlfn.CONCAT("        ","subtitle: ","""",C10,"""",",")</f>
        <v>#N/A</v>
      </c>
    </row>
    <row r="11" spans="2:32" ht="23" x14ac:dyDescent="0.35">
      <c r="C11" t="e">
        <f>_xlfn.CONCAT("category: [",VLOOKUP(C1,Table223[],16,FALSE),"],")</f>
        <v>#N/A</v>
      </c>
      <c r="L11" s="47" t="e">
        <f>_xlfn.CONCAT("        ",C11)</f>
        <v>#N/A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t="e">
        <f>VLOOKUP(C1,'[1]Codigo Canto'!A3:AP240,1,FALSE)</f>
        <v>#N/A</v>
      </c>
      <c r="L16" s="47" t="e">
        <f>_xlfn.CONCAT("        dbno: ","""",C16,"""",",")</f>
        <v>#N/A</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e">
        <f>C7</f>
        <v>#N/A</v>
      </c>
      <c r="L19" s="47" t="e">
        <f>_xlfn.CONCAT("        audioSrc: ","""/audio/",C19,".mp3""",",")</f>
        <v>#N/A</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206</v>
      </c>
      <c r="C26" t="str">
        <f>VLOOKUP(B26,[1]Buscador!A3:AP240,31,FALSE)</f>
        <v>/resucito/src/index.html?canto=pregonpascual</v>
      </c>
      <c r="L26" s="47" t="str">
        <f>_xlfn.CONCAT("        ant: ","""",C26,"""",",")</f>
        <v xml:space="preserve">        ant: "/resucito/src/index.html?canto=pregonpascual",</v>
      </c>
    </row>
    <row r="27" spans="2:40" ht="23" x14ac:dyDescent="0.35">
      <c r="B27">
        <f>+C1+1</f>
        <v>208</v>
      </c>
      <c r="C27" t="str">
        <f>VLOOKUP(B27,[1]Buscador!A3:AP240,31,FALSE)</f>
        <v>/resucito/src/index.html?canto=salmodiaparaelevangelio</v>
      </c>
      <c r="L27" s="47" t="str">
        <f>_xlfn.CONCAT("        sig: ","""",C27,"""",",")</f>
        <v xml:space="preserve">        sig: "/resucito/src/index.html?canto=salmodiaparaelevangelio",</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e">
        <f>_xlfn.CONCAT("]}, // ULTIMA LINEA DEL CANTO: ",L1)</f>
        <v>#N/A</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287F-A9C0-4404-8286-85AD9DBDF984}">
  <sheetPr codeName="Sheet116">
    <tabColor rgb="FF00B0F0"/>
  </sheetPr>
  <dimension ref="A1:AN116"/>
  <sheetViews>
    <sheetView zoomScale="85" zoomScaleNormal="85" workbookViewId="0">
      <pane xSplit="2" ySplit="1" topLeftCell="C19" activePane="bottomRight" state="frozen"/>
      <selection pane="topRight" activeCell="C1" sqref="C1"/>
      <selection pane="bottomLeft" activeCell="A2" sqref="A2"/>
      <selection pane="bottomRight" activeCell="A59" sqref="A59:XFD64"/>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208</v>
      </c>
      <c r="E1" s="39"/>
      <c r="F1" s="39"/>
      <c r="G1" s="39"/>
      <c r="H1" s="39"/>
      <c r="I1" s="39"/>
      <c r="J1" s="39"/>
      <c r="K1" s="39"/>
      <c r="L1" s="120" t="str">
        <f ca="1">UPPER(VLOOKUP(C1,Table223[#Data],3,FALSE))</f>
        <v>SALMODIA PARA EL EVANGELIO</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SALMODIA PARA EL EVANGELIO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salmodiaparaelevangelio</v>
      </c>
      <c r="L7" s="122" t="str">
        <f ca="1">_xlfn.CONCAT("        id: ","""",C7,"""",",")</f>
        <v xml:space="preserve">        id: "salmodiaparaelevangelio",</v>
      </c>
    </row>
    <row r="8" spans="2:32" ht="23" x14ac:dyDescent="0.35">
      <c r="C8" t="str">
        <f ca="1">PROPER(L1)</f>
        <v>Salmodia Para El Evangelio</v>
      </c>
      <c r="L8" s="122" t="str">
        <f ca="1">_xlfn.CONCAT("        tt: ","""",C8,"""",",")</f>
        <v xml:space="preserve">        tt: "Salmodia Para El Evangelio",</v>
      </c>
    </row>
    <row r="9" spans="2:32" ht="23" x14ac:dyDescent="0.35">
      <c r="C9" t="str">
        <f ca="1">PROPER(L1)</f>
        <v>Salmodia Para El Evangelio</v>
      </c>
      <c r="L9" s="122" t="str">
        <f ca="1">_xlfn.CONCAT("        title: ","""",C9,"""",",")</f>
        <v xml:space="preserve">        title: "Salmodia Para El Evangelio",</v>
      </c>
    </row>
    <row r="10" spans="2:32" ht="23" x14ac:dyDescent="0.35">
      <c r="C10" t="str">
        <f ca="1">VLOOKUP(C1,Table223[#Data],4,FALSE)</f>
        <v xml:space="preserve">Juan 3,11-20 </v>
      </c>
      <c r="L10" s="122" t="str">
        <f ca="1">_xlfn.CONCAT("        ","subtitle: ","""",C10,"""",",")</f>
        <v xml:space="preserve">        subtitle: "Juan 3,11-20 ",</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f ca="1">VLOOKUP(C1,Table223[#Data],1,FALSE)</f>
        <v>208</v>
      </c>
      <c r="L16" s="122" t="str">
        <f ca="1">_xlfn.CONCAT("        dbno: ","""",C16,"""",",")</f>
        <v xml:space="preserve">        dbno: "208",</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salmodiaparaelevangelio</v>
      </c>
      <c r="L19" s="122" t="str">
        <f ca="1">_xlfn.CONCAT("        audioSrc: ","""https://audio.resucito.do/",C19,".mp3""",",")</f>
        <v xml:space="preserve">        audioSrc: "https://audio.resucito.do/salmodiaparaelevangelio.mp3",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207</v>
      </c>
      <c r="C26" t="e">
        <f ca="1">VLOOKUP(B26,Table4[#Data],13,FALSE)</f>
        <v>#N/A</v>
      </c>
      <c r="L26" s="122" t="e">
        <f ca="1">_xlfn.CONCAT("        ant: ",C26,",")</f>
        <v>#N/A</v>
      </c>
    </row>
    <row r="27" spans="1:40" ht="23" x14ac:dyDescent="0.35">
      <c r="B27">
        <f ca="1">+C1+1</f>
        <v>209</v>
      </c>
      <c r="C27" t="str">
        <f ca="1">VLOOKUP(B27,Table4[#Data],13,FALSE)</f>
        <v>"/src/index.html?canto=salmodiaparaelrosario"</v>
      </c>
      <c r="L27" s="122" t="str">
        <f ca="1">_xlfn.CONCAT("        sig: ",C27,",")</f>
        <v xml:space="preserve">        sig: "/src/index.html?canto=salmodiaparaelrosario",</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B30" t="s">
        <v>2466</v>
      </c>
      <c r="C30" s="124" t="s">
        <v>2493</v>
      </c>
      <c r="D30" s="125" t="s">
        <v>1015</v>
      </c>
      <c r="E30" s="51" t="s">
        <v>1016</v>
      </c>
      <c r="F30" s="52" t="s">
        <v>988</v>
      </c>
      <c r="G30" s="52">
        <v>7</v>
      </c>
      <c r="H30" s="51"/>
      <c r="I30" s="51" t="s">
        <v>1015</v>
      </c>
      <c r="J30" s="53" t="s">
        <v>1016</v>
      </c>
      <c r="K30" s="53"/>
      <c r="L30" s="77" t="str">
        <f t="shared" ref="L30:L55" si="0">IF(C30="","",_xlfn.CONCAT("            { line: ","""",C30,", ",M30:AN30,""", sC: ","""",B30,"""},"))</f>
        <v xml:space="preserve">            { line: "El Señor esté con vosotros., (Mi,m,20)(Si,7,250)Mi(m,,450)", sC: "pa"},</v>
      </c>
      <c r="M30" s="55" t="str">
        <f t="shared" ref="M30:M58" si="1">IF(N30="","","(")</f>
        <v>(</v>
      </c>
      <c r="N30" s="56" t="str">
        <f t="shared" ref="N30:N102" si="2">IF(D30="","",D30)</f>
        <v>Mi</v>
      </c>
      <c r="O30" s="57" t="str">
        <f t="shared" ref="O30:O58" si="3">IF(N30="","",",")</f>
        <v>,</v>
      </c>
      <c r="P30" s="58" t="str">
        <f t="shared" ref="P30:P102" si="4">IF(E30="","",E30)</f>
        <v>m</v>
      </c>
      <c r="Q30" s="59" t="str">
        <f t="shared" ref="Q30:Q58" si="5">IF(N30="","",",")</f>
        <v>,</v>
      </c>
      <c r="R30" s="60">
        <f t="shared" ref="R30:R102" si="6">IF(N30="Do",10,IF(N30="Re",22,IF(N30="Mi",20,IF(N30="Fa",20,IF(N30="Sol",14,IF(N30="La",20,IF(N30="Si",20,IF(N30="Do#",14,IF(N30="Fa#",15,IF(N30="Sol#",20,IF(N30="Si♭",17,"")))))))))))</f>
        <v>20</v>
      </c>
      <c r="S30" s="55" t="str">
        <f t="shared" ref="S30:S58" si="7">IF(N30="","",")")</f>
        <v>)</v>
      </c>
      <c r="T30" s="61" t="str">
        <f t="shared" ref="T30:T58" si="8">IF(U30="","","(")</f>
        <v>(</v>
      </c>
      <c r="U30" s="62" t="str">
        <f t="shared" ref="U30:U102" si="9">IF(F30="","",F30)</f>
        <v>Si</v>
      </c>
      <c r="V30" s="63" t="str">
        <f t="shared" ref="V30:V58" si="10">IF(U30="","",",")</f>
        <v>,</v>
      </c>
      <c r="W30" s="64">
        <f t="shared" ref="W30:W102" si="11">IF(G30="","",G30)</f>
        <v>7</v>
      </c>
      <c r="X30" s="63" t="str">
        <f t="shared" ref="X30:X58" si="12">IF(U30="","",",")</f>
        <v>,</v>
      </c>
      <c r="Y30" s="63">
        <f t="shared" ref="Y30:Y58" si="13">IF(U30="","",250)</f>
        <v>250</v>
      </c>
      <c r="Z30" s="55" t="str">
        <f t="shared" ref="Z30:Z58" si="14">IF(U30="","",")")</f>
        <v>)</v>
      </c>
      <c r="AA30" s="65" t="str">
        <f t="shared" ref="AA30:AA58" si="15">IF(AB30="","","(")</f>
        <v/>
      </c>
      <c r="AB30" s="56" t="str">
        <f t="shared" ref="AB30:AB102" si="16">IF(H30="","",H30)</f>
        <v/>
      </c>
      <c r="AC30" s="66" t="str">
        <f t="shared" ref="AC30:AC58" si="17">IF(AB30="","",",")</f>
        <v/>
      </c>
      <c r="AD30" s="58" t="str">
        <f t="shared" ref="AD30:AD58" si="18">IF(I30="","",I30)</f>
        <v>Mi</v>
      </c>
      <c r="AE30" s="67" t="str">
        <f t="shared" ref="AE30:AE58" si="19">IF(AB30="","",",")</f>
        <v/>
      </c>
      <c r="AF30" s="60" t="str">
        <f t="shared" ref="AF30:AF58" si="20">IF(AB30="","",350)</f>
        <v/>
      </c>
      <c r="AG30" s="60" t="str">
        <f t="shared" ref="AG30:AG58" si="21">IF(AB30="","",")")</f>
        <v/>
      </c>
      <c r="AH30" s="68" t="str">
        <f t="shared" ref="AH30:AH58" si="22">IF(AI30="","","(")</f>
        <v>(</v>
      </c>
      <c r="AI30" s="69" t="str">
        <f t="shared" ref="AI30:AI102" si="23">IF(J30="","",J30)</f>
        <v>m</v>
      </c>
      <c r="AJ30" s="63" t="str">
        <f t="shared" ref="AJ30:AJ58" si="24">IF(AI30="","",",")</f>
        <v>,</v>
      </c>
      <c r="AK30" s="63" t="str">
        <f t="shared" ref="AK30:AK58" si="25">IF(K30="","",K30)</f>
        <v/>
      </c>
      <c r="AL30" s="63" t="str">
        <f t="shared" ref="AL30:AL58" si="26">IF(AI30="","",",")</f>
        <v>,</v>
      </c>
      <c r="AM30" s="63">
        <f t="shared" ref="AM30:AM58" si="27">IF(AI30="","",450)</f>
        <v>450</v>
      </c>
      <c r="AN30" s="63" t="str">
        <f t="shared" ref="AN30:AN58" si="28">IF(AI30="","",")")</f>
        <v>)</v>
      </c>
    </row>
    <row r="31" spans="1:40" ht="24.5" thickTop="1" thickBot="1" x14ac:dyDescent="0.55000000000000004">
      <c r="B31" t="s">
        <v>1001</v>
      </c>
      <c r="C31" s="124" t="s">
        <v>2494</v>
      </c>
      <c r="D31" s="125" t="s">
        <v>1017</v>
      </c>
      <c r="E31" s="51" t="s">
        <v>1016</v>
      </c>
      <c r="F31" s="52" t="s">
        <v>1015</v>
      </c>
      <c r="G31" s="52" t="s">
        <v>1016</v>
      </c>
      <c r="H31" s="51" t="s">
        <v>988</v>
      </c>
      <c r="I31" s="51">
        <v>7</v>
      </c>
      <c r="J31" s="53" t="s">
        <v>1015</v>
      </c>
      <c r="K31" s="53" t="s">
        <v>1016</v>
      </c>
      <c r="L31" s="77" t="str">
        <f t="shared" si="0"/>
        <v xml:space="preserve">            { line: "Y CON TU ESPÍRITU., (La,m,20)(Mi,m,250)(Si,7,350)(Mi,m,450)", sC: "ta as"},</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v>
      </c>
      <c r="AI31" s="69" t="str">
        <f t="shared" si="23"/>
        <v>Mi</v>
      </c>
      <c r="AJ31" s="63" t="str">
        <f t="shared" si="24"/>
        <v>,</v>
      </c>
      <c r="AK31" s="63" t="str">
        <f t="shared" si="25"/>
        <v>m</v>
      </c>
      <c r="AL31" s="63" t="str">
        <f t="shared" si="26"/>
        <v>,</v>
      </c>
      <c r="AM31" s="63">
        <f t="shared" si="27"/>
        <v>450</v>
      </c>
      <c r="AN31" s="63" t="str">
        <f t="shared" si="28"/>
        <v>)</v>
      </c>
    </row>
    <row r="32" spans="1:40" ht="24.5" thickTop="1" thickBot="1" x14ac:dyDescent="0.55000000000000004">
      <c r="B32" t="s">
        <v>2466</v>
      </c>
      <c r="C32" s="124" t="s">
        <v>3031</v>
      </c>
      <c r="D32" s="125" t="s">
        <v>1015</v>
      </c>
      <c r="E32" s="51" t="s">
        <v>1016</v>
      </c>
      <c r="F32" s="52" t="s">
        <v>988</v>
      </c>
      <c r="G32" s="52">
        <v>7</v>
      </c>
      <c r="H32" s="51" t="s">
        <v>1015</v>
      </c>
      <c r="I32" s="51" t="s">
        <v>1016</v>
      </c>
      <c r="J32" s="53"/>
      <c r="K32" s="53"/>
      <c r="L32" s="77" t="str">
        <f>IF(C32="","",_xlfn.CONCAT("            { line: ","""",C32,", ",M32:AN32,""", sC: ","""",B32,"""},"))</f>
        <v xml:space="preserve">            { line: "Del evangelio según San Juan., (Mi,m,20)(Si,7,250)(Mi,m,350)", sC: "pa"},</v>
      </c>
      <c r="M32" s="55" t="str">
        <f t="shared" si="1"/>
        <v>(</v>
      </c>
      <c r="N32" s="56" t="str">
        <f t="shared" si="2"/>
        <v>Mi</v>
      </c>
      <c r="O32" s="57" t="str">
        <f t="shared" si="3"/>
        <v>,</v>
      </c>
      <c r="P32" s="58" t="str">
        <f t="shared" si="4"/>
        <v>m</v>
      </c>
      <c r="Q32" s="59" t="str">
        <f t="shared" si="5"/>
        <v>,</v>
      </c>
      <c r="R32" s="60">
        <f t="shared" si="6"/>
        <v>20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Mi</v>
      </c>
      <c r="AC32" s="66" t="str">
        <f t="shared" si="17"/>
        <v>,</v>
      </c>
      <c r="AD32" s="58" t="str">
        <f t="shared" si="18"/>
        <v>m</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4.5" thickTop="1" thickBot="1" x14ac:dyDescent="0.55000000000000004">
      <c r="B33" t="s">
        <v>1001</v>
      </c>
      <c r="C33" s="124" t="s">
        <v>3032</v>
      </c>
      <c r="D33" s="125" t="s">
        <v>1017</v>
      </c>
      <c r="E33" s="51" t="s">
        <v>1016</v>
      </c>
      <c r="F33" s="52" t="s">
        <v>3033</v>
      </c>
      <c r="G33" s="52" t="s">
        <v>1016</v>
      </c>
      <c r="H33" s="51" t="s">
        <v>988</v>
      </c>
      <c r="I33" s="51">
        <v>7</v>
      </c>
      <c r="J33" s="53" t="s">
        <v>1015</v>
      </c>
      <c r="K33" s="53" t="s">
        <v>1016</v>
      </c>
      <c r="L33" s="77" t="str">
        <f>IF(C33="","",_xlfn.CONCAT("            { line: ","""",C33,", ",M33:AN33,""", sC: ","""",B33,"""},"))</f>
        <v xml:space="preserve">            { line: "GLORIA A TI, SEÑOR., (La,m,20)(MI,m,250)(Si,7,350)(Mi,m,450)", sC: "ta as"},</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6.5" thickTop="1" thickBot="1" x14ac:dyDescent="0.550000000000000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4.5" thickTop="1" thickBot="1" x14ac:dyDescent="0.55000000000000004">
      <c r="B35" t="s">
        <v>2466</v>
      </c>
      <c r="C35" s="124" t="s">
        <v>3034</v>
      </c>
      <c r="D35" s="125" t="s">
        <v>1015</v>
      </c>
      <c r="E35" s="51" t="s">
        <v>1016</v>
      </c>
      <c r="F35" s="52"/>
      <c r="G35" s="52"/>
      <c r="H35" s="51"/>
      <c r="I35" s="51"/>
      <c r="J35" s="53"/>
      <c r="K35" s="53"/>
      <c r="L35" s="77" t="str">
        <f t="shared" ref="L35:L39" si="29">IF(C35="","",_xlfn.CONCAT("            { line: ","""",C35,", ",M35:AN35,""", sC: ","""",B35,"""},"))</f>
        <v xml:space="preserve">            { line: "En aquel tiempo Jesús dijo:, (Mi,m,20)", sC: "pa"},</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5" thickTop="1" thickBot="1" x14ac:dyDescent="0.55000000000000004">
      <c r="C36" s="124" t="s">
        <v>3035</v>
      </c>
      <c r="D36" s="125"/>
      <c r="E36" s="51"/>
      <c r="F36" s="52"/>
      <c r="G36" s="52"/>
      <c r="H36" s="51"/>
      <c r="I36" s="51"/>
      <c r="J36" s="53"/>
      <c r="K36" s="53"/>
      <c r="L36" s="54" t="str">
        <f t="shared" si="29"/>
        <v xml:space="preserve">            { line: "«En verdad, en verdad te digo:,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4.5" thickTop="1" thickBot="1" x14ac:dyDescent="0.55000000000000004">
      <c r="C37" s="124" t="s">
        <v>3036</v>
      </c>
      <c r="D37" s="125"/>
      <c r="E37" s="51"/>
      <c r="F37" s="52"/>
      <c r="G37" s="52"/>
      <c r="H37" s="51"/>
      <c r="I37" s="51"/>
      <c r="J37" s="53"/>
      <c r="K37" s="53"/>
      <c r="L37" s="54" t="str">
        <f t="shared" si="29"/>
        <v xml:space="preserve">            { line: "nosotros hablamos de lo que sabemos,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4.5" thickTop="1" thickBot="1" x14ac:dyDescent="0.55000000000000004">
      <c r="C38" s="124" t="s">
        <v>3037</v>
      </c>
      <c r="D38" s="125"/>
      <c r="E38" s="51"/>
      <c r="F38" s="52"/>
      <c r="G38" s="52"/>
      <c r="H38" s="51"/>
      <c r="I38" s="51"/>
      <c r="J38" s="53"/>
      <c r="K38" s="53"/>
      <c r="L38" s="54" t="str">
        <f t="shared" si="29"/>
        <v xml:space="preserve">            { line: "y damos testimonio de lo que hemos visto,,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4.5" thickTop="1" thickBot="1" x14ac:dyDescent="0.55000000000000004">
      <c r="C39" s="124" t="s">
        <v>3038</v>
      </c>
      <c r="D39" s="125" t="s">
        <v>988</v>
      </c>
      <c r="E39" s="51">
        <v>7</v>
      </c>
      <c r="F39" s="52" t="s">
        <v>1015</v>
      </c>
      <c r="G39" s="52" t="s">
        <v>1016</v>
      </c>
      <c r="H39" s="51"/>
      <c r="I39" s="51"/>
      <c r="J39" s="53"/>
      <c r="K39" s="53"/>
      <c r="L39" s="77" t="str">
        <f t="shared" si="29"/>
        <v xml:space="preserve">            { line: "pero vosotros no aceptáis nuestro testimonio., (Si,7,20)(Mi,m,250)",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4.5" thickTop="1" thickBot="1" x14ac:dyDescent="0.55000000000000004">
      <c r="C40" s="124" t="s">
        <v>3039</v>
      </c>
      <c r="D40" s="125" t="s">
        <v>1017</v>
      </c>
      <c r="E40" s="51" t="s">
        <v>1016</v>
      </c>
      <c r="F40" s="52"/>
      <c r="G40" s="52"/>
      <c r="H40" s="51"/>
      <c r="I40" s="51"/>
      <c r="J40" s="53"/>
      <c r="K40" s="53"/>
      <c r="L40" s="77" t="str">
        <f>IF(C40="","",_xlfn.CONCAT("            { line: ","""",C40,", ",M40:AN40,""", sC: ","""",B40,"""},"))</f>
        <v xml:space="preserve">            { line: "Si al deciros cosas de la tierra, no creéis,,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4.5" thickTop="1" thickBot="1" x14ac:dyDescent="0.55000000000000004">
      <c r="C41" s="124" t="s">
        <v>3040</v>
      </c>
      <c r="D41" s="125" t="s">
        <v>1015</v>
      </c>
      <c r="E41" s="51" t="s">
        <v>1016</v>
      </c>
      <c r="F41" s="52" t="s">
        <v>988</v>
      </c>
      <c r="G41" s="52">
        <v>7</v>
      </c>
      <c r="H41" s="51" t="s">
        <v>1015</v>
      </c>
      <c r="I41" s="51" t="s">
        <v>1016</v>
      </c>
      <c r="J41" s="53"/>
      <c r="K41" s="53"/>
      <c r="L41" s="77" t="str">
        <f>IF(C41="","",_xlfn.CONCAT("            { line: ","""",C41,", ",M41:AN41,""", sC: ","""",B41,"""},"))</f>
        <v xml:space="preserve">            { line: "¿cómo vais a creer si os digo cosas del cielo?, (Mi,m,20)(Si,7,250)(Mi,m,350)",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v>
      </c>
      <c r="U41" s="62" t="str">
        <f t="shared" si="37"/>
        <v>Si</v>
      </c>
      <c r="V41" s="63" t="str">
        <f t="shared" si="38"/>
        <v>,</v>
      </c>
      <c r="W41" s="64">
        <f t="shared" si="39"/>
        <v>7</v>
      </c>
      <c r="X41" s="63" t="str">
        <f t="shared" si="40"/>
        <v>,</v>
      </c>
      <c r="Y41" s="63">
        <f t="shared" si="41"/>
        <v>250</v>
      </c>
      <c r="Z41" s="55" t="str">
        <f t="shared" si="42"/>
        <v>)</v>
      </c>
      <c r="AA41" s="65" t="str">
        <f t="shared" si="43"/>
        <v>(</v>
      </c>
      <c r="AB41" s="56" t="str">
        <f t="shared" si="44"/>
        <v>Mi</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4.5" thickTop="1" thickBot="1" x14ac:dyDescent="0.55000000000000004">
      <c r="C42" s="124" t="s">
        <v>3041</v>
      </c>
      <c r="D42" s="125" t="s">
        <v>1053</v>
      </c>
      <c r="E42" s="51"/>
      <c r="F42" s="52"/>
      <c r="G42" s="52"/>
      <c r="H42" s="51"/>
      <c r="I42" s="51"/>
      <c r="J42" s="53"/>
      <c r="K42" s="53"/>
      <c r="L42" s="77" t="str">
        <f t="shared" ref="L42:L47" si="57">IF(C42="","",_xlfn.CONCAT("            { line: ","""",C42,", ",M42:AN42,""", sC: ","""",B42,"""},"))</f>
        <v xml:space="preserve">            { line: "Nadie ha subido al cielo,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4.5" thickTop="1" thickBot="1" x14ac:dyDescent="0.55000000000000004">
      <c r="C43" s="124" t="s">
        <v>3042</v>
      </c>
      <c r="D43" s="125"/>
      <c r="E43" s="51"/>
      <c r="F43" s="52"/>
      <c r="G43" s="52"/>
      <c r="H43" s="51"/>
      <c r="I43" s="51"/>
      <c r="J43" s="53"/>
      <c r="K43" s="53"/>
      <c r="L43" s="54" t="str">
        <f t="shared" si="57"/>
        <v xml:space="preserve">            { line: "sino el que bajó del cielo,,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C44" s="124" t="s">
        <v>3043</v>
      </c>
      <c r="D44" s="125" t="s">
        <v>988</v>
      </c>
      <c r="E44" s="51">
        <v>7</v>
      </c>
      <c r="F44" s="52" t="s">
        <v>1053</v>
      </c>
      <c r="G44" s="52"/>
      <c r="H44" s="51"/>
      <c r="I44" s="51"/>
      <c r="J44" s="53"/>
      <c r="K44" s="53"/>
      <c r="L44" s="54" t="str">
        <f t="shared" si="57"/>
        <v xml:space="preserve">            { line: " el Hijo del hombre., (Si,7,20)(Sol,,250)", sC: ""},</v>
      </c>
      <c r="M44" s="55" t="str">
        <f>IF(N44="","","(")</f>
        <v>(</v>
      </c>
      <c r="N44" s="56" t="str">
        <f>IF(D44="","",D44)</f>
        <v>Si</v>
      </c>
      <c r="O44" s="57" t="str">
        <f>IF(N44="","",",")</f>
        <v>,</v>
      </c>
      <c r="P44" s="58">
        <f>IF(E44="","",E44)</f>
        <v>7</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C45" s="124" t="s">
        <v>3044</v>
      </c>
      <c r="D45" s="125" t="s">
        <v>1017</v>
      </c>
      <c r="E45" s="51" t="s">
        <v>1016</v>
      </c>
      <c r="F45" s="52"/>
      <c r="G45" s="52"/>
      <c r="H45" s="51"/>
      <c r="I45" s="51"/>
      <c r="J45" s="53"/>
      <c r="K45" s="53"/>
      <c r="L45" s="54" t="str">
        <f t="shared" si="57"/>
        <v xml:space="preserve">            { line: "Y como Moisés levantó,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4.5" thickTop="1" thickBot="1" x14ac:dyDescent="0.55000000000000004">
      <c r="C46" s="124" t="s">
        <v>3045</v>
      </c>
      <c r="D46" s="125"/>
      <c r="E46" s="51"/>
      <c r="F46" s="52"/>
      <c r="G46" s="52"/>
      <c r="H46" s="51"/>
      <c r="I46" s="51"/>
      <c r="J46" s="53"/>
      <c r="K46" s="53"/>
      <c r="L46" s="54" t="str">
        <f t="shared" si="57"/>
        <v xml:space="preserve">            { line: "la serpiente en el desierto,, ", sC: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4.5" thickTop="1" thickBot="1" x14ac:dyDescent="0.55000000000000004">
      <c r="C47" s="124" t="s">
        <v>3046</v>
      </c>
      <c r="D47" s="125"/>
      <c r="E47" s="51"/>
      <c r="F47" s="52"/>
      <c r="G47" s="52"/>
      <c r="H47" s="51"/>
      <c r="I47" s="51"/>
      <c r="J47" s="53"/>
      <c r="K47" s="53"/>
      <c r="L47" s="77" t="str">
        <f t="shared" si="57"/>
        <v xml:space="preserve">            { line: "así tiene que ser levantado,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4.5" thickTop="1" thickBot="1" x14ac:dyDescent="0.55000000000000004">
      <c r="C48" s="124" t="s">
        <v>3047</v>
      </c>
      <c r="D48" s="125" t="s">
        <v>1015</v>
      </c>
      <c r="E48" s="51" t="s">
        <v>1016</v>
      </c>
      <c r="F48" s="52" t="s">
        <v>988</v>
      </c>
      <c r="G48" s="52">
        <v>7</v>
      </c>
      <c r="H48" s="51" t="s">
        <v>1015</v>
      </c>
      <c r="I48" s="51" t="s">
        <v>1016</v>
      </c>
      <c r="J48" s="53"/>
      <c r="K48" s="53"/>
      <c r="L48" s="77" t="str">
        <f>IF(C48="","",_xlfn.CONCAT("            { line: ","""",C48,", ",M48:AN48,""", sC: ","""",B48,"""},"))</f>
        <v xml:space="preserve">            { line: "el Hijo del hombre,,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v>
      </c>
      <c r="AC48" s="66" t="str">
        <f t="shared" si="73"/>
        <v>,</v>
      </c>
      <c r="AD48" s="58" t="str">
        <f t="shared" si="74"/>
        <v>m</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t="s">
        <v>3048</v>
      </c>
      <c r="D49" s="125" t="s">
        <v>3049</v>
      </c>
      <c r="E49" s="51"/>
      <c r="F49" s="52"/>
      <c r="G49" s="52"/>
      <c r="H49" s="51"/>
      <c r="I49" s="51"/>
      <c r="J49" s="53"/>
      <c r="K49" s="53"/>
      <c r="L49" s="77" t="str">
        <f>IF(C49="","",_xlfn.CONCAT("            { line: ","""",C49,", ",M49:AN49,""", sC: ","""",B49,"""},"))</f>
        <v xml:space="preserve">            { line: "para que todo el que crea, (Sol ,,)", sC: ""},</v>
      </c>
      <c r="M49" s="55" t="str">
        <f t="shared" si="58"/>
        <v>(</v>
      </c>
      <c r="N49" s="56" t="str">
        <f t="shared" si="59"/>
        <v xml:space="preserve">Sol </v>
      </c>
      <c r="O49" s="57" t="str">
        <f t="shared" si="60"/>
        <v>,</v>
      </c>
      <c r="P49" s="58" t="str">
        <f t="shared" si="61"/>
        <v/>
      </c>
      <c r="Q49" s="59" t="str">
        <f t="shared" si="62"/>
        <v>,</v>
      </c>
      <c r="R49" s="60" t="str">
        <f t="shared" si="6"/>
        <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t="s">
        <v>3050</v>
      </c>
      <c r="D50" s="125" t="s">
        <v>988</v>
      </c>
      <c r="E50" s="51">
        <v>7</v>
      </c>
      <c r="F50" s="52" t="s">
        <v>1053</v>
      </c>
      <c r="G50" s="52"/>
      <c r="H50" s="51"/>
      <c r="I50" s="51"/>
      <c r="J50" s="53"/>
      <c r="K50" s="53"/>
      <c r="L50" s="77" t="str">
        <f t="shared" ref="L50:L54" si="85">IF(C50="","",_xlfn.CONCAT("            { line: ","""",C50,", ",M50:AN50,""", sC: ","""",B50,"""},"))</f>
        <v xml:space="preserve">            { line: "tenga por él vida eterna., (Si,7,20)(Sol,,250)", sC: ""},</v>
      </c>
      <c r="M50" s="55" t="str">
        <f t="shared" si="58"/>
        <v>(</v>
      </c>
      <c r="N50" s="56" t="str">
        <f t="shared" si="59"/>
        <v>Si</v>
      </c>
      <c r="O50" s="57" t="str">
        <f t="shared" si="60"/>
        <v>,</v>
      </c>
      <c r="P50" s="58">
        <f t="shared" si="61"/>
        <v>7</v>
      </c>
      <c r="Q50" s="59" t="str">
        <f t="shared" si="62"/>
        <v>,</v>
      </c>
      <c r="R50" s="60">
        <f t="shared" si="6"/>
        <v>20</v>
      </c>
      <c r="S50" s="55" t="str">
        <f t="shared" si="63"/>
        <v>)</v>
      </c>
      <c r="T50" s="61" t="str">
        <f t="shared" si="64"/>
        <v>(</v>
      </c>
      <c r="U50" s="62" t="str">
        <f t="shared" si="65"/>
        <v>Sol</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t="s">
        <v>3051</v>
      </c>
      <c r="D51" s="125" t="s">
        <v>1017</v>
      </c>
      <c r="E51" s="51" t="s">
        <v>1016</v>
      </c>
      <c r="F51" s="52"/>
      <c r="G51" s="52"/>
      <c r="H51" s="51"/>
      <c r="I51" s="51"/>
      <c r="J51" s="53"/>
      <c r="K51" s="53"/>
      <c r="L51" s="54" t="str">
        <f t="shared" si="85"/>
        <v xml:space="preserve">            { line: "Porque tanto amó Dios al mundo, (La,m,20)", sC: ""},</v>
      </c>
      <c r="M51" s="55" t="str">
        <f>IF(N51="","","(")</f>
        <v>(</v>
      </c>
      <c r="N51" s="56" t="str">
        <f>IF(D51="","",D51)</f>
        <v>La</v>
      </c>
      <c r="O51" s="57" t="str">
        <f>IF(N51="","",",")</f>
        <v>,</v>
      </c>
      <c r="P51" s="58" t="str">
        <f>IF(E51="","",E51)</f>
        <v>m</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t="s">
        <v>3052</v>
      </c>
      <c r="D52" s="125"/>
      <c r="E52" s="51"/>
      <c r="F52" s="52"/>
      <c r="G52" s="52"/>
      <c r="H52" s="51"/>
      <c r="I52" s="51"/>
      <c r="J52" s="53"/>
      <c r="K52" s="53"/>
      <c r="L52" s="54" t="str">
        <f t="shared" si="85"/>
        <v xml:space="preserve">            { line: "que dio a su Hijo único,, ", sC: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t="s">
        <v>3053</v>
      </c>
      <c r="D53" s="125"/>
      <c r="E53" s="51"/>
      <c r="F53" s="52"/>
      <c r="G53" s="52"/>
      <c r="H53" s="51"/>
      <c r="I53" s="51"/>
      <c r="J53" s="53"/>
      <c r="K53" s="53"/>
      <c r="L53" s="54" t="str">
        <f t="shared" si="85"/>
        <v xml:space="preserve">            { line: "para que todo el que crea en él,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t="s">
        <v>3054</v>
      </c>
      <c r="D54" s="125" t="s">
        <v>1015</v>
      </c>
      <c r="E54" s="51" t="s">
        <v>1016</v>
      </c>
      <c r="F54" s="52" t="s">
        <v>988</v>
      </c>
      <c r="G54" s="52">
        <v>7</v>
      </c>
      <c r="H54" s="51" t="s">
        <v>1015</v>
      </c>
      <c r="I54" s="51" t="s">
        <v>1016</v>
      </c>
      <c r="J54" s="53"/>
      <c r="K54" s="53"/>
      <c r="L54" s="77" t="str">
        <f t="shared" si="85"/>
        <v xml:space="preserve">            { line: "no perezca, sino que tenga vida eterna»., (Mi,m,20)(Si,7,250)(Mi,m,350)", sC: ""},</v>
      </c>
      <c r="M54" s="55" t="str">
        <f t="shared" ref="M54" si="86">IF(N54="","","(")</f>
        <v>(</v>
      </c>
      <c r="N54" s="56" t="str">
        <f t="shared" ref="N54" si="87">IF(D54="","",D54)</f>
        <v>Mi</v>
      </c>
      <c r="O54" s="57" t="str">
        <f t="shared" ref="O54" si="88">IF(N54="","",",")</f>
        <v>,</v>
      </c>
      <c r="P54" s="58" t="str">
        <f t="shared" ref="P54" si="89">IF(E54="","",E54)</f>
        <v>m</v>
      </c>
      <c r="Q54" s="59" t="str">
        <f t="shared" ref="Q54" si="90">IF(N54="","",",")</f>
        <v>,</v>
      </c>
      <c r="R54" s="60">
        <f t="shared" ref="R54" si="91">IF(N54="Do",10,IF(N54="Re",22,IF(N54="Mi",20,IF(N54="Fa",20,IF(N54="Sol",14,IF(N54="La",20,IF(N54="Si",20,IF(N54="Do#",14,IF(N54="Fa#",15,IF(N54="Sol#",20,IF(N54="Si♭",17,"")))))))))))</f>
        <v>20</v>
      </c>
      <c r="S54" s="55" t="str">
        <f t="shared" ref="S54" si="92">IF(N54="","",")")</f>
        <v>)</v>
      </c>
      <c r="T54" s="61" t="str">
        <f t="shared" ref="T54" si="93">IF(U54="","","(")</f>
        <v>(</v>
      </c>
      <c r="U54" s="62" t="str">
        <f t="shared" ref="U54" si="94">IF(F54="","",F54)</f>
        <v>Si</v>
      </c>
      <c r="V54" s="63" t="str">
        <f t="shared" ref="V54" si="95">IF(U54="","",",")</f>
        <v>,</v>
      </c>
      <c r="W54" s="64">
        <f t="shared" ref="W54" si="96">IF(G54="","",G54)</f>
        <v>7</v>
      </c>
      <c r="X54" s="63" t="str">
        <f t="shared" ref="X54" si="97">IF(U54="","",",")</f>
        <v>,</v>
      </c>
      <c r="Y54" s="63">
        <f t="shared" ref="Y54" si="98">IF(U54="","",250)</f>
        <v>250</v>
      </c>
      <c r="Z54" s="55" t="str">
        <f t="shared" ref="Z54" si="99">IF(U54="","",")")</f>
        <v>)</v>
      </c>
      <c r="AA54" s="65" t="str">
        <f t="shared" ref="AA54" si="100">IF(AB54="","","(")</f>
        <v>(</v>
      </c>
      <c r="AB54" s="56" t="str">
        <f t="shared" ref="AB54" si="101">IF(H54="","",H54)</f>
        <v>Mi</v>
      </c>
      <c r="AC54" s="66" t="str">
        <f t="shared" ref="AC54" si="102">IF(AB54="","",",")</f>
        <v>,</v>
      </c>
      <c r="AD54" s="58" t="str">
        <f t="shared" ref="AD54" si="103">IF(I54="","",I54)</f>
        <v>m</v>
      </c>
      <c r="AE54" s="67" t="str">
        <f t="shared" ref="AE54" si="104">IF(AB54="","",",")</f>
        <v>,</v>
      </c>
      <c r="AF54" s="60">
        <f t="shared" ref="AF54" si="105">IF(AB54="","",350)</f>
        <v>350</v>
      </c>
      <c r="AG54" s="60" t="str">
        <f t="shared" ref="AG54" si="106">IF(AB54="","",")")</f>
        <v>)</v>
      </c>
      <c r="AH54" s="68" t="str">
        <f t="shared" ref="AH54" si="107">IF(AI54="","","(")</f>
        <v/>
      </c>
      <c r="AI54" s="69" t="str">
        <f t="shared" ref="AI54" si="108">IF(J54="","",J54)</f>
        <v/>
      </c>
      <c r="AJ54" s="63" t="str">
        <f t="shared" ref="AJ54" si="109">IF(AI54="","",",")</f>
        <v/>
      </c>
      <c r="AK54" s="63" t="str">
        <f t="shared" ref="AK54" si="110">IF(K54="","",K54)</f>
        <v/>
      </c>
      <c r="AL54" s="63" t="str">
        <f t="shared" ref="AL54" si="111">IF(AI54="","",",")</f>
        <v/>
      </c>
      <c r="AM54" s="63" t="str">
        <f t="shared" ref="AM54" si="112">IF(AI54="","",450)</f>
        <v/>
      </c>
      <c r="AN54" s="63" t="str">
        <f t="shared" ref="AN54" si="113">IF(AI54="","",")")</f>
        <v/>
      </c>
    </row>
    <row r="55" spans="1:40" ht="24.5" thickTop="1" thickBot="1" x14ac:dyDescent="0.55000000000000004">
      <c r="C55" s="124" t="s">
        <v>3057</v>
      </c>
      <c r="D55" s="125"/>
      <c r="E55" s="51"/>
      <c r="F55" s="52"/>
      <c r="G55" s="52"/>
      <c r="H55" s="51"/>
      <c r="I55" s="51"/>
      <c r="J55" s="53"/>
      <c r="K55" s="53"/>
      <c r="L55" s="77" t="str">
        <f t="shared" si="0"/>
        <v xml:space="preserve">            { line: "[…], ", sC: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6.5" thickTop="1" thickBot="1" x14ac:dyDescent="0.550000000000000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4.5" thickTop="1" thickBot="1" x14ac:dyDescent="0.55000000000000004">
      <c r="B57" t="s">
        <v>2466</v>
      </c>
      <c r="C57" s="124" t="s">
        <v>3055</v>
      </c>
      <c r="D57" s="125" t="s">
        <v>1053</v>
      </c>
      <c r="E57" s="51"/>
      <c r="F57" s="52" t="s">
        <v>988</v>
      </c>
      <c r="G57" s="52">
        <v>7</v>
      </c>
      <c r="H57" s="51" t="s">
        <v>1053</v>
      </c>
      <c r="I57" s="51"/>
      <c r="J57" s="53"/>
      <c r="K57" s="53"/>
      <c r="L57" s="77" t="str">
        <f>IF(C57="","",_xlfn.CONCAT("            { line: ","""",C57,", ",M57:AN57,""", sC: ","""",B57,"""},"))</f>
        <v xml:space="preserve">            { line: "Palabra del Señor., (Sol,,14)(Si,7,250)(Sol,,350)", sC: "pa"},</v>
      </c>
      <c r="M57" s="55" t="str">
        <f t="shared" si="1"/>
        <v>(</v>
      </c>
      <c r="N57" s="56" t="str">
        <f t="shared" si="2"/>
        <v>Sol</v>
      </c>
      <c r="O57" s="57" t="str">
        <f t="shared" si="3"/>
        <v>,</v>
      </c>
      <c r="P57" s="58" t="str">
        <f t="shared" si="4"/>
        <v/>
      </c>
      <c r="Q57" s="59" t="str">
        <f t="shared" si="5"/>
        <v>,</v>
      </c>
      <c r="R57" s="60">
        <f t="shared" si="6"/>
        <v>14</v>
      </c>
      <c r="S57" s="55" t="str">
        <f t="shared" si="7"/>
        <v>)</v>
      </c>
      <c r="T57" s="61" t="str">
        <f t="shared" si="8"/>
        <v>(</v>
      </c>
      <c r="U57" s="62" t="str">
        <f t="shared" si="9"/>
        <v>Si</v>
      </c>
      <c r="V57" s="63" t="str">
        <f t="shared" si="10"/>
        <v>,</v>
      </c>
      <c r="W57" s="64">
        <f t="shared" si="11"/>
        <v>7</v>
      </c>
      <c r="X57" s="63" t="str">
        <f t="shared" si="12"/>
        <v>,</v>
      </c>
      <c r="Y57" s="63">
        <f t="shared" si="13"/>
        <v>250</v>
      </c>
      <c r="Z57" s="55" t="str">
        <f t="shared" si="14"/>
        <v>)</v>
      </c>
      <c r="AA57" s="65" t="str">
        <f t="shared" si="15"/>
        <v>(</v>
      </c>
      <c r="AB57" s="56" t="str">
        <f t="shared" si="16"/>
        <v>Sol</v>
      </c>
      <c r="AC57" s="66" t="str">
        <f t="shared" si="17"/>
        <v>,</v>
      </c>
      <c r="AD57" s="58" t="str">
        <f t="shared" si="18"/>
        <v/>
      </c>
      <c r="AE57" s="67" t="str">
        <f t="shared" si="19"/>
        <v>,</v>
      </c>
      <c r="AF57" s="60">
        <f t="shared" si="20"/>
        <v>350</v>
      </c>
      <c r="AG57" s="60" t="str">
        <f t="shared" si="21"/>
        <v>)</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B58" t="s">
        <v>1001</v>
      </c>
      <c r="C58" s="124" t="s">
        <v>3056</v>
      </c>
      <c r="D58" s="125" t="s">
        <v>1017</v>
      </c>
      <c r="E58" s="51" t="s">
        <v>1016</v>
      </c>
      <c r="F58" s="52" t="s">
        <v>1015</v>
      </c>
      <c r="G58" s="52" t="s">
        <v>1016</v>
      </c>
      <c r="H58" s="51" t="s">
        <v>988</v>
      </c>
      <c r="I58" s="51">
        <v>7</v>
      </c>
      <c r="J58" s="53" t="s">
        <v>1015</v>
      </c>
      <c r="K58" s="53" t="s">
        <v>1016</v>
      </c>
      <c r="L58" s="77" t="str">
        <f>IF(C58="","",_xlfn.CONCAT("            { line: ","""",C58,", ",M58:AN58,""", sC: ","""",B58,"""},"))</f>
        <v xml:space="preserve">            { line: "GLORIA A TI, SEÑOR JESÚS., (La,m,20)(Mi,m,250)(Si,7,350)(Mi,m,450)", sC: "ta as"},</v>
      </c>
      <c r="M58" s="55" t="str">
        <f t="shared" si="1"/>
        <v>(</v>
      </c>
      <c r="N58" s="56" t="str">
        <f t="shared" si="2"/>
        <v>La</v>
      </c>
      <c r="O58" s="57" t="str">
        <f t="shared" si="3"/>
        <v>,</v>
      </c>
      <c r="P58" s="58" t="str">
        <f t="shared" si="4"/>
        <v>m</v>
      </c>
      <c r="Q58" s="59" t="str">
        <f t="shared" si="5"/>
        <v>,</v>
      </c>
      <c r="R58" s="60">
        <f t="shared" si="6"/>
        <v>20</v>
      </c>
      <c r="S58" s="55" t="str">
        <f t="shared" si="7"/>
        <v>)</v>
      </c>
      <c r="T58" s="61" t="str">
        <f t="shared" si="8"/>
        <v>(</v>
      </c>
      <c r="U58" s="62" t="str">
        <f t="shared" si="9"/>
        <v>Mi</v>
      </c>
      <c r="V58" s="63" t="str">
        <f t="shared" si="10"/>
        <v>,</v>
      </c>
      <c r="W58" s="64" t="str">
        <f t="shared" si="11"/>
        <v>m</v>
      </c>
      <c r="X58" s="63" t="str">
        <f t="shared" si="12"/>
        <v>,</v>
      </c>
      <c r="Y58" s="63">
        <f t="shared" si="13"/>
        <v>250</v>
      </c>
      <c r="Z58" s="55" t="str">
        <f t="shared" si="14"/>
        <v>)</v>
      </c>
      <c r="AA58" s="65" t="str">
        <f t="shared" si="15"/>
        <v>(</v>
      </c>
      <c r="AB58" s="56" t="str">
        <f t="shared" si="16"/>
        <v>Si</v>
      </c>
      <c r="AC58" s="66" t="str">
        <f t="shared" si="17"/>
        <v>,</v>
      </c>
      <c r="AD58" s="58">
        <f t="shared" si="18"/>
        <v>7</v>
      </c>
      <c r="AE58" s="67" t="str">
        <f t="shared" si="19"/>
        <v>,</v>
      </c>
      <c r="AF58" s="60">
        <f t="shared" si="20"/>
        <v>350</v>
      </c>
      <c r="AG58" s="60" t="str">
        <f t="shared" si="21"/>
        <v>)</v>
      </c>
      <c r="AH58" s="68" t="str">
        <f t="shared" si="22"/>
        <v>(</v>
      </c>
      <c r="AI58" s="69" t="str">
        <f t="shared" si="23"/>
        <v>Mi</v>
      </c>
      <c r="AJ58" s="63" t="str">
        <f t="shared" si="24"/>
        <v>,</v>
      </c>
      <c r="AK58" s="63" t="str">
        <f t="shared" si="25"/>
        <v>m</v>
      </c>
      <c r="AL58" s="63" t="str">
        <f t="shared" si="26"/>
        <v>,</v>
      </c>
      <c r="AM58" s="63">
        <f t="shared" si="27"/>
        <v>450</v>
      </c>
      <c r="AN58" s="63" t="str">
        <f t="shared" si="28"/>
        <v>)</v>
      </c>
    </row>
    <row r="59" spans="1:40" ht="36.5" thickTop="1" thickBot="1" x14ac:dyDescent="0.55000000000000004">
      <c r="A59" s="75"/>
      <c r="B59" s="75"/>
      <c r="C59" s="75" t="s">
        <v>2401</v>
      </c>
      <c r="D59" s="76"/>
      <c r="E59" s="76"/>
      <c r="F59" s="76"/>
      <c r="G59" s="76"/>
      <c r="H59" s="76"/>
      <c r="I59" s="76"/>
      <c r="J59" s="76"/>
      <c r="K59" s="76"/>
      <c r="L59" s="123" t="s">
        <v>998</v>
      </c>
      <c r="M59" s="126"/>
      <c r="N59" s="56"/>
      <c r="O59" s="127"/>
      <c r="P59" s="58"/>
      <c r="Q59" s="128"/>
      <c r="R59" s="60" t="str">
        <f t="shared" si="6"/>
        <v/>
      </c>
      <c r="S59" s="126"/>
      <c r="T59" s="129"/>
      <c r="U59" s="130"/>
      <c r="V59" s="131"/>
      <c r="W59" s="132"/>
      <c r="X59" s="131"/>
      <c r="Y59" s="131"/>
      <c r="Z59" s="126"/>
      <c r="AA59" s="65"/>
      <c r="AB59" s="56"/>
      <c r="AC59" s="66"/>
      <c r="AD59" s="58"/>
      <c r="AE59" s="67"/>
      <c r="AF59" s="60"/>
      <c r="AG59" s="60"/>
      <c r="AH59" s="65"/>
      <c r="AI59" s="133"/>
      <c r="AJ59" s="131"/>
      <c r="AK59" s="131"/>
      <c r="AL59" s="131"/>
      <c r="AM59" s="131"/>
      <c r="AN59" s="131"/>
    </row>
    <row r="60" spans="1:40" ht="24.5" hidden="1" outlineLevel="1" thickTop="1" thickBot="1" x14ac:dyDescent="0.55000000000000004">
      <c r="C60" s="124"/>
      <c r="D60" s="125"/>
      <c r="E60" s="51"/>
      <c r="F60" s="52"/>
      <c r="G60" s="52"/>
      <c r="H60" s="51"/>
      <c r="I60" s="51"/>
      <c r="J60" s="53"/>
      <c r="K60" s="53"/>
      <c r="L60" s="54" t="str">
        <f t="shared" ref="L60:L102" si="114">IF(C60="","",_xlfn.CONCAT("            { line: ","""",C60,", ",M60:AN60,""", sC: ","""",B60,"""},"))</f>
        <v/>
      </c>
      <c r="M60" s="55" t="str">
        <f t="shared" ref="M60:M102" si="115">IF(N60="","","(")</f>
        <v/>
      </c>
      <c r="N60" s="56" t="str">
        <f t="shared" si="2"/>
        <v/>
      </c>
      <c r="O60" s="57" t="str">
        <f t="shared" ref="O60:O102" si="116">IF(N60="","",",")</f>
        <v/>
      </c>
      <c r="P60" s="58" t="str">
        <f t="shared" si="4"/>
        <v/>
      </c>
      <c r="Q60" s="59" t="str">
        <f t="shared" ref="Q60:Q102" si="117">IF(N60="","",",")</f>
        <v/>
      </c>
      <c r="R60" s="60" t="str">
        <f t="shared" si="6"/>
        <v/>
      </c>
      <c r="S60" s="55" t="str">
        <f t="shared" ref="S60:S102" si="118">IF(N60="","",")")</f>
        <v/>
      </c>
      <c r="T60" s="61" t="str">
        <f t="shared" ref="T60:T102" si="119">IF(U60="","","(")</f>
        <v/>
      </c>
      <c r="U60" s="62" t="str">
        <f t="shared" si="9"/>
        <v/>
      </c>
      <c r="V60" s="63" t="str">
        <f t="shared" ref="V60:V102" si="120">IF(U60="","",",")</f>
        <v/>
      </c>
      <c r="W60" s="64" t="str">
        <f t="shared" si="11"/>
        <v/>
      </c>
      <c r="X60" s="63" t="str">
        <f t="shared" ref="X60:X102" si="121">IF(U60="","",",")</f>
        <v/>
      </c>
      <c r="Y60" s="63" t="str">
        <f t="shared" ref="Y60:Y102" si="122">IF(U60="","",250)</f>
        <v/>
      </c>
      <c r="Z60" s="55" t="str">
        <f t="shared" ref="Z60:Z102" si="123">IF(U60="","",")")</f>
        <v/>
      </c>
      <c r="AA60" s="65" t="str">
        <f t="shared" ref="AA60:AA102" si="124">IF(AB60="","","(")</f>
        <v/>
      </c>
      <c r="AB60" s="56" t="str">
        <f t="shared" si="16"/>
        <v/>
      </c>
      <c r="AC60" s="66" t="str">
        <f t="shared" ref="AC60:AC102" si="125">IF(AB60="","",",")</f>
        <v/>
      </c>
      <c r="AD60" s="58" t="str">
        <f t="shared" ref="AD60:AD102" si="126">IF(I60="","",I60)</f>
        <v/>
      </c>
      <c r="AE60" s="67" t="str">
        <f t="shared" ref="AE60:AE102" si="127">IF(AB60="","",",")</f>
        <v/>
      </c>
      <c r="AF60" s="60" t="str">
        <f t="shared" ref="AF60:AF102" si="128">IF(AB60="","",350)</f>
        <v/>
      </c>
      <c r="AG60" s="60" t="str">
        <f t="shared" ref="AG60:AG102" si="129">IF(AB60="","",")")</f>
        <v/>
      </c>
      <c r="AH60" s="68" t="str">
        <f t="shared" ref="AH60:AH102" si="130">IF(AI60="","","(")</f>
        <v/>
      </c>
      <c r="AI60" s="69" t="str">
        <f t="shared" si="23"/>
        <v/>
      </c>
      <c r="AJ60" s="63" t="str">
        <f t="shared" ref="AJ60:AJ102" si="131">IF(AI60="","",",")</f>
        <v/>
      </c>
      <c r="AK60" s="63" t="str">
        <f t="shared" ref="AK60:AK102" si="132">IF(K60="","",K60)</f>
        <v/>
      </c>
      <c r="AL60" s="63" t="str">
        <f t="shared" ref="AL60:AL102" si="133">IF(AI60="","",",")</f>
        <v/>
      </c>
      <c r="AM60" s="63" t="str">
        <f t="shared" ref="AM60:AM102" si="134">IF(AI60="","",450)</f>
        <v/>
      </c>
      <c r="AN60" s="63" t="str">
        <f t="shared" ref="AN60:AN102" si="135">IF(AI60="","",")")</f>
        <v/>
      </c>
    </row>
    <row r="61" spans="1:40" ht="24.5" hidden="1" outlineLevel="1" thickTop="1" thickBot="1" x14ac:dyDescent="0.55000000000000004">
      <c r="C61" s="124"/>
      <c r="D61" s="125"/>
      <c r="E61" s="51"/>
      <c r="F61" s="52"/>
      <c r="G61" s="52"/>
      <c r="H61" s="51"/>
      <c r="I61" s="51"/>
      <c r="J61" s="53"/>
      <c r="K61" s="53"/>
      <c r="L61" s="54" t="str">
        <f t="shared" si="114"/>
        <v/>
      </c>
      <c r="M61" s="55" t="str">
        <f t="shared" si="115"/>
        <v/>
      </c>
      <c r="N61" s="56" t="str">
        <f t="shared" si="2"/>
        <v/>
      </c>
      <c r="O61" s="57" t="str">
        <f t="shared" si="116"/>
        <v/>
      </c>
      <c r="P61" s="58" t="str">
        <f t="shared" si="4"/>
        <v/>
      </c>
      <c r="Q61" s="59" t="str">
        <f t="shared" si="117"/>
        <v/>
      </c>
      <c r="R61" s="60" t="str">
        <f t="shared" si="6"/>
        <v/>
      </c>
      <c r="S61" s="55" t="str">
        <f t="shared" si="118"/>
        <v/>
      </c>
      <c r="T61" s="61" t="str">
        <f t="shared" si="119"/>
        <v/>
      </c>
      <c r="U61" s="62" t="str">
        <f t="shared" si="9"/>
        <v/>
      </c>
      <c r="V61" s="63" t="str">
        <f t="shared" si="120"/>
        <v/>
      </c>
      <c r="W61" s="64" t="str">
        <f t="shared" si="11"/>
        <v/>
      </c>
      <c r="X61" s="63" t="str">
        <f t="shared" si="121"/>
        <v/>
      </c>
      <c r="Y61" s="63" t="str">
        <f t="shared" si="122"/>
        <v/>
      </c>
      <c r="Z61" s="55" t="str">
        <f t="shared" si="123"/>
        <v/>
      </c>
      <c r="AA61" s="65" t="str">
        <f t="shared" si="124"/>
        <v/>
      </c>
      <c r="AB61" s="56" t="str">
        <f t="shared" si="16"/>
        <v/>
      </c>
      <c r="AC61" s="66" t="str">
        <f t="shared" si="125"/>
        <v/>
      </c>
      <c r="AD61" s="58" t="str">
        <f t="shared" si="126"/>
        <v/>
      </c>
      <c r="AE61" s="67" t="str">
        <f t="shared" si="127"/>
        <v/>
      </c>
      <c r="AF61" s="60" t="str">
        <f t="shared" si="128"/>
        <v/>
      </c>
      <c r="AG61" s="60" t="str">
        <f t="shared" si="129"/>
        <v/>
      </c>
      <c r="AH61" s="68" t="str">
        <f t="shared" si="130"/>
        <v/>
      </c>
      <c r="AI61" s="69" t="str">
        <f t="shared" si="23"/>
        <v/>
      </c>
      <c r="AJ61" s="63" t="str">
        <f t="shared" si="131"/>
        <v/>
      </c>
      <c r="AK61" s="63" t="str">
        <f t="shared" si="132"/>
        <v/>
      </c>
      <c r="AL61" s="63" t="str">
        <f t="shared" si="133"/>
        <v/>
      </c>
      <c r="AM61" s="63" t="str">
        <f t="shared" si="134"/>
        <v/>
      </c>
      <c r="AN61" s="63" t="str">
        <f t="shared" si="135"/>
        <v/>
      </c>
    </row>
    <row r="62" spans="1:40" ht="24.5" hidden="1" outlineLevel="1" thickTop="1" thickBot="1" x14ac:dyDescent="0.55000000000000004">
      <c r="C62" s="124"/>
      <c r="D62" s="125"/>
      <c r="E62" s="51"/>
      <c r="F62" s="52"/>
      <c r="G62" s="52"/>
      <c r="H62" s="51"/>
      <c r="I62" s="51"/>
      <c r="J62" s="53"/>
      <c r="K62" s="53"/>
      <c r="L62" s="54" t="str">
        <f t="shared" si="114"/>
        <v/>
      </c>
      <c r="M62" s="55" t="str">
        <f t="shared" si="115"/>
        <v/>
      </c>
      <c r="N62" s="56" t="str">
        <f t="shared" si="2"/>
        <v/>
      </c>
      <c r="O62" s="57" t="str">
        <f t="shared" si="116"/>
        <v/>
      </c>
      <c r="P62" s="58" t="str">
        <f t="shared" si="4"/>
        <v/>
      </c>
      <c r="Q62" s="59" t="str">
        <f t="shared" si="117"/>
        <v/>
      </c>
      <c r="R62" s="60" t="str">
        <f t="shared" si="6"/>
        <v/>
      </c>
      <c r="S62" s="55" t="str">
        <f t="shared" si="118"/>
        <v/>
      </c>
      <c r="T62" s="61" t="str">
        <f t="shared" si="119"/>
        <v/>
      </c>
      <c r="U62" s="62" t="str">
        <f t="shared" si="9"/>
        <v/>
      </c>
      <c r="V62" s="63" t="str">
        <f t="shared" si="120"/>
        <v/>
      </c>
      <c r="W62" s="64" t="str">
        <f t="shared" si="11"/>
        <v/>
      </c>
      <c r="X62" s="63" t="str">
        <f t="shared" si="121"/>
        <v/>
      </c>
      <c r="Y62" s="63" t="str">
        <f t="shared" si="122"/>
        <v/>
      </c>
      <c r="Z62" s="55" t="str">
        <f t="shared" si="123"/>
        <v/>
      </c>
      <c r="AA62" s="65" t="str">
        <f t="shared" si="124"/>
        <v/>
      </c>
      <c r="AB62" s="56" t="str">
        <f t="shared" si="16"/>
        <v/>
      </c>
      <c r="AC62" s="66" t="str">
        <f t="shared" si="125"/>
        <v/>
      </c>
      <c r="AD62" s="58" t="str">
        <f t="shared" si="126"/>
        <v/>
      </c>
      <c r="AE62" s="67" t="str">
        <f t="shared" si="127"/>
        <v/>
      </c>
      <c r="AF62" s="60" t="str">
        <f t="shared" si="128"/>
        <v/>
      </c>
      <c r="AG62" s="60" t="str">
        <f t="shared" si="129"/>
        <v/>
      </c>
      <c r="AH62" s="68" t="str">
        <f t="shared" si="130"/>
        <v/>
      </c>
      <c r="AI62" s="69" t="str">
        <f t="shared" si="23"/>
        <v/>
      </c>
      <c r="AJ62" s="63" t="str">
        <f t="shared" si="131"/>
        <v/>
      </c>
      <c r="AK62" s="63" t="str">
        <f t="shared" si="132"/>
        <v/>
      </c>
      <c r="AL62" s="63" t="str">
        <f t="shared" si="133"/>
        <v/>
      </c>
      <c r="AM62" s="63" t="str">
        <f t="shared" si="134"/>
        <v/>
      </c>
      <c r="AN62" s="63" t="str">
        <f t="shared" si="135"/>
        <v/>
      </c>
    </row>
    <row r="63" spans="1:40" ht="24.5" hidden="1" outlineLevel="1" thickTop="1" thickBot="1" x14ac:dyDescent="0.55000000000000004">
      <c r="C63" s="124"/>
      <c r="D63" s="125"/>
      <c r="E63" s="51"/>
      <c r="F63" s="52"/>
      <c r="G63" s="52"/>
      <c r="H63" s="51"/>
      <c r="I63" s="51"/>
      <c r="J63" s="53"/>
      <c r="K63" s="53"/>
      <c r="L63" s="54" t="str">
        <f t="shared" si="114"/>
        <v/>
      </c>
      <c r="M63" s="55" t="str">
        <f t="shared" si="115"/>
        <v/>
      </c>
      <c r="N63" s="56" t="str">
        <f t="shared" si="2"/>
        <v/>
      </c>
      <c r="O63" s="57" t="str">
        <f t="shared" si="116"/>
        <v/>
      </c>
      <c r="P63" s="58" t="str">
        <f t="shared" si="4"/>
        <v/>
      </c>
      <c r="Q63" s="59" t="str">
        <f t="shared" si="117"/>
        <v/>
      </c>
      <c r="R63" s="60" t="str">
        <f t="shared" si="6"/>
        <v/>
      </c>
      <c r="S63" s="55" t="str">
        <f t="shared" si="118"/>
        <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4.5" hidden="1" outlineLevel="1" thickTop="1" thickBot="1" x14ac:dyDescent="0.55000000000000004">
      <c r="C64" s="124"/>
      <c r="D64" s="125"/>
      <c r="E64" s="51"/>
      <c r="F64" s="52"/>
      <c r="G64" s="52"/>
      <c r="H64" s="51"/>
      <c r="I64" s="51"/>
      <c r="J64" s="53"/>
      <c r="K64" s="53"/>
      <c r="L64" s="54" t="str">
        <f t="shared" si="114"/>
        <v/>
      </c>
      <c r="M64" s="55" t="str">
        <f t="shared" si="115"/>
        <v/>
      </c>
      <c r="N64" s="56" t="str">
        <f t="shared" si="2"/>
        <v/>
      </c>
      <c r="O64" s="57" t="str">
        <f t="shared" si="116"/>
        <v/>
      </c>
      <c r="P64" s="58" t="str">
        <f t="shared" si="4"/>
        <v/>
      </c>
      <c r="Q64" s="59" t="str">
        <f t="shared" si="117"/>
        <v/>
      </c>
      <c r="R64" s="60" t="str">
        <f t="shared" si="6"/>
        <v/>
      </c>
      <c r="S64" s="55" t="str">
        <f t="shared" si="118"/>
        <v/>
      </c>
      <c r="T64" s="61" t="str">
        <f t="shared" si="119"/>
        <v/>
      </c>
      <c r="U64" s="62" t="str">
        <f t="shared" si="9"/>
        <v/>
      </c>
      <c r="V64" s="63" t="str">
        <f t="shared" si="120"/>
        <v/>
      </c>
      <c r="W64" s="64" t="str">
        <f t="shared" si="11"/>
        <v/>
      </c>
      <c r="X64" s="63" t="str">
        <f t="shared" si="121"/>
        <v/>
      </c>
      <c r="Y64" s="63" t="str">
        <f t="shared" si="122"/>
        <v/>
      </c>
      <c r="Z64" s="55" t="str">
        <f t="shared" si="123"/>
        <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4.5" hidden="1"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hidden="1"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hidden="1"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hidden="1"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hidden="1"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hidden="1"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hidden="1"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hidden="1"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hidden="1"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hidden="1"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hidden="1"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hidden="1"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hidden="1"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hidden="1"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hidden="1"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hidden="1"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hidden="1"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hidden="1"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hidden="1"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hidden="1"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hidden="1"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hidden="1"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hidden="1"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hidden="1"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hidden="1"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hidden="1"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hidden="1"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hidden="1"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hidden="1"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hidden="1"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hidden="1"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hidden="1"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4.5" hidden="1"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4.5" hidden="1"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4.5" hidden="1"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4.5" hidden="1"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4.5" hidden="1"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5" hidden="1"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 customHeight="1" collapsed="1" thickTop="1" x14ac:dyDescent="0.6">
      <c r="A103" s="94"/>
      <c r="B103" s="94"/>
      <c r="C103" s="94"/>
      <c r="D103" s="94"/>
      <c r="E103" s="94"/>
      <c r="F103" s="94"/>
      <c r="G103" s="94"/>
      <c r="H103" s="94"/>
      <c r="I103" s="94"/>
      <c r="J103" s="94"/>
      <c r="K103" s="94"/>
      <c r="L103" s="98" t="str">
        <f ca="1">_xlfn.CONCAT("]}, // ULTIMA LINEA DEL CANTO: ",L1)</f>
        <v>]}, // ULTIMA LINEA DEL CANTO: SALMODIA PARA EL EVANGELIO</v>
      </c>
      <c r="M103" s="94"/>
    </row>
    <row r="104" spans="1:40" ht="20.5" x14ac:dyDescent="0.35">
      <c r="L104" s="99" t="s">
        <v>1012</v>
      </c>
      <c r="M104" s="100"/>
    </row>
    <row r="105" spans="1:40" ht="15" hidden="1" outlineLevel="1" thickBot="1" x14ac:dyDescent="0.4">
      <c r="M105" s="100"/>
    </row>
    <row r="106" spans="1:40" ht="26.5" hidden="1" outlineLevel="1" thickTop="1" thickBot="1" x14ac:dyDescent="0.55000000000000004">
      <c r="A106" s="72"/>
      <c r="B106" s="72"/>
      <c r="C106" s="72"/>
      <c r="D106" s="73"/>
      <c r="E106" s="73"/>
      <c r="F106" s="73"/>
      <c r="G106" s="73"/>
      <c r="H106" s="73"/>
      <c r="I106" s="73"/>
      <c r="J106" s="73"/>
      <c r="K106" s="73"/>
      <c r="L106" s="74" t="s">
        <v>997</v>
      </c>
      <c r="M106" s="55"/>
      <c r="N106" s="56"/>
      <c r="O106" s="57"/>
      <c r="P106" s="58"/>
      <c r="Q106" s="59"/>
      <c r="R106" s="60" t="str">
        <f t="shared" ref="R106:R115" si="136">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4.5" hidden="1" outlineLevel="1" thickTop="1" thickBot="1" x14ac:dyDescent="0.55000000000000004">
      <c r="C107" s="78" t="s">
        <v>999</v>
      </c>
      <c r="D107" s="79"/>
      <c r="E107" s="79"/>
      <c r="F107" s="79"/>
      <c r="G107" s="79"/>
      <c r="H107" s="79"/>
      <c r="I107" s="79"/>
      <c r="J107" s="79"/>
      <c r="K107" s="79"/>
      <c r="L107" s="134" t="s">
        <v>1000</v>
      </c>
      <c r="M107" s="55" t="str">
        <f t="shared" ref="M107:M114" si="137">IF(N107="","","(")</f>
        <v/>
      </c>
      <c r="N107" s="56" t="str">
        <f t="shared" ref="N107:N114" si="138">IF(D107="","",D107)</f>
        <v/>
      </c>
      <c r="O107" s="57" t="str">
        <f t="shared" ref="O107:O114" si="139">IF(N107="","",",")</f>
        <v/>
      </c>
      <c r="P107" s="58" t="str">
        <f t="shared" ref="P107:P114" si="140">IF(E107="","",E107)</f>
        <v/>
      </c>
      <c r="Q107" s="59" t="str">
        <f t="shared" ref="Q107:Q114" si="141">IF(N107="","",",")</f>
        <v/>
      </c>
      <c r="R107" s="60" t="str">
        <f t="shared" si="136"/>
        <v/>
      </c>
      <c r="S107" s="55" t="str">
        <f t="shared" ref="S107:S114" si="142">IF(N107="","",")")</f>
        <v/>
      </c>
      <c r="T107" s="61" t="str">
        <f t="shared" ref="T107:T114" si="143">IF(U107="","","(")</f>
        <v/>
      </c>
      <c r="U107" s="62" t="str">
        <f t="shared" ref="U107:U114" si="144">IF(F107="","",F107)</f>
        <v/>
      </c>
      <c r="V107" s="63" t="str">
        <f t="shared" ref="V107:V114" si="145">IF(U107="","",",")</f>
        <v/>
      </c>
      <c r="W107" s="64" t="str">
        <f t="shared" ref="W107:W114" si="146">IF(G107="","",G107)</f>
        <v/>
      </c>
      <c r="X107" s="63" t="str">
        <f t="shared" ref="X107:X114" si="147">IF(U107="","",",")</f>
        <v/>
      </c>
      <c r="Y107" s="63" t="str">
        <f t="shared" ref="Y107:Y114" si="148">IF(U107="","",250)</f>
        <v/>
      </c>
      <c r="Z107" s="55" t="str">
        <f t="shared" ref="Z107:Z114" si="149">IF(U107="","",")")</f>
        <v/>
      </c>
      <c r="AA107" s="65" t="str">
        <f t="shared" ref="AA107:AA114" si="150">IF(AB107="","","(")</f>
        <v/>
      </c>
      <c r="AB107" s="56" t="str">
        <f t="shared" ref="AB107:AB114" si="151">IF(H107="","",H107)</f>
        <v/>
      </c>
      <c r="AC107" s="66" t="str">
        <f t="shared" ref="AC107:AC114" si="152">IF(AB107="","",",")</f>
        <v/>
      </c>
      <c r="AD107" s="58" t="str">
        <f t="shared" ref="AD107:AD114" si="153">IF(I107="","",I107)</f>
        <v/>
      </c>
      <c r="AE107" s="67" t="str">
        <f t="shared" ref="AE107:AE114" si="154">IF(AB107="","",",")</f>
        <v/>
      </c>
      <c r="AF107" s="60" t="str">
        <f t="shared" ref="AF107:AF114" si="155">IF(AB107="","",350)</f>
        <v/>
      </c>
      <c r="AG107" s="60" t="str">
        <f t="shared" ref="AG107:AG114" si="156">IF(AB107="","",")")</f>
        <v/>
      </c>
      <c r="AH107" s="68" t="str">
        <f t="shared" ref="AH107:AH114" si="157">IF(AI107="","","(")</f>
        <v/>
      </c>
      <c r="AI107" s="69" t="str">
        <f t="shared" ref="AI107:AI114" si="158">IF(J107="","",J107)</f>
        <v/>
      </c>
      <c r="AJ107" s="63" t="str">
        <f t="shared" ref="AJ107:AJ114" si="159">IF(AI107="","",",")</f>
        <v/>
      </c>
      <c r="AK107" s="63" t="str">
        <f t="shared" ref="AK107:AK114" si="160">IF(K107="","",K107)</f>
        <v/>
      </c>
      <c r="AL107" s="63" t="str">
        <f t="shared" ref="AL107:AL114" si="161">IF(AI107="","",",")</f>
        <v/>
      </c>
      <c r="AM107" s="63" t="str">
        <f t="shared" ref="AM107:AM114" si="162">IF(AI107="","",450)</f>
        <v/>
      </c>
      <c r="AN107" s="63" t="str">
        <f t="shared" ref="AN107:AN114" si="163">IF(AI107="","",")")</f>
        <v/>
      </c>
    </row>
    <row r="108" spans="1:40" ht="24.5" hidden="1" outlineLevel="1" thickTop="1" thickBot="1" x14ac:dyDescent="0.550000000000000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37"/>
        <v/>
      </c>
      <c r="N108" s="56" t="str">
        <f t="shared" si="138"/>
        <v/>
      </c>
      <c r="O108" s="57" t="str">
        <f t="shared" si="139"/>
        <v/>
      </c>
      <c r="P108" s="58" t="str">
        <f t="shared" si="140"/>
        <v/>
      </c>
      <c r="Q108" s="59" t="str">
        <f t="shared" si="141"/>
        <v/>
      </c>
      <c r="R108" s="60" t="str">
        <f t="shared" si="136"/>
        <v/>
      </c>
      <c r="S108" s="55" t="str">
        <f t="shared" si="142"/>
        <v/>
      </c>
      <c r="T108" s="61" t="str">
        <f t="shared" si="143"/>
        <v/>
      </c>
      <c r="U108" s="62" t="str">
        <f t="shared" si="144"/>
        <v/>
      </c>
      <c r="V108" s="63" t="str">
        <f t="shared" si="145"/>
        <v/>
      </c>
      <c r="W108" s="64" t="str">
        <f t="shared" si="146"/>
        <v/>
      </c>
      <c r="X108" s="63" t="str">
        <f t="shared" si="147"/>
        <v/>
      </c>
      <c r="Y108" s="63" t="str">
        <f t="shared" si="148"/>
        <v/>
      </c>
      <c r="Z108" s="55" t="str">
        <f t="shared" si="149"/>
        <v/>
      </c>
      <c r="AA108" s="65" t="str">
        <f t="shared" si="150"/>
        <v/>
      </c>
      <c r="AB108" s="56" t="str">
        <f t="shared" si="151"/>
        <v/>
      </c>
      <c r="AC108" s="66" t="str">
        <f t="shared" si="152"/>
        <v/>
      </c>
      <c r="AD108" s="58" t="str">
        <f t="shared" si="153"/>
        <v/>
      </c>
      <c r="AE108" s="67" t="str">
        <f t="shared" si="154"/>
        <v/>
      </c>
      <c r="AF108" s="60" t="str">
        <f t="shared" si="155"/>
        <v/>
      </c>
      <c r="AG108" s="60" t="str">
        <f t="shared" si="156"/>
        <v/>
      </c>
      <c r="AH108" s="68" t="str">
        <f t="shared" si="157"/>
        <v/>
      </c>
      <c r="AI108" s="69" t="str">
        <f t="shared" si="158"/>
        <v/>
      </c>
      <c r="AJ108" s="63" t="str">
        <f t="shared" si="159"/>
        <v/>
      </c>
      <c r="AK108" s="63" t="str">
        <f t="shared" si="160"/>
        <v/>
      </c>
      <c r="AL108" s="63" t="str">
        <f t="shared" si="161"/>
        <v/>
      </c>
      <c r="AM108" s="63" t="str">
        <f t="shared" si="162"/>
        <v/>
      </c>
      <c r="AN108" s="63" t="str">
        <f t="shared" si="163"/>
        <v/>
      </c>
    </row>
    <row r="109" spans="1:40" ht="24.5" hidden="1" outlineLevel="1" thickTop="1" thickBot="1" x14ac:dyDescent="0.550000000000000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4.5" hidden="1" outlineLevel="1" thickTop="1" thickBot="1" x14ac:dyDescent="0.550000000000000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4.5" hidden="1" outlineLevel="1" thickTop="1" thickBot="1" x14ac:dyDescent="0.550000000000000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4.5" hidden="1" outlineLevel="1" thickTop="1" thickBot="1" x14ac:dyDescent="0.550000000000000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4.5" hidden="1" outlineLevel="1" thickTop="1" thickBot="1" x14ac:dyDescent="0.550000000000000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4.5" hidden="1" outlineLevel="1" thickTop="1" thickBot="1" x14ac:dyDescent="0.550000000000000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6.5" hidden="1" outlineLevel="1" thickTop="1" thickBot="1" x14ac:dyDescent="0.55000000000000004">
      <c r="A115" s="72"/>
      <c r="B115" s="72"/>
      <c r="C115" s="72"/>
      <c r="D115" s="73"/>
      <c r="E115" s="73"/>
      <c r="F115" s="73"/>
      <c r="G115" s="73"/>
      <c r="H115" s="73"/>
      <c r="I115" s="73"/>
      <c r="J115" s="73"/>
      <c r="K115" s="73"/>
      <c r="L115" s="74" t="s">
        <v>997</v>
      </c>
      <c r="M115" s="55"/>
      <c r="N115" s="56"/>
      <c r="O115" s="57"/>
      <c r="P115" s="58"/>
      <c r="Q115" s="59"/>
      <c r="R115" s="60" t="str">
        <f t="shared" si="136"/>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47663-4BAA-4B0B-BE0B-E9BF64BEE67A}">
  <sheetPr codeName="Sheet11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v>211</v>
      </c>
      <c r="E1" s="39"/>
      <c r="F1" s="39"/>
      <c r="G1" s="39"/>
      <c r="H1" s="39"/>
      <c r="I1" s="39"/>
      <c r="J1" s="39"/>
      <c r="K1" s="39"/>
      <c r="L1" s="40" t="str">
        <f>UPPER(VLOOKUP(C1,Table223[],3,FALSE))</f>
        <v>SALMODIAS PARA LA ORACIÓN DE LOS FIELES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_xlfn.CONCAT("║           ",L1,"               ║")</f>
        <v>║           SALMODIAS PARA LA ORACIÓN DE LOS FIELES               ║</v>
      </c>
    </row>
    <row r="5" spans="2:32" ht="23" x14ac:dyDescent="0.35">
      <c r="L5" s="45" t="s">
        <v>986</v>
      </c>
    </row>
    <row r="6" spans="2:32" ht="23" x14ac:dyDescent="0.35">
      <c r="L6" s="46" t="s">
        <v>987</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salmodiasparalaoraciondelosfieles</v>
      </c>
      <c r="L7" s="47" t="str">
        <f>_xlfn.CONCAT("        id: ","""",C7,"""",",")</f>
        <v xml:space="preserve">        id: "salmodiasparalaoraciondelosfieles",</v>
      </c>
    </row>
    <row r="8" spans="2:32" ht="23" x14ac:dyDescent="0.35">
      <c r="C8" t="str">
        <f>PROPER(L1)</f>
        <v>Salmodias Para La Oración De Los Fieles</v>
      </c>
      <c r="L8" s="47" t="str">
        <f>_xlfn.CONCAT("        tt: ","""",C8,"""",",")</f>
        <v xml:space="preserve">        tt: "Salmodias Para La Oración De Los Fieles",</v>
      </c>
    </row>
    <row r="9" spans="2:32" ht="23" x14ac:dyDescent="0.35">
      <c r="C9" t="str">
        <f>PROPER(L1)</f>
        <v>Salmodias Para La Oración De Los Fieles</v>
      </c>
      <c r="L9" s="47" t="str">
        <f>_xlfn.CONCAT("        title: ","""",C9,"""",",")</f>
        <v xml:space="preserve">        title: "Salmodias Para La Oración De Los Fieles",</v>
      </c>
    </row>
    <row r="10" spans="2:32" ht="23" x14ac:dyDescent="0.35">
      <c r="C10" t="str">
        <f>VLOOKUP(C1,'[1]Codigo Canto'!A3:AQ236,12,FALSE)</f>
        <v>Para las solemnidades</v>
      </c>
      <c r="L10" s="47" t="str">
        <f>_xlfn.CONCAT("        ","subtitle: ","""",C10,"""",",")</f>
        <v xml:space="preserve">        subtitle: "Para las solemnidades",</v>
      </c>
    </row>
    <row r="11" spans="2:32" ht="23" x14ac:dyDescent="0.35">
      <c r="C11" t="str">
        <f>_xlfn.CONCAT("category: [",VLOOKUP(C1,Table223[],16,FALSE),"],")</f>
        <v>category: ["Liturgia"],</v>
      </c>
      <c r="L11" s="47" t="str">
        <f>_xlfn.CONCAT("        ",C11)</f>
        <v xml:space="preserve">        category: ["Liturgia"],</v>
      </c>
    </row>
    <row r="12" spans="2:32" ht="23" x14ac:dyDescent="0.35">
      <c r="C12" t="s">
        <v>262</v>
      </c>
      <c r="L12" s="47" t="str">
        <f>_xlfn.CONCAT("        catCanto: ","""",C12,"""",",   // Precatecumenado | Catecumenado | Liturgia | Eleccion")</f>
        <v xml:space="preserve">        catCanto: "Precatecumenado",   // Precatecumenado | Catecumenado | Liturgia | Eleccion</v>
      </c>
    </row>
    <row r="13" spans="2:32" ht="23" x14ac:dyDescent="0.35">
      <c r="L13" s="47" t="str">
        <f>_xlfn.CONCAT("        cejilla: ","""",C13,"""",",")</f>
        <v xml:space="preserve">        cejilla: "",</v>
      </c>
    </row>
    <row r="14" spans="2:32" ht="23" x14ac:dyDescent="0.35">
      <c r="L14" s="47" t="str">
        <f>_xlfn.CONCAT("        nCan: ","""",C14,"""",",")</f>
        <v xml:space="preserve">        nCan: "",</v>
      </c>
    </row>
    <row r="15" spans="2:32" ht="23" x14ac:dyDescent="0.35">
      <c r="L15" s="47" t="str">
        <f>_xlfn.CONCAT("        nCanURL: ","""",C15,"""",",")</f>
        <v xml:space="preserve">        nCanURL: "",</v>
      </c>
    </row>
    <row r="16" spans="2:32" ht="23" x14ac:dyDescent="0.35">
      <c r="C16">
        <f>VLOOKUP(C1,'[1]Codigo Canto'!A3:AP240,1,FALSE)</f>
        <v>211</v>
      </c>
      <c r="L16" s="47" t="str">
        <f>_xlfn.CONCAT("        dbno: ","""",C16,"""",",")</f>
        <v xml:space="preserve">        dbno: "211",</v>
      </c>
    </row>
    <row r="17" spans="2:40" ht="23" x14ac:dyDescent="0.35">
      <c r="L17" s="47" t="str">
        <f>_xlfn.CONCAT("        notes: ","""",C17,"""",",")</f>
        <v xml:space="preserve">        notes: "",</v>
      </c>
    </row>
    <row r="18" spans="2:40" ht="23" x14ac:dyDescent="0.35">
      <c r="C18" t="s">
        <v>988</v>
      </c>
      <c r="L18" s="47" t="str">
        <f>_xlfn.CONCAT("        mant: ","""",C18,"""",",")</f>
        <v xml:space="preserve">        mant: "Si",</v>
      </c>
    </row>
    <row r="19" spans="2:40" ht="23" x14ac:dyDescent="0.35">
      <c r="C19" t="str">
        <f>C7</f>
        <v>salmodiasparalaoraciondelosfieles</v>
      </c>
      <c r="L19" s="47" t="str">
        <f>_xlfn.CONCAT("        audioSrc: ","""/audio/",C19,".mp3""",",")</f>
        <v xml:space="preserve">        audioSrc: "/audio/salmodiasparalaoraciondelosfieles.mp3",</v>
      </c>
    </row>
    <row r="20" spans="2:40" ht="23" x14ac:dyDescent="0.35">
      <c r="L20" s="45" t="s">
        <v>989</v>
      </c>
    </row>
    <row r="21" spans="2:40" ht="23" x14ac:dyDescent="0.35">
      <c r="L21" s="47" t="s">
        <v>990</v>
      </c>
    </row>
    <row r="22" spans="2:40" ht="23" x14ac:dyDescent="0.35">
      <c r="L22" s="47" t="s">
        <v>991</v>
      </c>
    </row>
    <row r="23" spans="2:40" ht="23" x14ac:dyDescent="0.35">
      <c r="L23" s="47" t="s">
        <v>992</v>
      </c>
    </row>
    <row r="24" spans="2:40" ht="23" x14ac:dyDescent="0.35">
      <c r="L24" s="47" t="s">
        <v>993</v>
      </c>
    </row>
    <row r="25" spans="2:40" ht="23" x14ac:dyDescent="0.35">
      <c r="L25" s="47" t="s">
        <v>994</v>
      </c>
    </row>
    <row r="26" spans="2:40" ht="23" x14ac:dyDescent="0.35">
      <c r="B26">
        <f>+C1-1</f>
        <v>210</v>
      </c>
      <c r="C26" t="str">
        <f>VLOOKUP(B26,[1]Buscador!A3:AP240,31,FALSE)</f>
        <v>/resucito/src/index.html?canto=salmodiaparaelsalmoresponsorial</v>
      </c>
      <c r="L26" s="47" t="str">
        <f>_xlfn.CONCAT("        ant: ","""",C26,"""",",")</f>
        <v xml:space="preserve">        ant: "/resucito/src/index.html?canto=salmodiaparaelsalmoresponsorial",</v>
      </c>
    </row>
    <row r="27" spans="2:40" ht="23" x14ac:dyDescent="0.35">
      <c r="B27">
        <f>+C1+1</f>
        <v>212</v>
      </c>
      <c r="C27" t="str">
        <f>VLOOKUP(B27,[1]Buscador!A3:AP240,31,FALSE)</f>
        <v>/resucito/src/index.html?canto=salmodiasparalaudes</v>
      </c>
      <c r="L27" s="47" t="str">
        <f>_xlfn.CONCAT("        sig: ","""",C27,"""",",")</f>
        <v xml:space="preserve">        sig: "/resucito/src/index.html?canto=salmodiasparalaudes",</v>
      </c>
    </row>
    <row r="28" spans="2:40" ht="23" x14ac:dyDescent="0.35">
      <c r="L28" s="45" t="s">
        <v>995</v>
      </c>
    </row>
    <row r="29" spans="2:40" ht="36" thickBot="1" x14ac:dyDescent="0.4">
      <c r="C29" s="48"/>
      <c r="D29" s="48"/>
      <c r="E29" s="48"/>
      <c r="F29" s="48"/>
      <c r="G29" s="48"/>
      <c r="H29" s="48"/>
      <c r="I29" s="48"/>
      <c r="J29" s="48"/>
      <c r="K29" s="48"/>
      <c r="L29" s="49" t="s">
        <v>996</v>
      </c>
    </row>
    <row r="30" spans="2:40" ht="24.5" thickTop="1" thickBot="1" x14ac:dyDescent="0.550000000000000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4.5" thickTop="1" thickBot="1" x14ac:dyDescent="0.550000000000000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4.5" thickTop="1" thickBot="1" x14ac:dyDescent="0.550000000000000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4.5" thickTop="1" thickBot="1" x14ac:dyDescent="0.550000000000000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4.5" thickTop="1" thickBot="1" x14ac:dyDescent="0.550000000000000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4.5" thickTop="1" thickBot="1" x14ac:dyDescent="0.550000000000000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4.5" thickTop="1" thickBot="1" x14ac:dyDescent="0.550000000000000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4.5" thickTop="1" thickBot="1" x14ac:dyDescent="0.550000000000000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4.5" thickTop="1" thickBot="1" x14ac:dyDescent="0.550000000000000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4.5" thickTop="1" thickBot="1" x14ac:dyDescent="0.550000000000000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4.5" thickTop="1" thickBot="1" x14ac:dyDescent="0.550000000000000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4.5" thickTop="1" thickBot="1" x14ac:dyDescent="0.550000000000000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4.5" thickTop="1" thickBot="1" x14ac:dyDescent="0.550000000000000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4.5" thickTop="1" thickBot="1" x14ac:dyDescent="0.550000000000000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4.5" thickTop="1" thickBot="1" x14ac:dyDescent="0.550000000000000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4.5" thickTop="1" thickBot="1" x14ac:dyDescent="0.550000000000000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4.5" thickTop="1" thickBot="1" x14ac:dyDescent="0.550000000000000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6.5" thickTop="1" thickBot="1" x14ac:dyDescent="0.550000000000000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5" thickTop="1" thickBot="1" x14ac:dyDescent="0.550000000000000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4.5" thickTop="1" thickBot="1" x14ac:dyDescent="0.550000000000000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4.5" thickTop="1" thickBot="1" x14ac:dyDescent="0.550000000000000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4.5" thickTop="1" thickBot="1" x14ac:dyDescent="0.550000000000000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4.5" thickTop="1" thickBot="1" x14ac:dyDescent="0.550000000000000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4.5" thickTop="1" thickBot="1" x14ac:dyDescent="0.550000000000000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4.5" thickTop="1" thickBot="1" x14ac:dyDescent="0.550000000000000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4.5" thickTop="1" thickBot="1" x14ac:dyDescent="0.550000000000000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4.5" thickTop="1" thickBot="1" x14ac:dyDescent="0.550000000000000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4.5" thickTop="1" thickBot="1" x14ac:dyDescent="0.550000000000000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4.5" thickTop="1" thickBot="1" x14ac:dyDescent="0.550000000000000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4.5" thickTop="1" thickBot="1" x14ac:dyDescent="0.550000000000000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4.5" thickTop="1" thickBot="1" x14ac:dyDescent="0.550000000000000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4.5" thickTop="1" thickBot="1" x14ac:dyDescent="0.550000000000000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4.5" thickTop="1" thickBot="1" x14ac:dyDescent="0.550000000000000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4.5" thickTop="1" thickBot="1" x14ac:dyDescent="0.550000000000000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4.5" thickTop="1" thickBot="1" x14ac:dyDescent="0.550000000000000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4.5" thickTop="1" thickBot="1" x14ac:dyDescent="0.550000000000000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4.5" thickTop="1" thickBot="1" x14ac:dyDescent="0.550000000000000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4.5" thickTop="1" thickBot="1" x14ac:dyDescent="0.550000000000000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6.5" thickTop="1" thickBot="1" x14ac:dyDescent="0.550000000000000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4.5" thickTop="1" thickBot="1" x14ac:dyDescent="0.550000000000000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6.5" thickTop="1" thickBot="1" x14ac:dyDescent="0.550000000000000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4.5" thickTop="1" thickBot="1" x14ac:dyDescent="0.550000000000000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4.5" thickTop="1" thickBot="1" x14ac:dyDescent="0.550000000000000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4.5" thickTop="1" thickBot="1" x14ac:dyDescent="0.550000000000000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4.5" thickTop="1" thickBot="1" x14ac:dyDescent="0.550000000000000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4.5" thickTop="1" thickBot="1" x14ac:dyDescent="0.550000000000000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4.5" thickTop="1" thickBot="1" x14ac:dyDescent="0.550000000000000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4.5" thickTop="1" thickBot="1" x14ac:dyDescent="0.550000000000000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4.5" thickTop="1" thickBot="1" x14ac:dyDescent="0.550000000000000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5" customHeight="1" thickTop="1" thickBot="1" x14ac:dyDescent="0.4">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4.5" thickTop="1" thickBot="1" x14ac:dyDescent="0.550000000000000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4.5" thickTop="1" thickBot="1" x14ac:dyDescent="0.550000000000000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4.5" thickTop="1" thickBot="1" x14ac:dyDescent="0.550000000000000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4.5" thickTop="1" thickBot="1" x14ac:dyDescent="0.550000000000000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4.5" thickTop="1" thickBot="1" x14ac:dyDescent="0.550000000000000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4.5" thickTop="1" thickBot="1" x14ac:dyDescent="0.550000000000000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4.5" thickTop="1" thickBot="1" x14ac:dyDescent="0.550000000000000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4.5" thickTop="1" thickBot="1" x14ac:dyDescent="0.550000000000000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4.5" thickTop="1" thickBot="1" x14ac:dyDescent="0.550000000000000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6">
      <c r="B102" s="94"/>
      <c r="C102" s="94"/>
      <c r="D102" s="94"/>
      <c r="E102" s="94"/>
      <c r="F102" s="94"/>
      <c r="G102" s="94"/>
      <c r="H102" s="94"/>
      <c r="I102" s="94"/>
      <c r="J102" s="94"/>
      <c r="K102" s="94"/>
      <c r="L102" s="98" t="str">
        <f>_xlfn.CONCAT("]}, // ULTIMA LINEA DEL CANTO: ",L1)</f>
        <v>]}, // ULTIMA LINEA DEL CANTO: SALMODIAS PARA LA ORACIÓN DE LOS FIELES</v>
      </c>
      <c r="M102" s="94"/>
    </row>
    <row r="103" spans="2:40" ht="20.5" x14ac:dyDescent="0.35">
      <c r="L103" s="99" t="s">
        <v>1012</v>
      </c>
      <c r="M103" s="100"/>
    </row>
    <row r="104" spans="2:40" x14ac:dyDescent="0.3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4CE57-AB22-4FF6-9C99-59BEF1525D44}">
  <sheetPr codeName="Sheet118">
    <tabColor rgb="FF00B0F0"/>
  </sheetPr>
  <dimension ref="A1:AN96"/>
  <sheetViews>
    <sheetView tabSelected="1" zoomScaleNormal="100" workbookViewId="0">
      <pane xSplit="2" ySplit="1" topLeftCell="C2" activePane="bottomRight" state="frozen"/>
      <selection pane="topRight" activeCell="C1" sqref="C1"/>
      <selection pane="bottomLeft" activeCell="A2" sqref="A2"/>
      <selection pane="bottomRight" activeCell="B2" sqref="B2"/>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212</v>
      </c>
      <c r="E1" s="39"/>
      <c r="F1" s="39"/>
      <c r="G1" s="39"/>
      <c r="H1" s="39"/>
      <c r="I1" s="39"/>
      <c r="J1" s="39"/>
      <c r="K1" s="39"/>
      <c r="L1" s="120" t="str">
        <f ca="1">UPPER(VLOOKUP(C1,Table223[#Data],3,FALSE))</f>
        <v>SALMODIAS PARA LAUDES</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str">
        <f ca="1">_xlfn.CONCAT("║           ",L1,"               ║")</f>
        <v>║           SALMODIAS PARA LAUDES               ║</v>
      </c>
    </row>
    <row r="5" spans="2:32" ht="23" x14ac:dyDescent="0.35">
      <c r="L5" s="45" t="s">
        <v>986</v>
      </c>
    </row>
    <row r="6" spans="2:32" ht="23" x14ac:dyDescent="0.35">
      <c r="L6" s="121" t="s">
        <v>987</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salmodiasparalaudes</v>
      </c>
      <c r="L7" s="122" t="str">
        <f ca="1">_xlfn.CONCAT("        id: ","""",C7,"""",",")</f>
        <v xml:space="preserve">        id: "salmodiasparalaudes",</v>
      </c>
    </row>
    <row r="8" spans="2:32" ht="23" x14ac:dyDescent="0.35">
      <c r="C8" t="str">
        <f ca="1">PROPER(L1)</f>
        <v>Salmodias Para Laudes</v>
      </c>
      <c r="L8" s="122" t="str">
        <f ca="1">_xlfn.CONCAT("        tt: ","""",C8,"""",",")</f>
        <v xml:space="preserve">        tt: "Salmodias Para Laudes",</v>
      </c>
    </row>
    <row r="9" spans="2:32" ht="23" x14ac:dyDescent="0.35">
      <c r="C9" t="str">
        <f ca="1">PROPER(L1)</f>
        <v>Salmodias Para Laudes</v>
      </c>
      <c r="L9" s="122" t="str">
        <f ca="1">_xlfn.CONCAT("        title: ","""",C9,"""",",")</f>
        <v xml:space="preserve">        title: "Salmodias Para Laudes",</v>
      </c>
    </row>
    <row r="10" spans="2:32" ht="23" x14ac:dyDescent="0.35">
      <c r="C10" t="str">
        <f ca="1">VLOOKUP(C1,Table223[#Data],4,FALSE)</f>
        <v>Modelo I, II, III, IV, V</v>
      </c>
      <c r="L10" s="122" t="str">
        <f ca="1">_xlfn.CONCAT("        ","subtitle: ","""",C10,"""",",")</f>
        <v xml:space="preserve">        subtitle: "Modelo I, II, III, IV, V",</v>
      </c>
    </row>
    <row r="11" spans="2:32" ht="23" x14ac:dyDescent="0.35">
      <c r="C11" t="str">
        <f ca="1">_xlfn.CONCAT("category: [",VLOOKUP(C1,Table223[#Data],16,FALSE),"],")</f>
        <v>category: ["Liturgia"],</v>
      </c>
      <c r="L11" s="122" t="str">
        <f ca="1">_xlfn.CONCAT("        ",C11)</f>
        <v xml:space="preserve">        category: ["Liturgia"],</v>
      </c>
    </row>
    <row r="12" spans="2:32" ht="23" x14ac:dyDescent="0.35">
      <c r="C12" t="str">
        <f ca="1">VLOOKUP(C1,Table223[#Data],5,FALSE)</f>
        <v>Liturgia</v>
      </c>
      <c r="L12" s="122" t="str">
        <f ca="1">_xlfn.CONCAT("        catCanto: ","""",C12,"""",",   // Precatecumenado | Catecumenado | Liturgia | Eleccion")</f>
        <v xml:space="preserve">        catCanto: "Liturgia",   // Precatecumenado | Catecumenado | Liturgia | Eleccion</v>
      </c>
    </row>
    <row r="13" spans="2:32" ht="23" x14ac:dyDescent="0.35">
      <c r="L13" s="122" t="str">
        <f>_xlfn.CONCAT("        cejilla: ","""",C13,"""",",")</f>
        <v xml:space="preserve">        cejilla: "",</v>
      </c>
    </row>
    <row r="14" spans="2:32" ht="23" x14ac:dyDescent="0.35">
      <c r="C14" t="s">
        <v>3096</v>
      </c>
      <c r="L14" s="122" t="str">
        <f>_xlfn.CONCAT("        nCan: ","""",C14,"""",",")</f>
        <v xml:space="preserve">        nCan: "Desde el inicio de la etapa del Padre Nuestro en los tiempos de Adviento y Cuaresma. ",</v>
      </c>
    </row>
    <row r="15" spans="2:32" ht="23" x14ac:dyDescent="0.35">
      <c r="L15" s="122" t="str">
        <f>_xlfn.CONCAT("        nCanURL: ","""",C15,"""",",")</f>
        <v xml:space="preserve">        nCanURL: "",</v>
      </c>
    </row>
    <row r="16" spans="2:32" ht="23" x14ac:dyDescent="0.35">
      <c r="C16">
        <f ca="1">VLOOKUP(C1,Table223[#Data],1,FALSE)</f>
        <v>212</v>
      </c>
      <c r="L16" s="122" t="str">
        <f ca="1">_xlfn.CONCAT("        dbno: ","""",C16,"""",",")</f>
        <v xml:space="preserve">        dbno: "212",</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str">
        <f ca="1">C7</f>
        <v>salmodiasparalaudes</v>
      </c>
      <c r="L19" s="122" t="str">
        <f ca="1">_xlfn.CONCAT("        audioSrc: ","""https://audio.resucito.do/",C19,".mp3""",",")</f>
        <v xml:space="preserve">        audioSrc: "https://audio.resucito.do/salmodiasparalaudes.mp3",</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211</v>
      </c>
      <c r="C26" t="str">
        <f ca="1">VLOOKUP(B26,Table4[#Data],13,FALSE)</f>
        <v>"/src/index.html?canto=salmodiasparalaoraciondelosfieles"</v>
      </c>
      <c r="L26" s="122" t="str">
        <f ca="1">_xlfn.CONCAT("        ant: ",C26,",")</f>
        <v xml:space="preserve">        ant: "/src/index.html?canto=salmodiasparalaoraciondelosfieles",</v>
      </c>
    </row>
    <row r="27" spans="1:40" ht="23" x14ac:dyDescent="0.35">
      <c r="B27">
        <f ca="1">+C1+1</f>
        <v>213</v>
      </c>
      <c r="C27" t="e">
        <f ca="1">VLOOKUP(B27,Table4[#Data],13,FALSE)</f>
        <v>#N/A</v>
      </c>
      <c r="L27" s="122" t="e">
        <f ca="1">_xlfn.CONCAT("        sig: ",C27,",")</f>
        <v>#N/A</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4.5" thickTop="1" thickBot="1" x14ac:dyDescent="0.55000000000000004">
      <c r="C30" s="124" t="s">
        <v>3090</v>
      </c>
      <c r="D30" s="125"/>
      <c r="E30" s="51"/>
      <c r="F30" s="52"/>
      <c r="G30" s="52"/>
      <c r="H30" s="51"/>
      <c r="I30" s="51"/>
      <c r="J30" s="53"/>
      <c r="K30" s="53"/>
      <c r="L30" s="77" t="str">
        <f t="shared" ref="L30:L31" si="0">IF(C30="","",_xlfn.CONCAT("            { line: ","""",C30,", ",M30:AN30,""", sC: ","""",B30,"""},"))</f>
        <v xml:space="preserve">            { line: "SALMODIA I, ", sC: ""},</v>
      </c>
      <c r="M30" s="55" t="str">
        <f t="shared" ref="M30:M31" si="1">IF(N30="","","(")</f>
        <v/>
      </c>
      <c r="N30" s="56" t="str">
        <f t="shared" ref="N30:N31" si="2">IF(D30="","",D30)</f>
        <v/>
      </c>
      <c r="O30" s="57" t="str">
        <f t="shared" ref="O30:O31" si="3">IF(N30="","",",")</f>
        <v/>
      </c>
      <c r="P30" s="58" t="str">
        <f t="shared" ref="P30:P31" si="4">IF(E30="","",E30)</f>
        <v/>
      </c>
      <c r="Q30" s="59" t="str">
        <f t="shared" ref="Q30:Q31" si="5">IF(N30="","",",")</f>
        <v/>
      </c>
      <c r="R30" s="60" t="str">
        <f t="shared" ref="R30:R31" si="6">IF(N30="Do",10,IF(N30="Re",22,IF(N30="Mi",20,IF(N30="Fa",20,IF(N30="Sol",14,IF(N30="La",20,IF(N30="Si",20,IF(N30="Do#",14,IF(N30="Fa#",15,IF(N30="Sol#",20,IF(N30="Si♭",17,"")))))))))))</f>
        <v/>
      </c>
      <c r="S30" s="55" t="str">
        <f t="shared" ref="S30:S31" si="7">IF(N30="","",")")</f>
        <v/>
      </c>
      <c r="T30" s="61" t="str">
        <f t="shared" ref="T30:T31" si="8">IF(U30="","","(")</f>
        <v/>
      </c>
      <c r="U30" s="62" t="str">
        <f t="shared" ref="U30:U31" si="9">IF(F30="","",F30)</f>
        <v/>
      </c>
      <c r="V30" s="63" t="str">
        <f t="shared" ref="V30:V31" si="10">IF(U30="","",",")</f>
        <v/>
      </c>
      <c r="W30" s="64" t="str">
        <f t="shared" ref="W30:W31" si="11">IF(G30="","",G30)</f>
        <v/>
      </c>
      <c r="X30" s="63" t="str">
        <f t="shared" ref="X30:X31" si="12">IF(U30="","",",")</f>
        <v/>
      </c>
      <c r="Y30" s="63" t="str">
        <f t="shared" ref="Y30:Y31" si="13">IF(U30="","",250)</f>
        <v/>
      </c>
      <c r="Z30" s="55" t="str">
        <f t="shared" ref="Z30:Z31" si="14">IF(U30="","",")")</f>
        <v/>
      </c>
      <c r="AA30" s="65" t="str">
        <f t="shared" ref="AA30:AA31" si="15">IF(AB30="","","(")</f>
        <v/>
      </c>
      <c r="AB30" s="56" t="str">
        <f t="shared" ref="AB30:AB31" si="16">IF(H30="","",H30)</f>
        <v/>
      </c>
      <c r="AC30" s="66" t="str">
        <f t="shared" ref="AC30:AC31" si="17">IF(AB30="","",",")</f>
        <v/>
      </c>
      <c r="AD30" s="58" t="str">
        <f t="shared" ref="AD30:AD31" si="18">IF(I30="","",I30)</f>
        <v/>
      </c>
      <c r="AE30" s="67" t="str">
        <f t="shared" ref="AE30:AE31" si="19">IF(AB30="","",",")</f>
        <v/>
      </c>
      <c r="AF30" s="60" t="str">
        <f t="shared" ref="AF30:AF31" si="20">IF(AB30="","",350)</f>
        <v/>
      </c>
      <c r="AG30" s="60" t="str">
        <f t="shared" ref="AG30:AG31" si="21">IF(AB30="","",")")</f>
        <v/>
      </c>
      <c r="AH30" s="68" t="str">
        <f t="shared" ref="AH30:AH31" si="22">IF(AI30="","","(")</f>
        <v/>
      </c>
      <c r="AI30" s="69" t="str">
        <f t="shared" ref="AI30:AI31" si="23">IF(J30="","",J30)</f>
        <v/>
      </c>
      <c r="AJ30" s="63" t="str">
        <f t="shared" ref="AJ30:AJ31" si="24">IF(AI30="","",",")</f>
        <v/>
      </c>
      <c r="AK30" s="63" t="str">
        <f t="shared" ref="AK30:AK31" si="25">IF(K30="","",K30)</f>
        <v/>
      </c>
      <c r="AL30" s="63" t="str">
        <f t="shared" ref="AL30:AL31" si="26">IF(AI30="","",",")</f>
        <v/>
      </c>
      <c r="AM30" s="63" t="str">
        <f t="shared" ref="AM30:AM31" si="27">IF(AI30="","",450)</f>
        <v/>
      </c>
      <c r="AN30" s="63" t="str">
        <f t="shared" ref="AN30:AN31" si="28">IF(AI30="","",")")</f>
        <v/>
      </c>
    </row>
    <row r="31" spans="1:40" ht="24.5" thickTop="1" thickBot="1" x14ac:dyDescent="0.55000000000000004">
      <c r="B31" t="s">
        <v>2635</v>
      </c>
      <c r="C31" s="124" t="s">
        <v>3091</v>
      </c>
      <c r="D31" s="125"/>
      <c r="E31" s="51"/>
      <c r="F31" s="52"/>
      <c r="G31" s="52"/>
      <c r="H31" s="51"/>
      <c r="I31" s="51"/>
      <c r="J31" s="53"/>
      <c r="K31" s="53"/>
      <c r="L31" s="77" t="str">
        <f t="shared" si="0"/>
        <v xml:space="preserve">            { line: "Sal 64 (63), ", sC: "sub"},</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6.5" thickTop="1" thickBot="1" x14ac:dyDescent="0.550000000000000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4.5" thickTop="1" thickBot="1" x14ac:dyDescent="0.55000000000000004">
      <c r="B33" t="s">
        <v>1018</v>
      </c>
      <c r="C33" s="124" t="s">
        <v>3058</v>
      </c>
      <c r="D33" s="125" t="s">
        <v>1053</v>
      </c>
      <c r="E33" s="51" t="s">
        <v>1016</v>
      </c>
      <c r="F33" s="52" t="s">
        <v>1017</v>
      </c>
      <c r="G33" s="52">
        <v>7</v>
      </c>
      <c r="H33" s="51"/>
      <c r="I33" s="51"/>
      <c r="J33" s="53"/>
      <c r="K33" s="53"/>
      <c r="L33" s="77" t="str">
        <f t="shared" ref="L33:L34" si="29">IF(C33="","",_xlfn.CONCAT("            { line: ","""",C33,", ",M33:AN33,""", sC: ","""",B33,"""},"))</f>
        <v xml:space="preserve">            { line: "A ti acude todo mortal, (Sol,m,14)(La,7,250)", sC: "tc"},</v>
      </c>
      <c r="M33" s="55" t="str">
        <f t="shared" ref="M33:M41" si="30">IF(N33="","","(")</f>
        <v>(</v>
      </c>
      <c r="N33" s="56" t="str">
        <f t="shared" ref="N33:N82" si="31">IF(D33="","",D33)</f>
        <v>Sol</v>
      </c>
      <c r="O33" s="57" t="str">
        <f t="shared" ref="O33:O41" si="32">IF(N33="","",",")</f>
        <v>,</v>
      </c>
      <c r="P33" s="58" t="str">
        <f t="shared" ref="P33:P82" si="33">IF(E33="","",E33)</f>
        <v>m</v>
      </c>
      <c r="Q33" s="59" t="str">
        <f t="shared" ref="Q33:Q41" si="34">IF(N33="","",",")</f>
        <v>,</v>
      </c>
      <c r="R33" s="60">
        <f t="shared" ref="R33:R82" si="35">IF(N33="Do",10,IF(N33="Re",22,IF(N33="Mi",20,IF(N33="Fa",20,IF(N33="Sol",14,IF(N33="La",20,IF(N33="Si",20,IF(N33="Do#",14,IF(N33="Fa#",15,IF(N33="Sol#",20,IF(N33="Si♭",17,"")))))))))))</f>
        <v>14</v>
      </c>
      <c r="S33" s="55" t="str">
        <f t="shared" ref="S33:S41" si="36">IF(N33="","",")")</f>
        <v>)</v>
      </c>
      <c r="T33" s="61" t="str">
        <f t="shared" ref="T33:T41" si="37">IF(U33="","","(")</f>
        <v>(</v>
      </c>
      <c r="U33" s="62" t="str">
        <f t="shared" ref="U33:U82" si="38">IF(F33="","",F33)</f>
        <v>La</v>
      </c>
      <c r="V33" s="63" t="str">
        <f t="shared" ref="V33:V41" si="39">IF(U33="","",",")</f>
        <v>,</v>
      </c>
      <c r="W33" s="64">
        <f t="shared" ref="W33:W82" si="40">IF(G33="","",G33)</f>
        <v>7</v>
      </c>
      <c r="X33" s="63" t="str">
        <f t="shared" ref="X33:X41" si="41">IF(U33="","",",")</f>
        <v>,</v>
      </c>
      <c r="Y33" s="63">
        <f t="shared" ref="Y33:Y41" si="42">IF(U33="","",250)</f>
        <v>250</v>
      </c>
      <c r="Z33" s="55" t="str">
        <f t="shared" ref="Z33:Z41" si="43">IF(U33="","",")")</f>
        <v>)</v>
      </c>
      <c r="AA33" s="65" t="str">
        <f t="shared" ref="AA33:AA41" si="44">IF(AB33="","","(")</f>
        <v/>
      </c>
      <c r="AB33" s="56" t="str">
        <f t="shared" ref="AB33:AB82" si="45">IF(H33="","",H33)</f>
        <v/>
      </c>
      <c r="AC33" s="66" t="str">
        <f t="shared" ref="AC33:AC41" si="46">IF(AB33="","",",")</f>
        <v/>
      </c>
      <c r="AD33" s="58" t="str">
        <f t="shared" ref="AD33:AD41" si="47">IF(I33="","",I33)</f>
        <v/>
      </c>
      <c r="AE33" s="67" t="str">
        <f t="shared" ref="AE33:AE41" si="48">IF(AB33="","",",")</f>
        <v/>
      </c>
      <c r="AF33" s="60" t="str">
        <f t="shared" ref="AF33:AF41" si="49">IF(AB33="","",350)</f>
        <v/>
      </c>
      <c r="AG33" s="60" t="str">
        <f t="shared" ref="AG33:AG41" si="50">IF(AB33="","",")")</f>
        <v/>
      </c>
      <c r="AH33" s="68" t="str">
        <f t="shared" ref="AH33:AH41" si="51">IF(AI33="","","(")</f>
        <v/>
      </c>
      <c r="AI33" s="69" t="str">
        <f t="shared" ref="AI33:AI82" si="52">IF(J33="","",J33)</f>
        <v/>
      </c>
      <c r="AJ33" s="63" t="str">
        <f t="shared" ref="AJ33:AJ41" si="53">IF(AI33="","",",")</f>
        <v/>
      </c>
      <c r="AK33" s="63" t="str">
        <f t="shared" ref="AK33:AK41" si="54">IF(K33="","",K33)</f>
        <v/>
      </c>
      <c r="AL33" s="63" t="str">
        <f t="shared" ref="AL33:AL41" si="55">IF(AI33="","",",")</f>
        <v/>
      </c>
      <c r="AM33" s="63" t="str">
        <f t="shared" ref="AM33:AM41" si="56">IF(AI33="","",450)</f>
        <v/>
      </c>
      <c r="AN33" s="63" t="str">
        <f t="shared" ref="AN33:AN41" si="57">IF(AI33="","",")")</f>
        <v/>
      </c>
    </row>
    <row r="34" spans="1:40" ht="24.5" thickTop="1" thickBot="1" x14ac:dyDescent="0.55000000000000004">
      <c r="B34" t="s">
        <v>1001</v>
      </c>
      <c r="C34" s="124" t="s">
        <v>3059</v>
      </c>
      <c r="D34" s="125" t="s">
        <v>1053</v>
      </c>
      <c r="E34" s="51" t="s">
        <v>1016</v>
      </c>
      <c r="F34" s="52" t="s">
        <v>1017</v>
      </c>
      <c r="G34" s="52">
        <v>7</v>
      </c>
      <c r="H34" s="51"/>
      <c r="I34" s="51"/>
      <c r="J34" s="53"/>
      <c r="K34" s="53"/>
      <c r="L34" s="77" t="str">
        <f t="shared" si="29"/>
        <v xml:space="preserve">            { line: "A CAUSA DE SUS CULPAS;, (Sol,m,14)(La,7,250)", sC: "ta as"},</v>
      </c>
      <c r="M34" s="55" t="str">
        <f t="shared" si="30"/>
        <v>(</v>
      </c>
      <c r="N34" s="56" t="str">
        <f t="shared" si="31"/>
        <v>Sol</v>
      </c>
      <c r="O34" s="57" t="str">
        <f t="shared" si="32"/>
        <v>,</v>
      </c>
      <c r="P34" s="58" t="str">
        <f t="shared" si="33"/>
        <v>m</v>
      </c>
      <c r="Q34" s="59" t="str">
        <f t="shared" si="34"/>
        <v>,</v>
      </c>
      <c r="R34" s="60">
        <f t="shared" si="35"/>
        <v>14</v>
      </c>
      <c r="S34" s="55" t="str">
        <f t="shared" si="36"/>
        <v>)</v>
      </c>
      <c r="T34" s="61" t="str">
        <f t="shared" si="37"/>
        <v>(</v>
      </c>
      <c r="U34" s="62" t="str">
        <f t="shared" si="38"/>
        <v>La</v>
      </c>
      <c r="V34" s="63" t="str">
        <f t="shared" si="39"/>
        <v>,</v>
      </c>
      <c r="W34" s="64">
        <f t="shared" si="40"/>
        <v>7</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4.5" thickTop="1" thickBot="1" x14ac:dyDescent="0.55000000000000004">
      <c r="B35" t="s">
        <v>1018</v>
      </c>
      <c r="C35" s="124" t="s">
        <v>3060</v>
      </c>
      <c r="D35" s="125" t="s">
        <v>1110</v>
      </c>
      <c r="E35" s="51" t="s">
        <v>1016</v>
      </c>
      <c r="F35" s="52" t="s">
        <v>1017</v>
      </c>
      <c r="G35" s="52">
        <v>7</v>
      </c>
      <c r="H35" s="51"/>
      <c r="I35" s="51"/>
      <c r="J35" s="53"/>
      <c r="K35" s="53"/>
      <c r="L35" s="77" t="str">
        <f>IF(C35="","",_xlfn.CONCAT("            { line: ","""",C35,", ",M35:AN35,""", sC: ","""",B35,"""},"))</f>
        <v xml:space="preserve">            { line: "Nuestros delitos nos abruman,, (Re,m,22)(La,7,250)", sC: "tc"},</v>
      </c>
      <c r="M35" s="55" t="str">
        <f t="shared" si="30"/>
        <v>(</v>
      </c>
      <c r="N35" s="56" t="str">
        <f t="shared" si="31"/>
        <v>Re</v>
      </c>
      <c r="O35" s="57" t="str">
        <f t="shared" si="32"/>
        <v>,</v>
      </c>
      <c r="P35" s="58" t="str">
        <f t="shared" si="33"/>
        <v>m</v>
      </c>
      <c r="Q35" s="59" t="str">
        <f t="shared" si="34"/>
        <v>,</v>
      </c>
      <c r="R35" s="60">
        <f t="shared" si="35"/>
        <v>22</v>
      </c>
      <c r="S35" s="55" t="str">
        <f t="shared" si="36"/>
        <v>)</v>
      </c>
      <c r="T35" s="61" t="str">
        <f t="shared" si="37"/>
        <v>(</v>
      </c>
      <c r="U35" s="62" t="str">
        <f t="shared" si="38"/>
        <v>La</v>
      </c>
      <c r="V35" s="63" t="str">
        <f t="shared" si="39"/>
        <v>,</v>
      </c>
      <c r="W35" s="64">
        <f t="shared" si="40"/>
        <v>7</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4.5" thickTop="1" thickBot="1" x14ac:dyDescent="0.55000000000000004">
      <c r="B36" t="s">
        <v>1001</v>
      </c>
      <c r="C36" s="124" t="s">
        <v>3061</v>
      </c>
      <c r="D36" s="125" t="s">
        <v>2571</v>
      </c>
      <c r="E36" s="51">
        <v>7</v>
      </c>
      <c r="F36" s="52" t="s">
        <v>1017</v>
      </c>
      <c r="G36" s="52">
        <v>7</v>
      </c>
      <c r="H36" s="51"/>
      <c r="I36" s="51"/>
      <c r="J36" s="53"/>
      <c r="K36" s="53"/>
      <c r="L36" s="77" t="str">
        <f>IF(C36="","",_xlfn.CONCAT("            { line: ","""",C36,", ",M36:AN36,""", sC: ","""",B36,"""},"))</f>
        <v xml:space="preserve">            { line: "PERO TÚ LOS PERDONAS., (Si♭,7,17)(La,7,250)", sC: "ta as"},</v>
      </c>
      <c r="M36" s="55" t="str">
        <f t="shared" si="30"/>
        <v>(</v>
      </c>
      <c r="N36" s="56" t="str">
        <f t="shared" si="31"/>
        <v>Si♭</v>
      </c>
      <c r="O36" s="57" t="str">
        <f t="shared" si="32"/>
        <v>,</v>
      </c>
      <c r="P36" s="58">
        <f t="shared" si="33"/>
        <v>7</v>
      </c>
      <c r="Q36" s="59" t="str">
        <f t="shared" si="34"/>
        <v>,</v>
      </c>
      <c r="R36" s="60">
        <f t="shared" si="35"/>
        <v>17</v>
      </c>
      <c r="S36" s="55" t="str">
        <f t="shared" si="36"/>
        <v>)</v>
      </c>
      <c r="T36" s="61" t="str">
        <f t="shared" si="37"/>
        <v>(</v>
      </c>
      <c r="U36" s="62" t="str">
        <f t="shared" si="38"/>
        <v>La</v>
      </c>
      <c r="V36" s="63" t="str">
        <f t="shared" si="39"/>
        <v>,</v>
      </c>
      <c r="W36" s="64">
        <f t="shared" si="40"/>
        <v>7</v>
      </c>
      <c r="X36" s="63" t="str">
        <f t="shared" si="41"/>
        <v>,</v>
      </c>
      <c r="Y36" s="63">
        <f t="shared" si="42"/>
        <v>250</v>
      </c>
      <c r="Z36" s="55" t="str">
        <f t="shared" si="43"/>
        <v>)</v>
      </c>
      <c r="AA36" s="65" t="str">
        <f t="shared" si="44"/>
        <v/>
      </c>
      <c r="AB36" s="56" t="str">
        <f t="shared" si="45"/>
        <v/>
      </c>
      <c r="AC36" s="66" t="str">
        <f t="shared" si="46"/>
        <v/>
      </c>
      <c r="AD36" s="58" t="str">
        <f t="shared" si="47"/>
        <v/>
      </c>
      <c r="AE36" s="67" t="str">
        <f t="shared" si="48"/>
        <v/>
      </c>
      <c r="AF36" s="60" t="str">
        <f t="shared" si="49"/>
        <v/>
      </c>
      <c r="AG36" s="60" t="str">
        <f t="shared" si="50"/>
        <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6.5" thickTop="1" thickBot="1" x14ac:dyDescent="0.550000000000000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4.5" thickTop="1" thickBot="1" x14ac:dyDescent="0.55000000000000004">
      <c r="C38" s="124" t="s">
        <v>3092</v>
      </c>
      <c r="D38" s="125"/>
      <c r="E38" s="51"/>
      <c r="F38" s="52"/>
      <c r="G38" s="52"/>
      <c r="H38" s="51"/>
      <c r="I38" s="51"/>
      <c r="J38" s="53"/>
      <c r="K38" s="53"/>
      <c r="L38" s="77" t="str">
        <f t="shared" ref="L38:L39" si="58">IF(C38="","",_xlfn.CONCAT("            { line: ","""",C38,", ",M38:AN38,""", sC: ","""",B38,"""},"))</f>
        <v xml:space="preserve">            { line: "SALMODIA II, ", sC: ""},</v>
      </c>
      <c r="M38" s="55" t="str">
        <f t="shared" ref="M38:M39" si="59">IF(N38="","","(")</f>
        <v/>
      </c>
      <c r="N38" s="56" t="str">
        <f t="shared" ref="N38:N39" si="60">IF(D38="","",D38)</f>
        <v/>
      </c>
      <c r="O38" s="57" t="str">
        <f t="shared" ref="O38:O39" si="61">IF(N38="","",",")</f>
        <v/>
      </c>
      <c r="P38" s="58" t="str">
        <f t="shared" ref="P38:P39" si="62">IF(E38="","",E38)</f>
        <v/>
      </c>
      <c r="Q38" s="59" t="str">
        <f t="shared" ref="Q38:Q39" si="63">IF(N38="","",",")</f>
        <v/>
      </c>
      <c r="R38" s="60" t="str">
        <f t="shared" ref="R38:R39" si="64">IF(N38="Do",10,IF(N38="Re",22,IF(N38="Mi",20,IF(N38="Fa",20,IF(N38="Sol",14,IF(N38="La",20,IF(N38="Si",20,IF(N38="Do#",14,IF(N38="Fa#",15,IF(N38="Sol#",20,IF(N38="Si♭",17,"")))))))))))</f>
        <v/>
      </c>
      <c r="S38" s="55" t="str">
        <f t="shared" ref="S38:S39" si="65">IF(N38="","",")")</f>
        <v/>
      </c>
      <c r="T38" s="61" t="str">
        <f t="shared" ref="T38:T39" si="66">IF(U38="","","(")</f>
        <v/>
      </c>
      <c r="U38" s="62" t="str">
        <f t="shared" ref="U38:U39" si="67">IF(F38="","",F38)</f>
        <v/>
      </c>
      <c r="V38" s="63" t="str">
        <f t="shared" ref="V38:V39" si="68">IF(U38="","",",")</f>
        <v/>
      </c>
      <c r="W38" s="64" t="str">
        <f t="shared" ref="W38:W39" si="69">IF(G38="","",G38)</f>
        <v/>
      </c>
      <c r="X38" s="63" t="str">
        <f t="shared" ref="X38:X39" si="70">IF(U38="","",",")</f>
        <v/>
      </c>
      <c r="Y38" s="63" t="str">
        <f t="shared" ref="Y38:Y39" si="71">IF(U38="","",250)</f>
        <v/>
      </c>
      <c r="Z38" s="55" t="str">
        <f t="shared" ref="Z38:Z39" si="72">IF(U38="","",")")</f>
        <v/>
      </c>
      <c r="AA38" s="65" t="str">
        <f t="shared" ref="AA38:AA39" si="73">IF(AB38="","","(")</f>
        <v/>
      </c>
      <c r="AB38" s="56" t="str">
        <f t="shared" ref="AB38:AB39" si="74">IF(H38="","",H38)</f>
        <v/>
      </c>
      <c r="AC38" s="66" t="str">
        <f t="shared" ref="AC38:AC39" si="75">IF(AB38="","",",")</f>
        <v/>
      </c>
      <c r="AD38" s="58" t="str">
        <f t="shared" ref="AD38:AD39" si="76">IF(I38="","",I38)</f>
        <v/>
      </c>
      <c r="AE38" s="67" t="str">
        <f t="shared" ref="AE38:AE39" si="77">IF(AB38="","",",")</f>
        <v/>
      </c>
      <c r="AF38" s="60" t="str">
        <f t="shared" ref="AF38:AF39" si="78">IF(AB38="","",350)</f>
        <v/>
      </c>
      <c r="AG38" s="60" t="str">
        <f t="shared" ref="AG38:AG39" si="79">IF(AB38="","",")")</f>
        <v/>
      </c>
      <c r="AH38" s="68" t="str">
        <f t="shared" ref="AH38:AH39" si="80">IF(AI38="","","(")</f>
        <v/>
      </c>
      <c r="AI38" s="69" t="str">
        <f t="shared" ref="AI38:AI39" si="81">IF(J38="","",J38)</f>
        <v/>
      </c>
      <c r="AJ38" s="63" t="str">
        <f t="shared" ref="AJ38:AJ39" si="82">IF(AI38="","",",")</f>
        <v/>
      </c>
      <c r="AK38" s="63" t="str">
        <f t="shared" ref="AK38:AK39" si="83">IF(K38="","",K38)</f>
        <v/>
      </c>
      <c r="AL38" s="63" t="str">
        <f t="shared" ref="AL38:AL39" si="84">IF(AI38="","",",")</f>
        <v/>
      </c>
      <c r="AM38" s="63" t="str">
        <f t="shared" ref="AM38:AM39" si="85">IF(AI38="","",450)</f>
        <v/>
      </c>
      <c r="AN38" s="63" t="str">
        <f t="shared" ref="AN38:AN39" si="86">IF(AI38="","",")")</f>
        <v/>
      </c>
    </row>
    <row r="39" spans="1:40" ht="24.5" thickTop="1" thickBot="1" x14ac:dyDescent="0.55000000000000004">
      <c r="B39" t="s">
        <v>2635</v>
      </c>
      <c r="C39" s="124" t="s">
        <v>3093</v>
      </c>
      <c r="D39" s="125"/>
      <c r="E39" s="51"/>
      <c r="F39" s="52"/>
      <c r="G39" s="52"/>
      <c r="H39" s="51"/>
      <c r="I39" s="51"/>
      <c r="J39" s="53"/>
      <c r="K39" s="53"/>
      <c r="L39" s="77" t="str">
        <f t="shared" si="58"/>
        <v xml:space="preserve">            { line: "Is 38, ", sC: "sub"},</v>
      </c>
      <c r="M39" s="55" t="str">
        <f t="shared" si="59"/>
        <v/>
      </c>
      <c r="N39" s="56" t="str">
        <f t="shared" si="60"/>
        <v/>
      </c>
      <c r="O39" s="57" t="str">
        <f t="shared" si="61"/>
        <v/>
      </c>
      <c r="P39" s="58" t="str">
        <f t="shared" si="62"/>
        <v/>
      </c>
      <c r="Q39" s="59" t="str">
        <f t="shared" si="63"/>
        <v/>
      </c>
      <c r="R39" s="60" t="str">
        <f t="shared" si="64"/>
        <v/>
      </c>
      <c r="S39" s="55" t="str">
        <f t="shared" si="65"/>
        <v/>
      </c>
      <c r="T39" s="61" t="str">
        <f t="shared" si="66"/>
        <v/>
      </c>
      <c r="U39" s="62" t="str">
        <f t="shared" si="67"/>
        <v/>
      </c>
      <c r="V39" s="63" t="str">
        <f t="shared" si="68"/>
        <v/>
      </c>
      <c r="W39" s="64" t="str">
        <f t="shared" si="69"/>
        <v/>
      </c>
      <c r="X39" s="63" t="str">
        <f t="shared" si="70"/>
        <v/>
      </c>
      <c r="Y39" s="63" t="str">
        <f t="shared" si="71"/>
        <v/>
      </c>
      <c r="Z39" s="55" t="str">
        <f t="shared" si="72"/>
        <v/>
      </c>
      <c r="AA39" s="65" t="str">
        <f t="shared" si="73"/>
        <v/>
      </c>
      <c r="AB39" s="56" t="str">
        <f t="shared" si="74"/>
        <v/>
      </c>
      <c r="AC39" s="66" t="str">
        <f t="shared" si="75"/>
        <v/>
      </c>
      <c r="AD39" s="58" t="str">
        <f t="shared" si="76"/>
        <v/>
      </c>
      <c r="AE39" s="67" t="str">
        <f t="shared" si="77"/>
        <v/>
      </c>
      <c r="AF39" s="60" t="str">
        <f t="shared" si="78"/>
        <v/>
      </c>
      <c r="AG39" s="60" t="str">
        <f t="shared" si="79"/>
        <v/>
      </c>
      <c r="AH39" s="68" t="str">
        <f t="shared" si="80"/>
        <v/>
      </c>
      <c r="AI39" s="69" t="str">
        <f t="shared" si="81"/>
        <v/>
      </c>
      <c r="AJ39" s="63" t="str">
        <f t="shared" si="82"/>
        <v/>
      </c>
      <c r="AK39" s="63" t="str">
        <f t="shared" si="83"/>
        <v/>
      </c>
      <c r="AL39" s="63" t="str">
        <f t="shared" si="84"/>
        <v/>
      </c>
      <c r="AM39" s="63" t="str">
        <f t="shared" si="85"/>
        <v/>
      </c>
      <c r="AN39" s="63" t="str">
        <f t="shared" si="86"/>
        <v/>
      </c>
    </row>
    <row r="40" spans="1:40" ht="26.5" thickTop="1" thickBot="1" x14ac:dyDescent="0.55000000000000004">
      <c r="A40" s="72"/>
      <c r="B40" s="72"/>
      <c r="C40" s="72"/>
      <c r="D40" s="73"/>
      <c r="E40" s="73"/>
      <c r="F40" s="73"/>
      <c r="G40" s="73"/>
      <c r="H40" s="73"/>
      <c r="I40" s="73"/>
      <c r="J40" s="73"/>
      <c r="K40" s="73"/>
      <c r="L40" s="74" t="s">
        <v>997</v>
      </c>
      <c r="M40" s="55"/>
      <c r="N40" s="56"/>
      <c r="O40" s="57"/>
      <c r="P40" s="58"/>
      <c r="Q40" s="59"/>
      <c r="R40" s="60" t="str">
        <f>IF(N40="Do",10,IF(N40="Re",22,IF(N40="Mi",20,IF(N40="Fa",20,IF(N40="Sol",14,IF(N40="La",20,IF(N40="Si",20,IF(N40="Do#",14,IF(N40="Fa#",15,IF(N40="Sol#",20,IF(N40="Si♭",17,"")))))))))))</f>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4.5" thickTop="1" thickBot="1" x14ac:dyDescent="0.55000000000000004">
      <c r="B41" t="s">
        <v>1018</v>
      </c>
      <c r="C41" s="124" t="s">
        <v>3062</v>
      </c>
      <c r="D41" s="125" t="s">
        <v>1017</v>
      </c>
      <c r="E41" s="51" t="s">
        <v>1016</v>
      </c>
      <c r="F41" s="52" t="s">
        <v>1053</v>
      </c>
      <c r="G41" s="52"/>
      <c r="H41" s="51"/>
      <c r="I41" s="51"/>
      <c r="J41" s="53"/>
      <c r="K41" s="53"/>
      <c r="L41" s="77" t="str">
        <f t="shared" ref="L41:L45" si="87">IF(C41="","",_xlfn.CONCAT("            { line: ","""",C41,", ",M41:AN41,""", sC: ","""",B41,"""},"))</f>
        <v xml:space="preserve">            { line: "Levantan y enrollan mi vida, (La,m,20)(Sol,,250)", sC: "tc"},</v>
      </c>
      <c r="M41" s="55" t="str">
        <f t="shared" si="30"/>
        <v>(</v>
      </c>
      <c r="N41" s="56" t="str">
        <f t="shared" si="31"/>
        <v>La</v>
      </c>
      <c r="O41" s="57" t="str">
        <f t="shared" si="32"/>
        <v>,</v>
      </c>
      <c r="P41" s="58" t="str">
        <f t="shared" si="33"/>
        <v>m</v>
      </c>
      <c r="Q41" s="59" t="str">
        <f t="shared" si="34"/>
        <v>,</v>
      </c>
      <c r="R41" s="60">
        <f t="shared" si="35"/>
        <v>20</v>
      </c>
      <c r="S41" s="55" t="str">
        <f t="shared" si="36"/>
        <v>)</v>
      </c>
      <c r="T41" s="61" t="str">
        <f t="shared" si="37"/>
        <v>(</v>
      </c>
      <c r="U41" s="62" t="str">
        <f t="shared" si="38"/>
        <v>Sol</v>
      </c>
      <c r="V41" s="63" t="str">
        <f t="shared" si="39"/>
        <v>,</v>
      </c>
      <c r="W41" s="64" t="str">
        <f t="shared" si="40"/>
        <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4.5" thickTop="1" thickBot="1" x14ac:dyDescent="0.55000000000000004">
      <c r="C42" s="124" t="s">
        <v>3063</v>
      </c>
      <c r="D42" s="125" t="s">
        <v>1017</v>
      </c>
      <c r="E42" s="51" t="s">
        <v>1016</v>
      </c>
      <c r="F42" s="52"/>
      <c r="G42" s="52"/>
      <c r="H42" s="51"/>
      <c r="I42" s="51"/>
      <c r="J42" s="53"/>
      <c r="K42" s="53"/>
      <c r="L42" s="54" t="str">
        <f t="shared" si="87"/>
        <v xml:space="preserve">            { line: "como una tienda de pastores., (La,m,20)", sC: ""},</v>
      </c>
      <c r="M42" s="55" t="str">
        <f>IF(N42="","","(")</f>
        <v>(</v>
      </c>
      <c r="N42" s="56" t="str">
        <f>IF(D42="","",D42)</f>
        <v>La</v>
      </c>
      <c r="O42" s="57" t="str">
        <f>IF(N42="","",",")</f>
        <v>,</v>
      </c>
      <c r="P42" s="58" t="str">
        <f>IF(E42="","",E42)</f>
        <v>m</v>
      </c>
      <c r="Q42" s="59" t="str">
        <f>IF(N42="","",",")</f>
        <v>,</v>
      </c>
      <c r="R42" s="60">
        <f t="shared" si="35"/>
        <v>20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4.5" thickTop="1" thickBot="1" x14ac:dyDescent="0.55000000000000004">
      <c r="B43" t="s">
        <v>1001</v>
      </c>
      <c r="C43" s="124" t="s">
        <v>3064</v>
      </c>
      <c r="D43" s="125" t="s">
        <v>1053</v>
      </c>
      <c r="E43" s="51"/>
      <c r="F43" s="52" t="s">
        <v>1017</v>
      </c>
      <c r="G43" s="52" t="s">
        <v>1016</v>
      </c>
      <c r="H43" s="51"/>
      <c r="I43" s="51"/>
      <c r="J43" s="53"/>
      <c r="K43" s="53"/>
      <c r="L43" s="54" t="str">
        <f t="shared" si="87"/>
        <v xml:space="preserve">            { line: "COMO UN TEJEDOR, DEVANABA YO MI VIDA,, (Sol,,14)(La,m,250)", sC: "ta as"},</v>
      </c>
      <c r="M43" s="55" t="str">
        <f>IF(N43="","","(")</f>
        <v>(</v>
      </c>
      <c r="N43" s="56" t="str">
        <f>IF(D43="","",D43)</f>
        <v>Sol</v>
      </c>
      <c r="O43" s="57" t="str">
        <f>IF(N43="","",",")</f>
        <v>,</v>
      </c>
      <c r="P43" s="58" t="str">
        <f>IF(E43="","",E43)</f>
        <v/>
      </c>
      <c r="Q43" s="59" t="str">
        <f>IF(N43="","",",")</f>
        <v>,</v>
      </c>
      <c r="R43" s="60">
        <f t="shared" si="35"/>
        <v>14</v>
      </c>
      <c r="S43" s="55" t="str">
        <f>IF(N43="","",")")</f>
        <v>)</v>
      </c>
      <c r="T43" s="61" t="str">
        <f>IF(U43="","","(")</f>
        <v>(</v>
      </c>
      <c r="U43" s="62" t="str">
        <f>IF(F43="","",F43)</f>
        <v>La</v>
      </c>
      <c r="V43" s="63" t="str">
        <f>IF(U43="","",",")</f>
        <v>,</v>
      </c>
      <c r="W43" s="64" t="str">
        <f>IF(G43="","",G43)</f>
        <v>m</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4.5" thickTop="1" thickBot="1" x14ac:dyDescent="0.55000000000000004">
      <c r="B44" t="s">
        <v>1003</v>
      </c>
      <c r="C44" s="124" t="s">
        <v>3065</v>
      </c>
      <c r="D44" s="125" t="s">
        <v>1053</v>
      </c>
      <c r="E44" s="51"/>
      <c r="F44" s="52" t="s">
        <v>1017</v>
      </c>
      <c r="G44" s="52" t="s">
        <v>1016</v>
      </c>
      <c r="H44" s="51"/>
      <c r="I44" s="51"/>
      <c r="J44" s="53"/>
      <c r="K44" s="53"/>
      <c r="L44" s="54" t="str">
        <f t="shared" si="87"/>
        <v xml:space="preserve">            { line: "Y ME CORTAN LA TRAMA., (Sol,,14)(La,m,250)", sC: "as"},</v>
      </c>
      <c r="M44" s="55" t="str">
        <f>IF(N44="","","(")</f>
        <v>(</v>
      </c>
      <c r="N44" s="56" t="str">
        <f>IF(D44="","",D44)</f>
        <v>Sol</v>
      </c>
      <c r="O44" s="57" t="str">
        <f>IF(N44="","",",")</f>
        <v>,</v>
      </c>
      <c r="P44" s="58" t="str">
        <f>IF(E44="","",E44)</f>
        <v/>
      </c>
      <c r="Q44" s="59" t="str">
        <f>IF(N44="","",",")</f>
        <v>,</v>
      </c>
      <c r="R44" s="60">
        <f t="shared" si="35"/>
        <v>14</v>
      </c>
      <c r="S44" s="55" t="str">
        <f>IF(N44="","",")")</f>
        <v>)</v>
      </c>
      <c r="T44" s="61" t="str">
        <f>IF(U44="","","(")</f>
        <v>(</v>
      </c>
      <c r="U44" s="62" t="str">
        <f>IF(F44="","",F44)</f>
        <v>La</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4.5" thickTop="1" thickBot="1" x14ac:dyDescent="0.55000000000000004">
      <c r="B45" t="s">
        <v>1018</v>
      </c>
      <c r="C45" s="124" t="s">
        <v>3066</v>
      </c>
      <c r="D45" s="125" t="s">
        <v>2650</v>
      </c>
      <c r="E45" s="51"/>
      <c r="F45" s="52"/>
      <c r="G45" s="52"/>
      <c r="H45" s="51"/>
      <c r="I45" s="51"/>
      <c r="J45" s="53"/>
      <c r="K45" s="53"/>
      <c r="L45" s="77" t="str">
        <f t="shared" si="87"/>
        <v xml:space="preserve">            { line: "Día y noche me estás acabando,, (Lam,,)", sC: "tc"},</v>
      </c>
      <c r="M45" s="55" t="str">
        <f t="shared" ref="M45:M48" si="88">IF(N45="","","(")</f>
        <v>(</v>
      </c>
      <c r="N45" s="56" t="str">
        <f t="shared" ref="N45:N48" si="89">IF(D45="","",D45)</f>
        <v>Lam</v>
      </c>
      <c r="O45" s="57" t="str">
        <f t="shared" ref="O45:O48" si="90">IF(N45="","",",")</f>
        <v>,</v>
      </c>
      <c r="P45" s="58" t="str">
        <f t="shared" ref="P45:P48" si="91">IF(E45="","",E45)</f>
        <v/>
      </c>
      <c r="Q45" s="59" t="str">
        <f t="shared" ref="Q45:Q48" si="92">IF(N45="","",",")</f>
        <v>,</v>
      </c>
      <c r="R45" s="60" t="str">
        <f t="shared" si="35"/>
        <v/>
      </c>
      <c r="S45" s="55" t="str">
        <f t="shared" ref="S45:S48" si="93">IF(N45="","",")")</f>
        <v>)</v>
      </c>
      <c r="T45" s="61" t="str">
        <f t="shared" ref="T45:T48" si="94">IF(U45="","","(")</f>
        <v/>
      </c>
      <c r="U45" s="62" t="str">
        <f t="shared" ref="U45:U48" si="95">IF(F45="","",F45)</f>
        <v/>
      </c>
      <c r="V45" s="63" t="str">
        <f t="shared" ref="V45:V48" si="96">IF(U45="","",",")</f>
        <v/>
      </c>
      <c r="W45" s="64" t="str">
        <f t="shared" ref="W45:W48" si="97">IF(G45="","",G45)</f>
        <v/>
      </c>
      <c r="X45" s="63" t="str">
        <f t="shared" ref="X45:X48" si="98">IF(U45="","",",")</f>
        <v/>
      </c>
      <c r="Y45" s="63" t="str">
        <f t="shared" ref="Y45:Y48" si="99">IF(U45="","",250)</f>
        <v/>
      </c>
      <c r="Z45" s="55" t="str">
        <f t="shared" ref="Z45:Z48" si="100">IF(U45="","",")")</f>
        <v/>
      </c>
      <c r="AA45" s="65" t="str">
        <f t="shared" ref="AA45:AA48" si="101">IF(AB45="","","(")</f>
        <v/>
      </c>
      <c r="AB45" s="56" t="str">
        <f t="shared" ref="AB45:AB48" si="102">IF(H45="","",H45)</f>
        <v/>
      </c>
      <c r="AC45" s="66" t="str">
        <f t="shared" ref="AC45:AC48" si="103">IF(AB45="","",",")</f>
        <v/>
      </c>
      <c r="AD45" s="58" t="str">
        <f t="shared" ref="AD45:AD48" si="104">IF(I45="","",I45)</f>
        <v/>
      </c>
      <c r="AE45" s="67" t="str">
        <f t="shared" ref="AE45:AE48" si="105">IF(AB45="","",",")</f>
        <v/>
      </c>
      <c r="AF45" s="60" t="str">
        <f t="shared" ref="AF45:AF48" si="106">IF(AB45="","",350)</f>
        <v/>
      </c>
      <c r="AG45" s="60" t="str">
        <f t="shared" ref="AG45:AG48" si="107">IF(AB45="","",")")</f>
        <v/>
      </c>
      <c r="AH45" s="68" t="str">
        <f t="shared" ref="AH45:AH48" si="108">IF(AI45="","","(")</f>
        <v/>
      </c>
      <c r="AI45" s="69" t="str">
        <f t="shared" ref="AI45:AI48" si="109">IF(J45="","",J45)</f>
        <v/>
      </c>
      <c r="AJ45" s="63" t="str">
        <f t="shared" ref="AJ45:AJ48" si="110">IF(AI45="","",",")</f>
        <v/>
      </c>
      <c r="AK45" s="63" t="str">
        <f t="shared" ref="AK45:AK48" si="111">IF(K45="","",K45)</f>
        <v/>
      </c>
      <c r="AL45" s="63" t="str">
        <f t="shared" ref="AL45:AL48" si="112">IF(AI45="","",",")</f>
        <v/>
      </c>
      <c r="AM45" s="63" t="str">
        <f t="shared" ref="AM45:AM48" si="113">IF(AI45="","",450)</f>
        <v/>
      </c>
      <c r="AN45" s="63" t="str">
        <f t="shared" ref="AN45:AN48" si="114">IF(AI45="","",")")</f>
        <v/>
      </c>
    </row>
    <row r="46" spans="1:40" ht="24.5" thickTop="1" thickBot="1" x14ac:dyDescent="0.55000000000000004">
      <c r="B46" t="s">
        <v>1018</v>
      </c>
      <c r="C46" s="124" t="s">
        <v>3067</v>
      </c>
      <c r="D46" s="125" t="s">
        <v>1053</v>
      </c>
      <c r="E46" s="51"/>
      <c r="F46" s="52" t="s">
        <v>1017</v>
      </c>
      <c r="G46" s="52" t="s">
        <v>1016</v>
      </c>
      <c r="H46" s="51"/>
      <c r="I46" s="51"/>
      <c r="J46" s="53"/>
      <c r="K46" s="53"/>
      <c r="L46" s="77" t="str">
        <f>IF(C46="","",_xlfn.CONCAT("            { line: ","""",C46,", ",M46:AN46,""", sC: ","""",B46,"""},"))</f>
        <v xml:space="preserve">            { line: "sollozo hasta el amanecer., (Sol,,14)(La,m,250)", sC: "tc"},</v>
      </c>
      <c r="M46" s="55" t="str">
        <f t="shared" si="88"/>
        <v>(</v>
      </c>
      <c r="N46" s="56" t="str">
        <f t="shared" si="89"/>
        <v>Sol</v>
      </c>
      <c r="O46" s="57" t="str">
        <f t="shared" si="90"/>
        <v>,</v>
      </c>
      <c r="P46" s="58" t="str">
        <f t="shared" si="91"/>
        <v/>
      </c>
      <c r="Q46" s="59" t="str">
        <f t="shared" si="92"/>
        <v>,</v>
      </c>
      <c r="R46" s="60">
        <f t="shared" si="35"/>
        <v>14</v>
      </c>
      <c r="S46" s="55" t="str">
        <f t="shared" si="93"/>
        <v>)</v>
      </c>
      <c r="T46" s="61" t="str">
        <f t="shared" si="94"/>
        <v>(</v>
      </c>
      <c r="U46" s="62" t="str">
        <f t="shared" si="95"/>
        <v>La</v>
      </c>
      <c r="V46" s="63" t="str">
        <f t="shared" si="96"/>
        <v>,</v>
      </c>
      <c r="W46" s="64" t="str">
        <f t="shared" si="97"/>
        <v>m</v>
      </c>
      <c r="X46" s="63" t="str">
        <f t="shared" si="98"/>
        <v>,</v>
      </c>
      <c r="Y46" s="63">
        <f t="shared" si="99"/>
        <v>250</v>
      </c>
      <c r="Z46" s="55" t="str">
        <f t="shared" si="100"/>
        <v>)</v>
      </c>
      <c r="AA46" s="65" t="str">
        <f t="shared" si="101"/>
        <v/>
      </c>
      <c r="AB46" s="56" t="str">
        <f t="shared" si="102"/>
        <v/>
      </c>
      <c r="AC46" s="66" t="str">
        <f t="shared" si="103"/>
        <v/>
      </c>
      <c r="AD46" s="58" t="str">
        <f t="shared" si="104"/>
        <v/>
      </c>
      <c r="AE46" s="67" t="str">
        <f t="shared" si="105"/>
        <v/>
      </c>
      <c r="AF46" s="60" t="str">
        <f t="shared" si="106"/>
        <v/>
      </c>
      <c r="AG46" s="60" t="str">
        <f t="shared" si="107"/>
        <v/>
      </c>
      <c r="AH46" s="68" t="str">
        <f t="shared" si="108"/>
        <v/>
      </c>
      <c r="AI46" s="69" t="str">
        <f t="shared" si="109"/>
        <v/>
      </c>
      <c r="AJ46" s="63" t="str">
        <f t="shared" si="110"/>
        <v/>
      </c>
      <c r="AK46" s="63" t="str">
        <f t="shared" si="111"/>
        <v/>
      </c>
      <c r="AL46" s="63" t="str">
        <f t="shared" si="112"/>
        <v/>
      </c>
      <c r="AM46" s="63" t="str">
        <f t="shared" si="113"/>
        <v/>
      </c>
      <c r="AN46" s="63" t="str">
        <f t="shared" si="114"/>
        <v/>
      </c>
    </row>
    <row r="47" spans="1:40" ht="24.5" thickTop="1" thickBot="1" x14ac:dyDescent="0.55000000000000004">
      <c r="B47" t="s">
        <v>1001</v>
      </c>
      <c r="C47" s="124" t="s">
        <v>3068</v>
      </c>
      <c r="D47" s="125" t="s">
        <v>1053</v>
      </c>
      <c r="E47" s="51"/>
      <c r="F47" s="52" t="s">
        <v>1017</v>
      </c>
      <c r="G47" s="52" t="s">
        <v>1016</v>
      </c>
      <c r="H47" s="51"/>
      <c r="I47" s="51"/>
      <c r="J47" s="53"/>
      <c r="K47" s="53"/>
      <c r="L47" s="77" t="str">
        <f>IF(C47="","",_xlfn.CONCAT("            { line: ","""",C47,", ",M47:AN47,""", sC: ","""",B47,"""},"))</f>
        <v xml:space="preserve">            { line: "ME QUIEBRAS LOS HUESOS COMO UN LEÓN,, (Sol,,14)(La,m,250)", sC: "ta as"},</v>
      </c>
      <c r="M47" s="55" t="str">
        <f t="shared" si="88"/>
        <v>(</v>
      </c>
      <c r="N47" s="56" t="str">
        <f t="shared" si="89"/>
        <v>Sol</v>
      </c>
      <c r="O47" s="57" t="str">
        <f t="shared" si="90"/>
        <v>,</v>
      </c>
      <c r="P47" s="58" t="str">
        <f t="shared" si="91"/>
        <v/>
      </c>
      <c r="Q47" s="59" t="str">
        <f t="shared" si="92"/>
        <v>,</v>
      </c>
      <c r="R47" s="60">
        <f t="shared" si="35"/>
        <v>14</v>
      </c>
      <c r="S47" s="55" t="str">
        <f t="shared" si="93"/>
        <v>)</v>
      </c>
      <c r="T47" s="61" t="str">
        <f t="shared" si="94"/>
        <v>(</v>
      </c>
      <c r="U47" s="62" t="str">
        <f t="shared" si="95"/>
        <v>La</v>
      </c>
      <c r="V47" s="63" t="str">
        <f t="shared" si="96"/>
        <v>,</v>
      </c>
      <c r="W47" s="64" t="str">
        <f t="shared" si="97"/>
        <v>m</v>
      </c>
      <c r="X47" s="63" t="str">
        <f t="shared" si="98"/>
        <v>,</v>
      </c>
      <c r="Y47" s="63">
        <f t="shared" si="99"/>
        <v>250</v>
      </c>
      <c r="Z47" s="55" t="str">
        <f t="shared" si="100"/>
        <v>)</v>
      </c>
      <c r="AA47" s="65" t="str">
        <f t="shared" si="101"/>
        <v/>
      </c>
      <c r="AB47" s="56" t="str">
        <f t="shared" si="102"/>
        <v/>
      </c>
      <c r="AC47" s="66" t="str">
        <f t="shared" si="103"/>
        <v/>
      </c>
      <c r="AD47" s="58" t="str">
        <f t="shared" si="104"/>
        <v/>
      </c>
      <c r="AE47" s="67" t="str">
        <f t="shared" si="105"/>
        <v/>
      </c>
      <c r="AF47" s="60" t="str">
        <f t="shared" si="106"/>
        <v/>
      </c>
      <c r="AG47" s="60" t="str">
        <f t="shared" si="107"/>
        <v/>
      </c>
      <c r="AH47" s="68" t="str">
        <f t="shared" si="108"/>
        <v/>
      </c>
      <c r="AI47" s="69" t="str">
        <f t="shared" si="109"/>
        <v/>
      </c>
      <c r="AJ47" s="63" t="str">
        <f t="shared" si="110"/>
        <v/>
      </c>
      <c r="AK47" s="63" t="str">
        <f t="shared" si="111"/>
        <v/>
      </c>
      <c r="AL47" s="63" t="str">
        <f t="shared" si="112"/>
        <v/>
      </c>
      <c r="AM47" s="63" t="str">
        <f t="shared" si="113"/>
        <v/>
      </c>
      <c r="AN47" s="63" t="str">
        <f t="shared" si="114"/>
        <v/>
      </c>
    </row>
    <row r="48" spans="1:40" ht="24.5" thickTop="1" thickBot="1" x14ac:dyDescent="0.55000000000000004">
      <c r="B48" t="s">
        <v>1003</v>
      </c>
      <c r="C48" s="124" t="s">
        <v>3069</v>
      </c>
      <c r="D48" s="125" t="s">
        <v>1053</v>
      </c>
      <c r="E48" s="51"/>
      <c r="F48" s="52" t="s">
        <v>1017</v>
      </c>
      <c r="G48" s="52" t="s">
        <v>1016</v>
      </c>
      <c r="H48" s="51"/>
      <c r="I48" s="51"/>
      <c r="J48" s="53"/>
      <c r="K48" s="53"/>
      <c r="L48" s="77" t="str">
        <f t="shared" ref="L48:L56" si="115">IF(C48="","",_xlfn.CONCAT("            { line: ","""",C48,", ",M48:AN48,""", sC: ","""",B48,"""},"))</f>
        <v xml:space="preserve">            { line: "DÍA Y NOCHE ME ESTÁS ACABANDO., (Sol,,14)(La,m,250)", sC: "as"},</v>
      </c>
      <c r="M48" s="55" t="str">
        <f t="shared" si="88"/>
        <v>(</v>
      </c>
      <c r="N48" s="56" t="str">
        <f t="shared" si="89"/>
        <v>Sol</v>
      </c>
      <c r="O48" s="57" t="str">
        <f t="shared" si="90"/>
        <v>,</v>
      </c>
      <c r="P48" s="58" t="str">
        <f t="shared" si="91"/>
        <v/>
      </c>
      <c r="Q48" s="59" t="str">
        <f t="shared" si="92"/>
        <v>,</v>
      </c>
      <c r="R48" s="60">
        <f t="shared" si="35"/>
        <v>14</v>
      </c>
      <c r="S48" s="55" t="str">
        <f t="shared" si="93"/>
        <v>)</v>
      </c>
      <c r="T48" s="61" t="str">
        <f t="shared" si="94"/>
        <v>(</v>
      </c>
      <c r="U48" s="62" t="str">
        <f t="shared" si="95"/>
        <v>La</v>
      </c>
      <c r="V48" s="63" t="str">
        <f t="shared" si="96"/>
        <v>,</v>
      </c>
      <c r="W48" s="64" t="str">
        <f t="shared" si="97"/>
        <v>m</v>
      </c>
      <c r="X48" s="63" t="str">
        <f t="shared" si="98"/>
        <v>,</v>
      </c>
      <c r="Y48" s="63">
        <f t="shared" si="99"/>
        <v>250</v>
      </c>
      <c r="Z48" s="55" t="str">
        <f t="shared" si="100"/>
        <v>)</v>
      </c>
      <c r="AA48" s="65" t="str">
        <f t="shared" si="101"/>
        <v/>
      </c>
      <c r="AB48" s="56" t="str">
        <f t="shared" si="102"/>
        <v/>
      </c>
      <c r="AC48" s="66" t="str">
        <f t="shared" si="103"/>
        <v/>
      </c>
      <c r="AD48" s="58" t="str">
        <f t="shared" si="104"/>
        <v/>
      </c>
      <c r="AE48" s="67" t="str">
        <f t="shared" si="105"/>
        <v/>
      </c>
      <c r="AF48" s="60" t="str">
        <f t="shared" si="106"/>
        <v/>
      </c>
      <c r="AG48" s="60" t="str">
        <f t="shared" si="107"/>
        <v/>
      </c>
      <c r="AH48" s="68" t="str">
        <f t="shared" si="108"/>
        <v/>
      </c>
      <c r="AI48" s="69" t="str">
        <f t="shared" si="109"/>
        <v/>
      </c>
      <c r="AJ48" s="63" t="str">
        <f t="shared" si="110"/>
        <v/>
      </c>
      <c r="AK48" s="63" t="str">
        <f t="shared" si="111"/>
        <v/>
      </c>
      <c r="AL48" s="63" t="str">
        <f t="shared" si="112"/>
        <v/>
      </c>
      <c r="AM48" s="63" t="str">
        <f t="shared" si="113"/>
        <v/>
      </c>
      <c r="AN48" s="63" t="str">
        <f t="shared" si="114"/>
        <v/>
      </c>
    </row>
    <row r="49" spans="1:40" ht="26.5" thickTop="1" thickBot="1" x14ac:dyDescent="0.550000000000000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4.5" thickTop="1" thickBot="1" x14ac:dyDescent="0.55000000000000004">
      <c r="C50" s="124" t="s">
        <v>3094</v>
      </c>
      <c r="D50" s="125"/>
      <c r="E50" s="51"/>
      <c r="F50" s="52"/>
      <c r="G50" s="52"/>
      <c r="H50" s="51"/>
      <c r="I50" s="51"/>
      <c r="J50" s="53"/>
      <c r="K50" s="53"/>
      <c r="L50" s="77" t="str">
        <f t="shared" ref="L50:L51" si="116">IF(C50="","",_xlfn.CONCAT("            { line: ","""",C50,", ",M50:AN50,""", sC: ","""",B50,"""},"))</f>
        <v xml:space="preserve">            { line: "SALMODIA III, ", sC: ""},</v>
      </c>
      <c r="M50" s="55" t="str">
        <f t="shared" ref="M50:M51" si="117">IF(N50="","","(")</f>
        <v/>
      </c>
      <c r="N50" s="56" t="str">
        <f t="shared" ref="N50:N51" si="118">IF(D50="","",D50)</f>
        <v/>
      </c>
      <c r="O50" s="57" t="str">
        <f t="shared" ref="O50:O51" si="119">IF(N50="","",",")</f>
        <v/>
      </c>
      <c r="P50" s="58" t="str">
        <f t="shared" ref="P50:P51" si="120">IF(E50="","",E50)</f>
        <v/>
      </c>
      <c r="Q50" s="59" t="str">
        <f t="shared" ref="Q50:Q51" si="121">IF(N50="","",",")</f>
        <v/>
      </c>
      <c r="R50" s="60" t="str">
        <f t="shared" ref="R50:R51" si="122">IF(N50="Do",10,IF(N50="Re",22,IF(N50="Mi",20,IF(N50="Fa",20,IF(N50="Sol",14,IF(N50="La",20,IF(N50="Si",20,IF(N50="Do#",14,IF(N50="Fa#",15,IF(N50="Sol#",20,IF(N50="Si♭",17,"")))))))))))</f>
        <v/>
      </c>
      <c r="S50" s="55" t="str">
        <f t="shared" ref="S50:S51" si="123">IF(N50="","",")")</f>
        <v/>
      </c>
      <c r="T50" s="61" t="str">
        <f t="shared" ref="T50:T51" si="124">IF(U50="","","(")</f>
        <v/>
      </c>
      <c r="U50" s="62" t="str">
        <f t="shared" ref="U50:U51" si="125">IF(F50="","",F50)</f>
        <v/>
      </c>
      <c r="V50" s="63" t="str">
        <f t="shared" ref="V50:V51" si="126">IF(U50="","",",")</f>
        <v/>
      </c>
      <c r="W50" s="64" t="str">
        <f t="shared" ref="W50:W51" si="127">IF(G50="","",G50)</f>
        <v/>
      </c>
      <c r="X50" s="63" t="str">
        <f t="shared" ref="X50:X51" si="128">IF(U50="","",",")</f>
        <v/>
      </c>
      <c r="Y50" s="63" t="str">
        <f t="shared" ref="Y50:Y51" si="129">IF(U50="","",250)</f>
        <v/>
      </c>
      <c r="Z50" s="55" t="str">
        <f t="shared" ref="Z50:Z51" si="130">IF(U50="","",")")</f>
        <v/>
      </c>
      <c r="AA50" s="65" t="str">
        <f t="shared" ref="AA50:AA51" si="131">IF(AB50="","","(")</f>
        <v/>
      </c>
      <c r="AB50" s="56" t="str">
        <f t="shared" ref="AB50:AB51" si="132">IF(H50="","",H50)</f>
        <v/>
      </c>
      <c r="AC50" s="66" t="str">
        <f t="shared" ref="AC50:AC51" si="133">IF(AB50="","",",")</f>
        <v/>
      </c>
      <c r="AD50" s="58" t="str">
        <f t="shared" ref="AD50:AD51" si="134">IF(I50="","",I50)</f>
        <v/>
      </c>
      <c r="AE50" s="67" t="str">
        <f t="shared" ref="AE50:AE51" si="135">IF(AB50="","",",")</f>
        <v/>
      </c>
      <c r="AF50" s="60" t="str">
        <f t="shared" ref="AF50:AF51" si="136">IF(AB50="","",350)</f>
        <v/>
      </c>
      <c r="AG50" s="60" t="str">
        <f t="shared" ref="AG50:AG51" si="137">IF(AB50="","",")")</f>
        <v/>
      </c>
      <c r="AH50" s="68" t="str">
        <f t="shared" ref="AH50:AH51" si="138">IF(AI50="","","(")</f>
        <v/>
      </c>
      <c r="AI50" s="69" t="str">
        <f t="shared" ref="AI50:AI51" si="139">IF(J50="","",J50)</f>
        <v/>
      </c>
      <c r="AJ50" s="63" t="str">
        <f t="shared" ref="AJ50:AJ51" si="140">IF(AI50="","",",")</f>
        <v/>
      </c>
      <c r="AK50" s="63" t="str">
        <f t="shared" ref="AK50:AK51" si="141">IF(K50="","",K50)</f>
        <v/>
      </c>
      <c r="AL50" s="63" t="str">
        <f t="shared" ref="AL50:AL51" si="142">IF(AI50="","",",")</f>
        <v/>
      </c>
      <c r="AM50" s="63" t="str">
        <f t="shared" ref="AM50:AM51" si="143">IF(AI50="","",450)</f>
        <v/>
      </c>
      <c r="AN50" s="63" t="str">
        <f t="shared" ref="AN50:AN51" si="144">IF(AI50="","",")")</f>
        <v/>
      </c>
    </row>
    <row r="51" spans="1:40" ht="24.5" thickTop="1" thickBot="1" x14ac:dyDescent="0.55000000000000004">
      <c r="B51" t="s">
        <v>2635</v>
      </c>
      <c r="C51" s="124" t="s">
        <v>3095</v>
      </c>
      <c r="D51" s="125"/>
      <c r="E51" s="51"/>
      <c r="F51" s="52"/>
      <c r="G51" s="52"/>
      <c r="H51" s="51"/>
      <c r="I51" s="51"/>
      <c r="J51" s="53"/>
      <c r="K51" s="53"/>
      <c r="L51" s="77" t="str">
        <f t="shared" si="116"/>
        <v xml:space="preserve">            { line: "Sal 43(42), ", sC: "sub"},</v>
      </c>
      <c r="M51" s="55" t="str">
        <f t="shared" si="117"/>
        <v/>
      </c>
      <c r="N51" s="56" t="str">
        <f t="shared" si="118"/>
        <v/>
      </c>
      <c r="O51" s="57" t="str">
        <f t="shared" si="119"/>
        <v/>
      </c>
      <c r="P51" s="58" t="str">
        <f t="shared" si="120"/>
        <v/>
      </c>
      <c r="Q51" s="59" t="str">
        <f t="shared" si="121"/>
        <v/>
      </c>
      <c r="R51" s="60" t="str">
        <f t="shared" si="122"/>
        <v/>
      </c>
      <c r="S51" s="55" t="str">
        <f t="shared" si="123"/>
        <v/>
      </c>
      <c r="T51" s="61" t="str">
        <f t="shared" si="124"/>
        <v/>
      </c>
      <c r="U51" s="62" t="str">
        <f t="shared" si="125"/>
        <v/>
      </c>
      <c r="V51" s="63" t="str">
        <f t="shared" si="126"/>
        <v/>
      </c>
      <c r="W51" s="64" t="str">
        <f t="shared" si="127"/>
        <v/>
      </c>
      <c r="X51" s="63" t="str">
        <f t="shared" si="128"/>
        <v/>
      </c>
      <c r="Y51" s="63" t="str">
        <f t="shared" si="129"/>
        <v/>
      </c>
      <c r="Z51" s="55" t="str">
        <f t="shared" si="130"/>
        <v/>
      </c>
      <c r="AA51" s="65" t="str">
        <f t="shared" si="131"/>
        <v/>
      </c>
      <c r="AB51" s="56" t="str">
        <f t="shared" si="132"/>
        <v/>
      </c>
      <c r="AC51" s="66" t="str">
        <f t="shared" si="133"/>
        <v/>
      </c>
      <c r="AD51" s="58" t="str">
        <f t="shared" si="134"/>
        <v/>
      </c>
      <c r="AE51" s="67" t="str">
        <f t="shared" si="135"/>
        <v/>
      </c>
      <c r="AF51" s="60" t="str">
        <f t="shared" si="136"/>
        <v/>
      </c>
      <c r="AG51" s="60" t="str">
        <f t="shared" si="137"/>
        <v/>
      </c>
      <c r="AH51" s="68" t="str">
        <f t="shared" si="138"/>
        <v/>
      </c>
      <c r="AI51" s="69" t="str">
        <f t="shared" si="139"/>
        <v/>
      </c>
      <c r="AJ51" s="63" t="str">
        <f t="shared" si="140"/>
        <v/>
      </c>
      <c r="AK51" s="63" t="str">
        <f t="shared" si="141"/>
        <v/>
      </c>
      <c r="AL51" s="63" t="str">
        <f t="shared" si="142"/>
        <v/>
      </c>
      <c r="AM51" s="63" t="str">
        <f t="shared" si="143"/>
        <v/>
      </c>
      <c r="AN51" s="63" t="str">
        <f t="shared" si="144"/>
        <v/>
      </c>
    </row>
    <row r="52" spans="1:40" ht="26.5" thickTop="1" thickBot="1" x14ac:dyDescent="0.55000000000000004">
      <c r="A52" s="72"/>
      <c r="B52" s="72"/>
      <c r="C52" s="72"/>
      <c r="D52" s="73"/>
      <c r="E52" s="73"/>
      <c r="F52" s="73"/>
      <c r="G52" s="73"/>
      <c r="H52" s="73"/>
      <c r="I52" s="73"/>
      <c r="J52" s="73"/>
      <c r="K52" s="73"/>
      <c r="L52" s="74" t="s">
        <v>997</v>
      </c>
      <c r="M52" s="55"/>
      <c r="N52" s="56"/>
      <c r="O52" s="57"/>
      <c r="P52" s="58"/>
      <c r="Q52" s="59"/>
      <c r="R52" s="60" t="str">
        <f>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4.5" thickTop="1" thickBot="1" x14ac:dyDescent="0.55000000000000004">
      <c r="B53" t="s">
        <v>1018</v>
      </c>
      <c r="C53" s="124" t="s">
        <v>3070</v>
      </c>
      <c r="D53" s="125" t="s">
        <v>1110</v>
      </c>
      <c r="E53" s="51" t="s">
        <v>1016</v>
      </c>
      <c r="F53" s="52" t="s">
        <v>1053</v>
      </c>
      <c r="G53" s="52" t="s">
        <v>1016</v>
      </c>
      <c r="H53" s="51"/>
      <c r="I53" s="51"/>
      <c r="J53" s="53"/>
      <c r="K53" s="53"/>
      <c r="L53" s="54" t="str">
        <f t="shared" si="115"/>
        <v xml:space="preserve">            { line: "Tú eres mi Dios y protector,, (Re,m,22)(Sol,m,250)", sC: "tc"},</v>
      </c>
      <c r="M53" s="55" t="str">
        <f>IF(N53="","","(")</f>
        <v>(</v>
      </c>
      <c r="N53" s="56" t="str">
        <f>IF(D53="","",D53)</f>
        <v>Re</v>
      </c>
      <c r="O53" s="57" t="str">
        <f>IF(N53="","",",")</f>
        <v>,</v>
      </c>
      <c r="P53" s="58" t="str">
        <f>IF(E53="","",E53)</f>
        <v>m</v>
      </c>
      <c r="Q53" s="59" t="str">
        <f>IF(N53="","",",")</f>
        <v>,</v>
      </c>
      <c r="R53" s="60">
        <f t="shared" si="35"/>
        <v>22</v>
      </c>
      <c r="S53" s="55" t="str">
        <f>IF(N53="","",")")</f>
        <v>)</v>
      </c>
      <c r="T53" s="61" t="str">
        <f>IF(U53="","","(")</f>
        <v>(</v>
      </c>
      <c r="U53" s="62" t="str">
        <f>IF(F53="","",F53)</f>
        <v>Sol</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t="s">
        <v>3071</v>
      </c>
      <c r="D54" s="125" t="s">
        <v>1110</v>
      </c>
      <c r="E54" s="51" t="s">
        <v>1016</v>
      </c>
      <c r="F54" s="52"/>
      <c r="G54" s="52"/>
      <c r="H54" s="51"/>
      <c r="I54" s="51"/>
      <c r="J54" s="53"/>
      <c r="K54" s="53"/>
      <c r="L54" s="54" t="str">
        <f t="shared" si="115"/>
        <v xml:space="preserve">            { line: "¿por qué me rechazas?,, (Re,m,22)", sC: ""},</v>
      </c>
      <c r="M54" s="55" t="str">
        <f>IF(N54="","","(")</f>
        <v>(</v>
      </c>
      <c r="N54" s="56" t="str">
        <f>IF(D54="","",D54)</f>
        <v>Re</v>
      </c>
      <c r="O54" s="57" t="str">
        <f>IF(N54="","",",")</f>
        <v>,</v>
      </c>
      <c r="P54" s="58" t="str">
        <f>IF(E54="","",E54)</f>
        <v>m</v>
      </c>
      <c r="Q54" s="59" t="str">
        <f>IF(N54="","",",")</f>
        <v>,</v>
      </c>
      <c r="R54" s="60">
        <f t="shared" si="35"/>
        <v>22</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4.5" thickTop="1" thickBot="1" x14ac:dyDescent="0.55000000000000004">
      <c r="B55" t="s">
        <v>1001</v>
      </c>
      <c r="C55" s="124" t="s">
        <v>3072</v>
      </c>
      <c r="D55" s="125" t="s">
        <v>1110</v>
      </c>
      <c r="E55" s="51" t="s">
        <v>1016</v>
      </c>
      <c r="F55" s="52" t="s">
        <v>1053</v>
      </c>
      <c r="G55" s="52" t="s">
        <v>1016</v>
      </c>
      <c r="H55" s="51"/>
      <c r="I55" s="51"/>
      <c r="J55" s="53"/>
      <c r="K55" s="53"/>
      <c r="L55" s="54" t="str">
        <f t="shared" si="115"/>
        <v xml:space="preserve">            { line: "¿POR QUÉ VOY ANDANDO SOMBRÍO,, (Re,m,22)(Sol,m,250)", sC: "ta as"},</v>
      </c>
      <c r="M55" s="55" t="str">
        <f>IF(N55="","","(")</f>
        <v>(</v>
      </c>
      <c r="N55" s="56" t="str">
        <f>IF(D55="","",D55)</f>
        <v>Re</v>
      </c>
      <c r="O55" s="57" t="str">
        <f>IF(N55="","",",")</f>
        <v>,</v>
      </c>
      <c r="P55" s="58" t="str">
        <f>IF(E55="","",E55)</f>
        <v>m</v>
      </c>
      <c r="Q55" s="59" t="str">
        <f>IF(N55="","",",")</f>
        <v>,</v>
      </c>
      <c r="R55" s="60">
        <f t="shared" si="35"/>
        <v>22</v>
      </c>
      <c r="S55" s="55" t="str">
        <f>IF(N55="","",")")</f>
        <v>)</v>
      </c>
      <c r="T55" s="61" t="str">
        <f>IF(U55="","","(")</f>
        <v>(</v>
      </c>
      <c r="U55" s="62" t="str">
        <f>IF(F55="","",F55)</f>
        <v>Sol</v>
      </c>
      <c r="V55" s="63" t="str">
        <f>IF(U55="","",",")</f>
        <v>,</v>
      </c>
      <c r="W55" s="64" t="str">
        <f>IF(G55="","",G55)</f>
        <v>m</v>
      </c>
      <c r="X55" s="63" t="str">
        <f>IF(U55="","",",")</f>
        <v>,</v>
      </c>
      <c r="Y55" s="63">
        <f>IF(U55="","",250)</f>
        <v>250</v>
      </c>
      <c r="Z55" s="55" t="str">
        <f>IF(U55="","",")")</f>
        <v>)</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4.5" thickTop="1" thickBot="1" x14ac:dyDescent="0.55000000000000004">
      <c r="B56" t="s">
        <v>1003</v>
      </c>
      <c r="C56" s="124" t="s">
        <v>3073</v>
      </c>
      <c r="D56" s="125" t="s">
        <v>1110</v>
      </c>
      <c r="E56" s="51" t="s">
        <v>1016</v>
      </c>
      <c r="F56" s="52"/>
      <c r="G56" s="52"/>
      <c r="H56" s="51"/>
      <c r="I56" s="51"/>
      <c r="J56" s="53"/>
      <c r="K56" s="53"/>
      <c r="L56" s="54" t="str">
        <f t="shared" si="115"/>
        <v xml:space="preserve">            { line: "HOSTIGADO POR MI ENEMIGO?, (Re,m,22)", sC: "as"},</v>
      </c>
      <c r="M56" s="55" t="str">
        <f t="shared" ref="M56" si="145">IF(N56="","","(")</f>
        <v>(</v>
      </c>
      <c r="N56" s="56" t="str">
        <f t="shared" ref="N56" si="146">IF(D56="","",D56)</f>
        <v>Re</v>
      </c>
      <c r="O56" s="57" t="str">
        <f t="shared" ref="O56" si="147">IF(N56="","",",")</f>
        <v>,</v>
      </c>
      <c r="P56" s="58" t="str">
        <f t="shared" ref="P56" si="148">IF(E56="","",E56)</f>
        <v>m</v>
      </c>
      <c r="Q56" s="59" t="str">
        <f t="shared" ref="Q56" si="149">IF(N56="","",",")</f>
        <v>,</v>
      </c>
      <c r="R56" s="60">
        <f t="shared" si="35"/>
        <v>22</v>
      </c>
      <c r="S56" s="55" t="str">
        <f t="shared" ref="S56" si="150">IF(N56="","",")")</f>
        <v>)</v>
      </c>
      <c r="T56" s="61" t="str">
        <f t="shared" ref="T56" si="151">IF(U56="","","(")</f>
        <v/>
      </c>
      <c r="U56" s="62" t="str">
        <f t="shared" ref="U56" si="152">IF(F56="","",F56)</f>
        <v/>
      </c>
      <c r="V56" s="63" t="str">
        <f t="shared" ref="V56" si="153">IF(U56="","",",")</f>
        <v/>
      </c>
      <c r="W56" s="64" t="str">
        <f t="shared" ref="W56" si="154">IF(G56="","",G56)</f>
        <v/>
      </c>
      <c r="X56" s="63" t="str">
        <f t="shared" ref="X56" si="155">IF(U56="","",",")</f>
        <v/>
      </c>
      <c r="Y56" s="63" t="str">
        <f t="shared" ref="Y56" si="156">IF(U56="","",250)</f>
        <v/>
      </c>
      <c r="Z56" s="55" t="str">
        <f t="shared" ref="Z56" si="157">IF(U56="","",")")</f>
        <v/>
      </c>
      <c r="AA56" s="65" t="str">
        <f t="shared" ref="AA56" si="158">IF(AB56="","","(")</f>
        <v/>
      </c>
      <c r="AB56" s="56" t="str">
        <f t="shared" ref="AB56" si="159">IF(H56="","",H56)</f>
        <v/>
      </c>
      <c r="AC56" s="66" t="str">
        <f t="shared" ref="AC56" si="160">IF(AB56="","",",")</f>
        <v/>
      </c>
      <c r="AD56" s="58" t="str">
        <f t="shared" ref="AD56" si="161">IF(I56="","",I56)</f>
        <v/>
      </c>
      <c r="AE56" s="67" t="str">
        <f t="shared" ref="AE56" si="162">IF(AB56="","",",")</f>
        <v/>
      </c>
      <c r="AF56" s="60" t="str">
        <f t="shared" ref="AF56" si="163">IF(AB56="","",350)</f>
        <v/>
      </c>
      <c r="AG56" s="60" t="str">
        <f t="shared" ref="AG56" si="164">IF(AB56="","",")")</f>
        <v/>
      </c>
      <c r="AH56" s="68" t="str">
        <f t="shared" ref="AH56" si="165">IF(AI56="","","(")</f>
        <v/>
      </c>
      <c r="AI56" s="69" t="str">
        <f t="shared" ref="AI56" si="166">IF(J56="","",J56)</f>
        <v/>
      </c>
      <c r="AJ56" s="63" t="str">
        <f t="shared" ref="AJ56" si="167">IF(AI56="","",",")</f>
        <v/>
      </c>
      <c r="AK56" s="63" t="str">
        <f t="shared" ref="AK56" si="168">IF(K56="","",K56)</f>
        <v/>
      </c>
      <c r="AL56" s="63" t="str">
        <f t="shared" ref="AL56" si="169">IF(AI56="","",",")</f>
        <v/>
      </c>
      <c r="AM56" s="63" t="str">
        <f t="shared" ref="AM56" si="170">IF(AI56="","",450)</f>
        <v/>
      </c>
      <c r="AN56" s="63" t="str">
        <f t="shared" ref="AN56" si="171">IF(AI56="","",")")</f>
        <v/>
      </c>
    </row>
    <row r="57" spans="1:40" ht="36.5" thickTop="1" thickBot="1" x14ac:dyDescent="0.55000000000000004">
      <c r="A57" s="75"/>
      <c r="B57" s="75"/>
      <c r="C57" s="75" t="s">
        <v>2401</v>
      </c>
      <c r="D57" s="76"/>
      <c r="E57" s="76"/>
      <c r="F57" s="76"/>
      <c r="G57" s="76"/>
      <c r="H57" s="76"/>
      <c r="I57" s="76"/>
      <c r="J57" s="76"/>
      <c r="K57" s="76"/>
      <c r="L57" s="123" t="s">
        <v>998</v>
      </c>
      <c r="M57" s="126"/>
      <c r="N57" s="56"/>
      <c r="O57" s="127"/>
      <c r="P57" s="58"/>
      <c r="Q57" s="128"/>
      <c r="R57" s="60" t="str">
        <f t="shared" si="35"/>
        <v/>
      </c>
      <c r="S57" s="126"/>
      <c r="T57" s="129"/>
      <c r="U57" s="130"/>
      <c r="V57" s="131"/>
      <c r="W57" s="132"/>
      <c r="X57" s="131"/>
      <c r="Y57" s="131"/>
      <c r="Z57" s="126"/>
      <c r="AA57" s="65"/>
      <c r="AB57" s="56"/>
      <c r="AC57" s="66"/>
      <c r="AD57" s="58"/>
      <c r="AE57" s="67"/>
      <c r="AF57" s="60"/>
      <c r="AG57" s="60"/>
      <c r="AH57" s="65"/>
      <c r="AI57" s="133"/>
      <c r="AJ57" s="131"/>
      <c r="AK57" s="131"/>
      <c r="AL57" s="131"/>
      <c r="AM57" s="131"/>
      <c r="AN57" s="131"/>
    </row>
    <row r="58" spans="1:40" ht="24.5" thickTop="1" thickBot="1" x14ac:dyDescent="0.55000000000000004">
      <c r="C58" s="124" t="s">
        <v>3094</v>
      </c>
      <c r="D58" s="125"/>
      <c r="E58" s="51"/>
      <c r="F58" s="52"/>
      <c r="G58" s="52"/>
      <c r="H58" s="51"/>
      <c r="I58" s="51"/>
      <c r="J58" s="53"/>
      <c r="K58" s="53"/>
      <c r="L58" s="77" t="str">
        <f t="shared" ref="L58:L59" si="172">IF(C58="","",_xlfn.CONCAT("            { line: ","""",C58,", ",M58:AN58,""", sC: ","""",B58,"""},"))</f>
        <v xml:space="preserve">            { line: "SALMODIA III, ", sC: ""},</v>
      </c>
      <c r="M58" s="55" t="str">
        <f t="shared" ref="M58:M59" si="173">IF(N58="","","(")</f>
        <v/>
      </c>
      <c r="N58" s="56" t="str">
        <f t="shared" ref="N58:N59" si="174">IF(D58="","",D58)</f>
        <v/>
      </c>
      <c r="O58" s="57" t="str">
        <f t="shared" ref="O58:O59" si="175">IF(N58="","",",")</f>
        <v/>
      </c>
      <c r="P58" s="58" t="str">
        <f t="shared" ref="P58:P59" si="176">IF(E58="","",E58)</f>
        <v/>
      </c>
      <c r="Q58" s="59" t="str">
        <f t="shared" ref="Q58:Q59" si="177">IF(N58="","",",")</f>
        <v/>
      </c>
      <c r="R58" s="60" t="str">
        <f t="shared" ref="R58:R59" si="178">IF(N58="Do",10,IF(N58="Re",22,IF(N58="Mi",20,IF(N58="Fa",20,IF(N58="Sol",14,IF(N58="La",20,IF(N58="Si",20,IF(N58="Do#",14,IF(N58="Fa#",15,IF(N58="Sol#",20,IF(N58="Si♭",17,"")))))))))))</f>
        <v/>
      </c>
      <c r="S58" s="55" t="str">
        <f t="shared" ref="S58:S59" si="179">IF(N58="","",")")</f>
        <v/>
      </c>
      <c r="T58" s="61" t="str">
        <f t="shared" ref="T58:T59" si="180">IF(U58="","","(")</f>
        <v/>
      </c>
      <c r="U58" s="62" t="str">
        <f t="shared" ref="U58:U59" si="181">IF(F58="","",F58)</f>
        <v/>
      </c>
      <c r="V58" s="63" t="str">
        <f t="shared" ref="V58:V59" si="182">IF(U58="","",",")</f>
        <v/>
      </c>
      <c r="W58" s="64" t="str">
        <f t="shared" ref="W58:W59" si="183">IF(G58="","",G58)</f>
        <v/>
      </c>
      <c r="X58" s="63" t="str">
        <f t="shared" ref="X58:X59" si="184">IF(U58="","",",")</f>
        <v/>
      </c>
      <c r="Y58" s="63" t="str">
        <f t="shared" ref="Y58:Y59" si="185">IF(U58="","",250)</f>
        <v/>
      </c>
      <c r="Z58" s="55" t="str">
        <f t="shared" ref="Z58:Z59" si="186">IF(U58="","",")")</f>
        <v/>
      </c>
      <c r="AA58" s="65" t="str">
        <f t="shared" ref="AA58:AA59" si="187">IF(AB58="","","(")</f>
        <v/>
      </c>
      <c r="AB58" s="56" t="str">
        <f t="shared" ref="AB58:AB59" si="188">IF(H58="","",H58)</f>
        <v/>
      </c>
      <c r="AC58" s="66" t="str">
        <f t="shared" ref="AC58:AC59" si="189">IF(AB58="","",",")</f>
        <v/>
      </c>
      <c r="AD58" s="58" t="str">
        <f t="shared" ref="AD58:AD59" si="190">IF(I58="","",I58)</f>
        <v/>
      </c>
      <c r="AE58" s="67" t="str">
        <f t="shared" ref="AE58:AE59" si="191">IF(AB58="","",",")</f>
        <v/>
      </c>
      <c r="AF58" s="60" t="str">
        <f t="shared" ref="AF58:AF59" si="192">IF(AB58="","",350)</f>
        <v/>
      </c>
      <c r="AG58" s="60" t="str">
        <f t="shared" ref="AG58:AG59" si="193">IF(AB58="","",")")</f>
        <v/>
      </c>
      <c r="AH58" s="68" t="str">
        <f t="shared" ref="AH58:AH59" si="194">IF(AI58="","","(")</f>
        <v/>
      </c>
      <c r="AI58" s="69" t="str">
        <f t="shared" ref="AI58:AI59" si="195">IF(J58="","",J58)</f>
        <v/>
      </c>
      <c r="AJ58" s="63" t="str">
        <f t="shared" ref="AJ58:AJ59" si="196">IF(AI58="","",",")</f>
        <v/>
      </c>
      <c r="AK58" s="63" t="str">
        <f t="shared" ref="AK58:AK59" si="197">IF(K58="","",K58)</f>
        <v/>
      </c>
      <c r="AL58" s="63" t="str">
        <f t="shared" ref="AL58:AL59" si="198">IF(AI58="","",",")</f>
        <v/>
      </c>
      <c r="AM58" s="63" t="str">
        <f t="shared" ref="AM58:AM59" si="199">IF(AI58="","",450)</f>
        <v/>
      </c>
      <c r="AN58" s="63" t="str">
        <f t="shared" ref="AN58:AN59" si="200">IF(AI58="","",")")</f>
        <v/>
      </c>
    </row>
    <row r="59" spans="1:40" ht="24.5" thickTop="1" thickBot="1" x14ac:dyDescent="0.55000000000000004">
      <c r="B59" t="s">
        <v>2635</v>
      </c>
      <c r="C59" s="124" t="s">
        <v>3095</v>
      </c>
      <c r="D59" s="125"/>
      <c r="E59" s="51"/>
      <c r="F59" s="52"/>
      <c r="G59" s="52"/>
      <c r="H59" s="51"/>
      <c r="I59" s="51"/>
      <c r="J59" s="53"/>
      <c r="K59" s="53"/>
      <c r="L59" s="77" t="str">
        <f t="shared" si="172"/>
        <v xml:space="preserve">            { line: "Sal 43(42), ", sC: "sub"},</v>
      </c>
      <c r="M59" s="55" t="str">
        <f t="shared" si="173"/>
        <v/>
      </c>
      <c r="N59" s="56" t="str">
        <f t="shared" si="174"/>
        <v/>
      </c>
      <c r="O59" s="57" t="str">
        <f t="shared" si="175"/>
        <v/>
      </c>
      <c r="P59" s="58" t="str">
        <f t="shared" si="176"/>
        <v/>
      </c>
      <c r="Q59" s="59" t="str">
        <f t="shared" si="177"/>
        <v/>
      </c>
      <c r="R59" s="60" t="str">
        <f t="shared" si="178"/>
        <v/>
      </c>
      <c r="S59" s="55" t="str">
        <f t="shared" si="179"/>
        <v/>
      </c>
      <c r="T59" s="61" t="str">
        <f t="shared" si="180"/>
        <v/>
      </c>
      <c r="U59" s="62" t="str">
        <f t="shared" si="181"/>
        <v/>
      </c>
      <c r="V59" s="63" t="str">
        <f t="shared" si="182"/>
        <v/>
      </c>
      <c r="W59" s="64" t="str">
        <f t="shared" si="183"/>
        <v/>
      </c>
      <c r="X59" s="63" t="str">
        <f t="shared" si="184"/>
        <v/>
      </c>
      <c r="Y59" s="63" t="str">
        <f t="shared" si="185"/>
        <v/>
      </c>
      <c r="Z59" s="55" t="str">
        <f t="shared" si="186"/>
        <v/>
      </c>
      <c r="AA59" s="65" t="str">
        <f t="shared" si="187"/>
        <v/>
      </c>
      <c r="AB59" s="56" t="str">
        <f t="shared" si="188"/>
        <v/>
      </c>
      <c r="AC59" s="66" t="str">
        <f t="shared" si="189"/>
        <v/>
      </c>
      <c r="AD59" s="58" t="str">
        <f t="shared" si="190"/>
        <v/>
      </c>
      <c r="AE59" s="67" t="str">
        <f t="shared" si="191"/>
        <v/>
      </c>
      <c r="AF59" s="60" t="str">
        <f t="shared" si="192"/>
        <v/>
      </c>
      <c r="AG59" s="60" t="str">
        <f t="shared" si="193"/>
        <v/>
      </c>
      <c r="AH59" s="68" t="str">
        <f t="shared" si="194"/>
        <v/>
      </c>
      <c r="AI59" s="69" t="str">
        <f t="shared" si="195"/>
        <v/>
      </c>
      <c r="AJ59" s="63" t="str">
        <f t="shared" si="196"/>
        <v/>
      </c>
      <c r="AK59" s="63" t="str">
        <f t="shared" si="197"/>
        <v/>
      </c>
      <c r="AL59" s="63" t="str">
        <f t="shared" si="198"/>
        <v/>
      </c>
      <c r="AM59" s="63" t="str">
        <f t="shared" si="199"/>
        <v/>
      </c>
      <c r="AN59" s="63" t="str">
        <f t="shared" si="200"/>
        <v/>
      </c>
    </row>
    <row r="60" spans="1:40" ht="26.5" thickTop="1" thickBot="1" x14ac:dyDescent="0.550000000000000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4.5" outlineLevel="1" thickTop="1" thickBot="1" x14ac:dyDescent="0.55000000000000004">
      <c r="B61" t="s">
        <v>1018</v>
      </c>
      <c r="C61" s="124" t="s">
        <v>3074</v>
      </c>
      <c r="D61" s="125" t="s">
        <v>1017</v>
      </c>
      <c r="E61" s="51" t="s">
        <v>1016</v>
      </c>
      <c r="F61" s="52" t="s">
        <v>1015</v>
      </c>
      <c r="G61" s="52"/>
      <c r="H61" s="51"/>
      <c r="I61" s="51"/>
      <c r="J61" s="53"/>
      <c r="K61" s="53"/>
      <c r="L61" s="54" t="str">
        <f t="shared" ref="L61:L82" si="201">IF(C61="","",_xlfn.CONCAT("            { line: ","""",C61,", ",M61:AN61,""", sC: ","""",B61,"""},"))</f>
        <v xml:space="preserve">            { line: "Escuchad, cielos, y hablaré,, (La,m,20)(Mi,,250)", sC: "tc"},</v>
      </c>
      <c r="M61" s="55" t="str">
        <f t="shared" ref="M61:M82" si="202">IF(N61="","","(")</f>
        <v>(</v>
      </c>
      <c r="N61" s="56" t="str">
        <f t="shared" si="31"/>
        <v>La</v>
      </c>
      <c r="O61" s="57" t="str">
        <f t="shared" ref="O61:O82" si="203">IF(N61="","",",")</f>
        <v>,</v>
      </c>
      <c r="P61" s="58" t="str">
        <f t="shared" si="33"/>
        <v>m</v>
      </c>
      <c r="Q61" s="59" t="str">
        <f t="shared" ref="Q61:Q82" si="204">IF(N61="","",",")</f>
        <v>,</v>
      </c>
      <c r="R61" s="60">
        <f t="shared" si="35"/>
        <v>20</v>
      </c>
      <c r="S61" s="55" t="str">
        <f t="shared" ref="S61:S82" si="205">IF(N61="","",")")</f>
        <v>)</v>
      </c>
      <c r="T61" s="61" t="str">
        <f t="shared" ref="T61:T82" si="206">IF(U61="","","(")</f>
        <v>(</v>
      </c>
      <c r="U61" s="62" t="str">
        <f t="shared" si="38"/>
        <v>Mi</v>
      </c>
      <c r="V61" s="63" t="str">
        <f t="shared" ref="V61:V82" si="207">IF(U61="","",",")</f>
        <v>,</v>
      </c>
      <c r="W61" s="64" t="str">
        <f t="shared" si="40"/>
        <v/>
      </c>
      <c r="X61" s="63" t="str">
        <f t="shared" ref="X61:X82" si="208">IF(U61="","",",")</f>
        <v>,</v>
      </c>
      <c r="Y61" s="63">
        <f t="shared" ref="Y61:Y82" si="209">IF(U61="","",250)</f>
        <v>250</v>
      </c>
      <c r="Z61" s="55" t="str">
        <f t="shared" ref="Z61:Z82" si="210">IF(U61="","",")")</f>
        <v>)</v>
      </c>
      <c r="AA61" s="65" t="str">
        <f t="shared" ref="AA61:AA82" si="211">IF(AB61="","","(")</f>
        <v/>
      </c>
      <c r="AB61" s="56" t="str">
        <f t="shared" si="45"/>
        <v/>
      </c>
      <c r="AC61" s="66" t="str">
        <f t="shared" ref="AC61:AC82" si="212">IF(AB61="","",",")</f>
        <v/>
      </c>
      <c r="AD61" s="58" t="str">
        <f t="shared" ref="AD61:AD82" si="213">IF(I61="","",I61)</f>
        <v/>
      </c>
      <c r="AE61" s="67" t="str">
        <f t="shared" ref="AE61:AE82" si="214">IF(AB61="","",",")</f>
        <v/>
      </c>
      <c r="AF61" s="60" t="str">
        <f t="shared" ref="AF61:AF82" si="215">IF(AB61="","",350)</f>
        <v/>
      </c>
      <c r="AG61" s="60" t="str">
        <f t="shared" ref="AG61:AG82" si="216">IF(AB61="","",")")</f>
        <v/>
      </c>
      <c r="AH61" s="68" t="str">
        <f t="shared" ref="AH61:AH82" si="217">IF(AI61="","","(")</f>
        <v/>
      </c>
      <c r="AI61" s="69" t="str">
        <f t="shared" si="52"/>
        <v/>
      </c>
      <c r="AJ61" s="63" t="str">
        <f t="shared" ref="AJ61:AJ82" si="218">IF(AI61="","",",")</f>
        <v/>
      </c>
      <c r="AK61" s="63" t="str">
        <f t="shared" ref="AK61:AK82" si="219">IF(K61="","",K61)</f>
        <v/>
      </c>
      <c r="AL61" s="63" t="str">
        <f t="shared" ref="AL61:AL82" si="220">IF(AI61="","",",")</f>
        <v/>
      </c>
      <c r="AM61" s="63" t="str">
        <f t="shared" ref="AM61:AM82" si="221">IF(AI61="","",450)</f>
        <v/>
      </c>
      <c r="AN61" s="63" t="str">
        <f t="shared" ref="AN61:AN82" si="222">IF(AI61="","",")")</f>
        <v/>
      </c>
    </row>
    <row r="62" spans="1:40" ht="24.5" outlineLevel="1" thickTop="1" thickBot="1" x14ac:dyDescent="0.55000000000000004">
      <c r="C62" s="124" t="s">
        <v>3075</v>
      </c>
      <c r="D62" s="125" t="s">
        <v>1110</v>
      </c>
      <c r="E62" s="51" t="s">
        <v>1016</v>
      </c>
      <c r="F62" s="52" t="s">
        <v>1015</v>
      </c>
      <c r="G62" s="52"/>
      <c r="H62" s="51"/>
      <c r="I62" s="51"/>
      <c r="J62" s="53"/>
      <c r="K62" s="53"/>
      <c r="L62" s="54" t="str">
        <f t="shared" si="201"/>
        <v xml:space="preserve">            { line: "oye, tierra, los dichos de mi boca:, (Re,m,22)(Mi,,250)", sC: ""},</v>
      </c>
      <c r="M62" s="55" t="str">
        <f t="shared" si="202"/>
        <v>(</v>
      </c>
      <c r="N62" s="56" t="str">
        <f t="shared" si="31"/>
        <v>Re</v>
      </c>
      <c r="O62" s="57" t="str">
        <f t="shared" si="203"/>
        <v>,</v>
      </c>
      <c r="P62" s="58" t="str">
        <f t="shared" si="33"/>
        <v>m</v>
      </c>
      <c r="Q62" s="59" t="str">
        <f t="shared" si="204"/>
        <v>,</v>
      </c>
      <c r="R62" s="60">
        <f t="shared" si="35"/>
        <v>22</v>
      </c>
      <c r="S62" s="55" t="str">
        <f t="shared" si="205"/>
        <v>)</v>
      </c>
      <c r="T62" s="61" t="str">
        <f t="shared" si="206"/>
        <v>(</v>
      </c>
      <c r="U62" s="62" t="str">
        <f t="shared" si="38"/>
        <v>Mi</v>
      </c>
      <c r="V62" s="63" t="str">
        <f t="shared" si="207"/>
        <v>,</v>
      </c>
      <c r="W62" s="64" t="str">
        <f t="shared" si="40"/>
        <v/>
      </c>
      <c r="X62" s="63" t="str">
        <f t="shared" si="208"/>
        <v>,</v>
      </c>
      <c r="Y62" s="63">
        <f t="shared" si="209"/>
        <v>250</v>
      </c>
      <c r="Z62" s="55" t="str">
        <f t="shared" si="210"/>
        <v>)</v>
      </c>
      <c r="AA62" s="65" t="str">
        <f t="shared" si="211"/>
        <v/>
      </c>
      <c r="AB62" s="56" t="str">
        <f t="shared" si="45"/>
        <v/>
      </c>
      <c r="AC62" s="66" t="str">
        <f t="shared" si="212"/>
        <v/>
      </c>
      <c r="AD62" s="58" t="str">
        <f t="shared" si="213"/>
        <v/>
      </c>
      <c r="AE62" s="67" t="str">
        <f t="shared" si="214"/>
        <v/>
      </c>
      <c r="AF62" s="60" t="str">
        <f t="shared" si="215"/>
        <v/>
      </c>
      <c r="AG62" s="60" t="str">
        <f t="shared" si="216"/>
        <v/>
      </c>
      <c r="AH62" s="68" t="str">
        <f t="shared" si="217"/>
        <v/>
      </c>
      <c r="AI62" s="69" t="str">
        <f t="shared" si="52"/>
        <v/>
      </c>
      <c r="AJ62" s="63" t="str">
        <f t="shared" si="218"/>
        <v/>
      </c>
      <c r="AK62" s="63" t="str">
        <f t="shared" si="219"/>
        <v/>
      </c>
      <c r="AL62" s="63" t="str">
        <f t="shared" si="220"/>
        <v/>
      </c>
      <c r="AM62" s="63" t="str">
        <f t="shared" si="221"/>
        <v/>
      </c>
      <c r="AN62" s="63" t="str">
        <f t="shared" si="222"/>
        <v/>
      </c>
    </row>
    <row r="63" spans="1:40" ht="24.5" outlineLevel="1" thickTop="1" thickBot="1" x14ac:dyDescent="0.55000000000000004">
      <c r="B63" t="s">
        <v>1001</v>
      </c>
      <c r="C63" s="124" t="s">
        <v>3076</v>
      </c>
      <c r="D63" s="125" t="s">
        <v>1017</v>
      </c>
      <c r="E63" s="51" t="s">
        <v>1016</v>
      </c>
      <c r="F63" s="52" t="s">
        <v>1015</v>
      </c>
      <c r="G63" s="52"/>
      <c r="H63" s="51"/>
      <c r="I63" s="51"/>
      <c r="J63" s="53"/>
      <c r="K63" s="53"/>
      <c r="L63" s="54" t="str">
        <f t="shared" si="201"/>
        <v xml:space="preserve">            { line: "DESCIENDA COMO LLUVIA MI DOCTRINA,, (La,m,20)(Mi,,250)", sC: "ta as"},</v>
      </c>
      <c r="M63" s="55" t="str">
        <f t="shared" si="202"/>
        <v>(</v>
      </c>
      <c r="N63" s="56" t="str">
        <f t="shared" si="31"/>
        <v>La</v>
      </c>
      <c r="O63" s="57" t="str">
        <f t="shared" si="203"/>
        <v>,</v>
      </c>
      <c r="P63" s="58" t="str">
        <f t="shared" si="33"/>
        <v>m</v>
      </c>
      <c r="Q63" s="59" t="str">
        <f t="shared" si="204"/>
        <v>,</v>
      </c>
      <c r="R63" s="60">
        <f t="shared" si="35"/>
        <v>20</v>
      </c>
      <c r="S63" s="55" t="str">
        <f t="shared" si="205"/>
        <v>)</v>
      </c>
      <c r="T63" s="61" t="str">
        <f t="shared" si="206"/>
        <v>(</v>
      </c>
      <c r="U63" s="62" t="str">
        <f t="shared" si="38"/>
        <v>Mi</v>
      </c>
      <c r="V63" s="63" t="str">
        <f t="shared" si="207"/>
        <v>,</v>
      </c>
      <c r="W63" s="64" t="str">
        <f t="shared" si="40"/>
        <v/>
      </c>
      <c r="X63" s="63" t="str">
        <f t="shared" si="208"/>
        <v>,</v>
      </c>
      <c r="Y63" s="63">
        <f t="shared" si="209"/>
        <v>250</v>
      </c>
      <c r="Z63" s="55" t="str">
        <f t="shared" si="210"/>
        <v>)</v>
      </c>
      <c r="AA63" s="65" t="str">
        <f t="shared" si="211"/>
        <v/>
      </c>
      <c r="AB63" s="56" t="str">
        <f t="shared" si="45"/>
        <v/>
      </c>
      <c r="AC63" s="66" t="str">
        <f t="shared" si="212"/>
        <v/>
      </c>
      <c r="AD63" s="58" t="str">
        <f t="shared" si="213"/>
        <v/>
      </c>
      <c r="AE63" s="67" t="str">
        <f t="shared" si="214"/>
        <v/>
      </c>
      <c r="AF63" s="60" t="str">
        <f t="shared" si="215"/>
        <v/>
      </c>
      <c r="AG63" s="60" t="str">
        <f t="shared" si="216"/>
        <v/>
      </c>
      <c r="AH63" s="68" t="str">
        <f t="shared" si="217"/>
        <v/>
      </c>
      <c r="AI63" s="69" t="str">
        <f t="shared" si="52"/>
        <v/>
      </c>
      <c r="AJ63" s="63" t="str">
        <f t="shared" si="218"/>
        <v/>
      </c>
      <c r="AK63" s="63" t="str">
        <f t="shared" si="219"/>
        <v/>
      </c>
      <c r="AL63" s="63" t="str">
        <f t="shared" si="220"/>
        <v/>
      </c>
      <c r="AM63" s="63" t="str">
        <f t="shared" si="221"/>
        <v/>
      </c>
      <c r="AN63" s="63" t="str">
        <f t="shared" si="222"/>
        <v/>
      </c>
    </row>
    <row r="64" spans="1:40" ht="24.5" outlineLevel="1" thickTop="1" thickBot="1" x14ac:dyDescent="0.55000000000000004">
      <c r="B64" t="s">
        <v>1003</v>
      </c>
      <c r="C64" s="124" t="s">
        <v>3077</v>
      </c>
      <c r="D64" s="125" t="s">
        <v>1110</v>
      </c>
      <c r="E64" s="51" t="s">
        <v>1016</v>
      </c>
      <c r="F64" s="52" t="s">
        <v>1015</v>
      </c>
      <c r="G64" s="52"/>
      <c r="H64" s="51"/>
      <c r="I64" s="51"/>
      <c r="J64" s="53"/>
      <c r="K64" s="53"/>
      <c r="L64" s="54" t="str">
        <f t="shared" si="201"/>
        <v xml:space="preserve">            { line: "DESTILE COMO ROCÍO MI PALABRA., (Re,m,22)(Mi,,250)", sC: "as"},</v>
      </c>
      <c r="M64" s="55" t="str">
        <f t="shared" si="202"/>
        <v>(</v>
      </c>
      <c r="N64" s="56" t="str">
        <f t="shared" si="31"/>
        <v>Re</v>
      </c>
      <c r="O64" s="57" t="str">
        <f t="shared" si="203"/>
        <v>,</v>
      </c>
      <c r="P64" s="58" t="str">
        <f t="shared" si="33"/>
        <v>m</v>
      </c>
      <c r="Q64" s="59" t="str">
        <f t="shared" si="204"/>
        <v>,</v>
      </c>
      <c r="R64" s="60">
        <f t="shared" si="35"/>
        <v>22</v>
      </c>
      <c r="S64" s="55" t="str">
        <f t="shared" si="205"/>
        <v>)</v>
      </c>
      <c r="T64" s="61" t="str">
        <f t="shared" si="206"/>
        <v>(</v>
      </c>
      <c r="U64" s="62" t="str">
        <f t="shared" si="38"/>
        <v>Mi</v>
      </c>
      <c r="V64" s="63" t="str">
        <f t="shared" si="207"/>
        <v>,</v>
      </c>
      <c r="W64" s="64" t="str">
        <f t="shared" si="40"/>
        <v/>
      </c>
      <c r="X64" s="63" t="str">
        <f t="shared" si="208"/>
        <v>,</v>
      </c>
      <c r="Y64" s="63">
        <f t="shared" si="209"/>
        <v>250</v>
      </c>
      <c r="Z64" s="55" t="str">
        <f t="shared" si="210"/>
        <v>)</v>
      </c>
      <c r="AA64" s="65" t="str">
        <f t="shared" si="211"/>
        <v/>
      </c>
      <c r="AB64" s="56" t="str">
        <f t="shared" si="45"/>
        <v/>
      </c>
      <c r="AC64" s="66" t="str">
        <f t="shared" si="212"/>
        <v/>
      </c>
      <c r="AD64" s="58" t="str">
        <f t="shared" si="213"/>
        <v/>
      </c>
      <c r="AE64" s="67" t="str">
        <f t="shared" si="214"/>
        <v/>
      </c>
      <c r="AF64" s="60" t="str">
        <f t="shared" si="215"/>
        <v/>
      </c>
      <c r="AG64" s="60" t="str">
        <f t="shared" si="216"/>
        <v/>
      </c>
      <c r="AH64" s="68" t="str">
        <f t="shared" si="217"/>
        <v/>
      </c>
      <c r="AI64" s="69" t="str">
        <f t="shared" si="52"/>
        <v/>
      </c>
      <c r="AJ64" s="63" t="str">
        <f t="shared" si="218"/>
        <v/>
      </c>
      <c r="AK64" s="63" t="str">
        <f t="shared" si="219"/>
        <v/>
      </c>
      <c r="AL64" s="63" t="str">
        <f t="shared" si="220"/>
        <v/>
      </c>
      <c r="AM64" s="63" t="str">
        <f t="shared" si="221"/>
        <v/>
      </c>
      <c r="AN64" s="63" t="str">
        <f t="shared" si="222"/>
        <v/>
      </c>
    </row>
    <row r="65" spans="1:40" ht="26.5" thickTop="1" thickBot="1" x14ac:dyDescent="0.550000000000000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4.5" thickTop="1" thickBot="1" x14ac:dyDescent="0.55000000000000004">
      <c r="C66" s="124" t="s">
        <v>3094</v>
      </c>
      <c r="D66" s="125"/>
      <c r="E66" s="51"/>
      <c r="F66" s="52"/>
      <c r="G66" s="52"/>
      <c r="H66" s="51"/>
      <c r="I66" s="51"/>
      <c r="J66" s="53"/>
      <c r="K66" s="53"/>
      <c r="L66" s="77" t="str">
        <f t="shared" si="201"/>
        <v xml:space="preserve">            { line: "SALMODIA III, ", sC: ""},</v>
      </c>
      <c r="M66" s="55" t="str">
        <f t="shared" si="202"/>
        <v/>
      </c>
      <c r="N66" s="56" t="str">
        <f t="shared" si="31"/>
        <v/>
      </c>
      <c r="O66" s="57" t="str">
        <f t="shared" si="203"/>
        <v/>
      </c>
      <c r="P66" s="58" t="str">
        <f t="shared" si="33"/>
        <v/>
      </c>
      <c r="Q66" s="59" t="str">
        <f t="shared" si="204"/>
        <v/>
      </c>
      <c r="R66" s="60" t="str">
        <f t="shared" si="35"/>
        <v/>
      </c>
      <c r="S66" s="55" t="str">
        <f t="shared" si="205"/>
        <v/>
      </c>
      <c r="T66" s="61" t="str">
        <f t="shared" si="206"/>
        <v/>
      </c>
      <c r="U66" s="62" t="str">
        <f t="shared" si="38"/>
        <v/>
      </c>
      <c r="V66" s="63" t="str">
        <f t="shared" si="207"/>
        <v/>
      </c>
      <c r="W66" s="64" t="str">
        <f t="shared" si="40"/>
        <v/>
      </c>
      <c r="X66" s="63" t="str">
        <f t="shared" si="208"/>
        <v/>
      </c>
      <c r="Y66" s="63" t="str">
        <f t="shared" si="209"/>
        <v/>
      </c>
      <c r="Z66" s="55" t="str">
        <f t="shared" si="210"/>
        <v/>
      </c>
      <c r="AA66" s="65" t="str">
        <f t="shared" si="211"/>
        <v/>
      </c>
      <c r="AB66" s="56" t="str">
        <f t="shared" si="45"/>
        <v/>
      </c>
      <c r="AC66" s="66" t="str">
        <f t="shared" si="212"/>
        <v/>
      </c>
      <c r="AD66" s="58" t="str">
        <f t="shared" si="213"/>
        <v/>
      </c>
      <c r="AE66" s="67" t="str">
        <f t="shared" si="214"/>
        <v/>
      </c>
      <c r="AF66" s="60" t="str">
        <f t="shared" si="215"/>
        <v/>
      </c>
      <c r="AG66" s="60" t="str">
        <f t="shared" si="216"/>
        <v/>
      </c>
      <c r="AH66" s="68" t="str">
        <f t="shared" si="217"/>
        <v/>
      </c>
      <c r="AI66" s="69" t="str">
        <f t="shared" si="52"/>
        <v/>
      </c>
      <c r="AJ66" s="63" t="str">
        <f t="shared" si="218"/>
        <v/>
      </c>
      <c r="AK66" s="63" t="str">
        <f t="shared" si="219"/>
        <v/>
      </c>
      <c r="AL66" s="63" t="str">
        <f t="shared" si="220"/>
        <v/>
      </c>
      <c r="AM66" s="63" t="str">
        <f t="shared" si="221"/>
        <v/>
      </c>
      <c r="AN66" s="63" t="str">
        <f t="shared" si="222"/>
        <v/>
      </c>
    </row>
    <row r="67" spans="1:40" ht="24.5" thickTop="1" thickBot="1" x14ac:dyDescent="0.55000000000000004">
      <c r="B67" t="s">
        <v>2635</v>
      </c>
      <c r="C67" s="124" t="s">
        <v>3095</v>
      </c>
      <c r="D67" s="125"/>
      <c r="E67" s="51"/>
      <c r="F67" s="52"/>
      <c r="G67" s="52"/>
      <c r="H67" s="51"/>
      <c r="I67" s="51"/>
      <c r="J67" s="53"/>
      <c r="K67" s="53"/>
      <c r="L67" s="77" t="str">
        <f t="shared" si="201"/>
        <v xml:space="preserve">            { line: "Sal 43(42), ", sC: "sub"},</v>
      </c>
      <c r="M67" s="55" t="str">
        <f t="shared" si="202"/>
        <v/>
      </c>
      <c r="N67" s="56" t="str">
        <f t="shared" si="31"/>
        <v/>
      </c>
      <c r="O67" s="57" t="str">
        <f t="shared" si="203"/>
        <v/>
      </c>
      <c r="P67" s="58" t="str">
        <f t="shared" si="33"/>
        <v/>
      </c>
      <c r="Q67" s="59" t="str">
        <f t="shared" si="204"/>
        <v/>
      </c>
      <c r="R67" s="60" t="str">
        <f t="shared" si="35"/>
        <v/>
      </c>
      <c r="S67" s="55" t="str">
        <f t="shared" si="205"/>
        <v/>
      </c>
      <c r="T67" s="61" t="str">
        <f t="shared" si="206"/>
        <v/>
      </c>
      <c r="U67" s="62" t="str">
        <f t="shared" si="38"/>
        <v/>
      </c>
      <c r="V67" s="63" t="str">
        <f t="shared" si="207"/>
        <v/>
      </c>
      <c r="W67" s="64" t="str">
        <f t="shared" si="40"/>
        <v/>
      </c>
      <c r="X67" s="63" t="str">
        <f t="shared" si="208"/>
        <v/>
      </c>
      <c r="Y67" s="63" t="str">
        <f t="shared" si="209"/>
        <v/>
      </c>
      <c r="Z67" s="55" t="str">
        <f t="shared" si="210"/>
        <v/>
      </c>
      <c r="AA67" s="65" t="str">
        <f t="shared" si="211"/>
        <v/>
      </c>
      <c r="AB67" s="56" t="str">
        <f t="shared" si="45"/>
        <v/>
      </c>
      <c r="AC67" s="66" t="str">
        <f t="shared" si="212"/>
        <v/>
      </c>
      <c r="AD67" s="58" t="str">
        <f t="shared" si="213"/>
        <v/>
      </c>
      <c r="AE67" s="67" t="str">
        <f t="shared" si="214"/>
        <v/>
      </c>
      <c r="AF67" s="60" t="str">
        <f t="shared" si="215"/>
        <v/>
      </c>
      <c r="AG67" s="60" t="str">
        <f t="shared" si="216"/>
        <v/>
      </c>
      <c r="AH67" s="68" t="str">
        <f t="shared" si="217"/>
        <v/>
      </c>
      <c r="AI67" s="69" t="str">
        <f t="shared" si="52"/>
        <v/>
      </c>
      <c r="AJ67" s="63" t="str">
        <f t="shared" si="218"/>
        <v/>
      </c>
      <c r="AK67" s="63" t="str">
        <f t="shared" si="219"/>
        <v/>
      </c>
      <c r="AL67" s="63" t="str">
        <f t="shared" si="220"/>
        <v/>
      </c>
      <c r="AM67" s="63" t="str">
        <f t="shared" si="221"/>
        <v/>
      </c>
      <c r="AN67" s="63" t="str">
        <f t="shared" si="222"/>
        <v/>
      </c>
    </row>
    <row r="68" spans="1:40" ht="26.5" thickTop="1" thickBot="1" x14ac:dyDescent="0.550000000000000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4.5" outlineLevel="1" thickTop="1" thickBot="1" x14ac:dyDescent="0.55000000000000004">
      <c r="B69" t="s">
        <v>1018</v>
      </c>
      <c r="C69" s="124" t="s">
        <v>3078</v>
      </c>
      <c r="D69" s="125" t="s">
        <v>1015</v>
      </c>
      <c r="E69" s="51" t="s">
        <v>1016</v>
      </c>
      <c r="F69" s="52" t="s">
        <v>1053</v>
      </c>
      <c r="G69" s="52"/>
      <c r="H69" s="51"/>
      <c r="I69" s="51"/>
      <c r="J69" s="53"/>
      <c r="K69" s="53"/>
      <c r="L69" s="54" t="str">
        <f t="shared" si="201"/>
        <v xml:space="preserve">            { line: "Dios es nuestro refugio y nuestra fuerza,, (Mi,m,20)(Sol,,250)", sC: "tc"},</v>
      </c>
      <c r="M69" s="55" t="str">
        <f t="shared" si="202"/>
        <v>(</v>
      </c>
      <c r="N69" s="56" t="str">
        <f t="shared" si="31"/>
        <v>Mi</v>
      </c>
      <c r="O69" s="57" t="str">
        <f t="shared" si="203"/>
        <v>,</v>
      </c>
      <c r="P69" s="58" t="str">
        <f t="shared" si="33"/>
        <v>m</v>
      </c>
      <c r="Q69" s="59" t="str">
        <f t="shared" si="204"/>
        <v>,</v>
      </c>
      <c r="R69" s="60">
        <f t="shared" si="35"/>
        <v>20</v>
      </c>
      <c r="S69" s="55" t="str">
        <f t="shared" si="205"/>
        <v>)</v>
      </c>
      <c r="T69" s="61" t="str">
        <f t="shared" si="206"/>
        <v>(</v>
      </c>
      <c r="U69" s="62" t="str">
        <f t="shared" si="38"/>
        <v>Sol</v>
      </c>
      <c r="V69" s="63" t="str">
        <f t="shared" si="207"/>
        <v>,</v>
      </c>
      <c r="W69" s="64" t="str">
        <f t="shared" si="40"/>
        <v/>
      </c>
      <c r="X69" s="63" t="str">
        <f t="shared" si="208"/>
        <v>,</v>
      </c>
      <c r="Y69" s="63">
        <f t="shared" si="209"/>
        <v>250</v>
      </c>
      <c r="Z69" s="55" t="str">
        <f t="shared" si="210"/>
        <v>)</v>
      </c>
      <c r="AA69" s="65" t="str">
        <f t="shared" si="211"/>
        <v/>
      </c>
      <c r="AB69" s="56" t="str">
        <f t="shared" si="45"/>
        <v/>
      </c>
      <c r="AC69" s="66" t="str">
        <f t="shared" si="212"/>
        <v/>
      </c>
      <c r="AD69" s="58" t="str">
        <f t="shared" si="213"/>
        <v/>
      </c>
      <c r="AE69" s="67" t="str">
        <f t="shared" si="214"/>
        <v/>
      </c>
      <c r="AF69" s="60" t="str">
        <f t="shared" si="215"/>
        <v/>
      </c>
      <c r="AG69" s="60" t="str">
        <f t="shared" si="216"/>
        <v/>
      </c>
      <c r="AH69" s="68" t="str">
        <f t="shared" si="217"/>
        <v/>
      </c>
      <c r="AI69" s="69" t="str">
        <f t="shared" si="52"/>
        <v/>
      </c>
      <c r="AJ69" s="63" t="str">
        <f t="shared" si="218"/>
        <v/>
      </c>
      <c r="AK69" s="63" t="str">
        <f t="shared" si="219"/>
        <v/>
      </c>
      <c r="AL69" s="63" t="str">
        <f t="shared" si="220"/>
        <v/>
      </c>
      <c r="AM69" s="63" t="str">
        <f t="shared" si="221"/>
        <v/>
      </c>
      <c r="AN69" s="63" t="str">
        <f t="shared" si="222"/>
        <v/>
      </c>
    </row>
    <row r="70" spans="1:40" ht="24.5" outlineLevel="1" thickTop="1" thickBot="1" x14ac:dyDescent="0.55000000000000004">
      <c r="C70" s="124" t="s">
        <v>3079</v>
      </c>
      <c r="D70" s="125" t="s">
        <v>1017</v>
      </c>
      <c r="E70" s="51"/>
      <c r="F70" s="52" t="s">
        <v>1015</v>
      </c>
      <c r="G70" s="52" t="s">
        <v>1016</v>
      </c>
      <c r="H70" s="51"/>
      <c r="I70" s="51"/>
      <c r="J70" s="53"/>
      <c r="K70" s="53"/>
      <c r="L70" s="54" t="str">
        <f t="shared" si="201"/>
        <v xml:space="preserve">            { line: "Poderoso defensor en el peligro., (La,,20)(Mi,m,250)", sC: ""},</v>
      </c>
      <c r="M70" s="55" t="str">
        <f t="shared" si="202"/>
        <v>(</v>
      </c>
      <c r="N70" s="56" t="str">
        <f t="shared" si="31"/>
        <v>La</v>
      </c>
      <c r="O70" s="57" t="str">
        <f t="shared" si="203"/>
        <v>,</v>
      </c>
      <c r="P70" s="58" t="str">
        <f t="shared" si="33"/>
        <v/>
      </c>
      <c r="Q70" s="59" t="str">
        <f t="shared" si="204"/>
        <v>,</v>
      </c>
      <c r="R70" s="60">
        <f t="shared" si="35"/>
        <v>20</v>
      </c>
      <c r="S70" s="55" t="str">
        <f t="shared" si="205"/>
        <v>)</v>
      </c>
      <c r="T70" s="61" t="str">
        <f t="shared" si="206"/>
        <v>(</v>
      </c>
      <c r="U70" s="62" t="str">
        <f t="shared" si="38"/>
        <v>Mi</v>
      </c>
      <c r="V70" s="63" t="str">
        <f t="shared" si="207"/>
        <v>,</v>
      </c>
      <c r="W70" s="64" t="str">
        <f t="shared" si="40"/>
        <v>m</v>
      </c>
      <c r="X70" s="63" t="str">
        <f t="shared" si="208"/>
        <v>,</v>
      </c>
      <c r="Y70" s="63">
        <f t="shared" si="209"/>
        <v>250</v>
      </c>
      <c r="Z70" s="55" t="str">
        <f t="shared" si="210"/>
        <v>)</v>
      </c>
      <c r="AA70" s="65" t="str">
        <f t="shared" si="211"/>
        <v/>
      </c>
      <c r="AB70" s="56" t="str">
        <f t="shared" si="45"/>
        <v/>
      </c>
      <c r="AC70" s="66" t="str">
        <f t="shared" si="212"/>
        <v/>
      </c>
      <c r="AD70" s="58" t="str">
        <f t="shared" si="213"/>
        <v/>
      </c>
      <c r="AE70" s="67" t="str">
        <f t="shared" si="214"/>
        <v/>
      </c>
      <c r="AF70" s="60" t="str">
        <f t="shared" si="215"/>
        <v/>
      </c>
      <c r="AG70" s="60" t="str">
        <f t="shared" si="216"/>
        <v/>
      </c>
      <c r="AH70" s="68" t="str">
        <f t="shared" si="217"/>
        <v/>
      </c>
      <c r="AI70" s="69" t="str">
        <f t="shared" si="52"/>
        <v/>
      </c>
      <c r="AJ70" s="63" t="str">
        <f t="shared" si="218"/>
        <v/>
      </c>
      <c r="AK70" s="63" t="str">
        <f t="shared" si="219"/>
        <v/>
      </c>
      <c r="AL70" s="63" t="str">
        <f t="shared" si="220"/>
        <v/>
      </c>
      <c r="AM70" s="63" t="str">
        <f t="shared" si="221"/>
        <v/>
      </c>
      <c r="AN70" s="63" t="str">
        <f t="shared" si="222"/>
        <v/>
      </c>
    </row>
    <row r="71" spans="1:40" ht="24.5" outlineLevel="1" thickTop="1" thickBot="1" x14ac:dyDescent="0.55000000000000004">
      <c r="B71" t="s">
        <v>1001</v>
      </c>
      <c r="C71" s="124" t="s">
        <v>3080</v>
      </c>
      <c r="D71" s="125" t="s">
        <v>1015</v>
      </c>
      <c r="E71" s="51" t="s">
        <v>1016</v>
      </c>
      <c r="F71" s="52" t="s">
        <v>1053</v>
      </c>
      <c r="G71" s="52"/>
      <c r="H71" s="51"/>
      <c r="I71" s="51"/>
      <c r="J71" s="53"/>
      <c r="K71" s="53"/>
      <c r="L71" s="54" t="str">
        <f t="shared" si="201"/>
        <v xml:space="preserve">            { line: "POR ESO NO TEMEMOS AUNQUE TIEMBLE LA TIERRA,, (Mi,m,20)(Sol,,250)", sC: "ta as"},</v>
      </c>
      <c r="M71" s="55" t="str">
        <f t="shared" si="202"/>
        <v>(</v>
      </c>
      <c r="N71" s="56" t="str">
        <f t="shared" si="31"/>
        <v>Mi</v>
      </c>
      <c r="O71" s="57" t="str">
        <f t="shared" si="203"/>
        <v>,</v>
      </c>
      <c r="P71" s="58" t="str">
        <f t="shared" si="33"/>
        <v>m</v>
      </c>
      <c r="Q71" s="59" t="str">
        <f t="shared" si="204"/>
        <v>,</v>
      </c>
      <c r="R71" s="60">
        <f t="shared" si="35"/>
        <v>20</v>
      </c>
      <c r="S71" s="55" t="str">
        <f t="shared" si="205"/>
        <v>)</v>
      </c>
      <c r="T71" s="61" t="str">
        <f t="shared" si="206"/>
        <v>(</v>
      </c>
      <c r="U71" s="62" t="str">
        <f t="shared" si="38"/>
        <v>Sol</v>
      </c>
      <c r="V71" s="63" t="str">
        <f t="shared" si="207"/>
        <v>,</v>
      </c>
      <c r="W71" s="64" t="str">
        <f t="shared" si="40"/>
        <v/>
      </c>
      <c r="X71" s="63" t="str">
        <f t="shared" si="208"/>
        <v>,</v>
      </c>
      <c r="Y71" s="63">
        <f t="shared" si="209"/>
        <v>250</v>
      </c>
      <c r="Z71" s="55" t="str">
        <f t="shared" si="210"/>
        <v>)</v>
      </c>
      <c r="AA71" s="65" t="str">
        <f t="shared" si="211"/>
        <v/>
      </c>
      <c r="AB71" s="56" t="str">
        <f t="shared" si="45"/>
        <v/>
      </c>
      <c r="AC71" s="66" t="str">
        <f t="shared" si="212"/>
        <v/>
      </c>
      <c r="AD71" s="58" t="str">
        <f t="shared" si="213"/>
        <v/>
      </c>
      <c r="AE71" s="67" t="str">
        <f t="shared" si="214"/>
        <v/>
      </c>
      <c r="AF71" s="60" t="str">
        <f t="shared" si="215"/>
        <v/>
      </c>
      <c r="AG71" s="60" t="str">
        <f t="shared" si="216"/>
        <v/>
      </c>
      <c r="AH71" s="68" t="str">
        <f t="shared" si="217"/>
        <v/>
      </c>
      <c r="AI71" s="69" t="str">
        <f t="shared" si="52"/>
        <v/>
      </c>
      <c r="AJ71" s="63" t="str">
        <f t="shared" si="218"/>
        <v/>
      </c>
      <c r="AK71" s="63" t="str">
        <f t="shared" si="219"/>
        <v/>
      </c>
      <c r="AL71" s="63" t="str">
        <f t="shared" si="220"/>
        <v/>
      </c>
      <c r="AM71" s="63" t="str">
        <f t="shared" si="221"/>
        <v/>
      </c>
      <c r="AN71" s="63" t="str">
        <f t="shared" si="222"/>
        <v/>
      </c>
    </row>
    <row r="72" spans="1:40" ht="24.5" outlineLevel="1" thickTop="1" thickBot="1" x14ac:dyDescent="0.55000000000000004">
      <c r="B72" t="s">
        <v>1003</v>
      </c>
      <c r="C72" s="124" t="s">
        <v>3081</v>
      </c>
      <c r="D72" s="125" t="s">
        <v>1017</v>
      </c>
      <c r="E72" s="51"/>
      <c r="F72" s="52" t="s">
        <v>1015</v>
      </c>
      <c r="G72" s="52" t="s">
        <v>1016</v>
      </c>
      <c r="H72" s="51"/>
      <c r="I72" s="51"/>
      <c r="J72" s="53"/>
      <c r="K72" s="53"/>
      <c r="L72" s="54" t="str">
        <f t="shared" si="201"/>
        <v xml:space="preserve">            { line: "Y LOS MONTES SE DESPLOMEN EN EL MAR., (La,,20)(Mi,m,250)", sC: "as"},</v>
      </c>
      <c r="M72" s="55" t="str">
        <f t="shared" si="202"/>
        <v>(</v>
      </c>
      <c r="N72" s="56" t="str">
        <f t="shared" si="31"/>
        <v>La</v>
      </c>
      <c r="O72" s="57" t="str">
        <f t="shared" si="203"/>
        <v>,</v>
      </c>
      <c r="P72" s="58" t="str">
        <f t="shared" si="33"/>
        <v/>
      </c>
      <c r="Q72" s="59" t="str">
        <f t="shared" si="204"/>
        <v>,</v>
      </c>
      <c r="R72" s="60">
        <f t="shared" si="35"/>
        <v>20</v>
      </c>
      <c r="S72" s="55" t="str">
        <f t="shared" si="205"/>
        <v>)</v>
      </c>
      <c r="T72" s="61" t="str">
        <f t="shared" si="206"/>
        <v>(</v>
      </c>
      <c r="U72" s="62" t="str">
        <f t="shared" si="38"/>
        <v>Mi</v>
      </c>
      <c r="V72" s="63" t="str">
        <f t="shared" si="207"/>
        <v>,</v>
      </c>
      <c r="W72" s="64" t="str">
        <f t="shared" si="40"/>
        <v>m</v>
      </c>
      <c r="X72" s="63" t="str">
        <f t="shared" si="208"/>
        <v>,</v>
      </c>
      <c r="Y72" s="63">
        <f t="shared" si="209"/>
        <v>250</v>
      </c>
      <c r="Z72" s="55" t="str">
        <f t="shared" si="210"/>
        <v>)</v>
      </c>
      <c r="AA72" s="65" t="str">
        <f t="shared" si="211"/>
        <v/>
      </c>
      <c r="AB72" s="56" t="str">
        <f t="shared" si="45"/>
        <v/>
      </c>
      <c r="AC72" s="66" t="str">
        <f t="shared" si="212"/>
        <v/>
      </c>
      <c r="AD72" s="58" t="str">
        <f t="shared" si="213"/>
        <v/>
      </c>
      <c r="AE72" s="67" t="str">
        <f t="shared" si="214"/>
        <v/>
      </c>
      <c r="AF72" s="60" t="str">
        <f t="shared" si="215"/>
        <v/>
      </c>
      <c r="AG72" s="60" t="str">
        <f t="shared" si="216"/>
        <v/>
      </c>
      <c r="AH72" s="68" t="str">
        <f t="shared" si="217"/>
        <v/>
      </c>
      <c r="AI72" s="69" t="str">
        <f t="shared" si="52"/>
        <v/>
      </c>
      <c r="AJ72" s="63" t="str">
        <f t="shared" si="218"/>
        <v/>
      </c>
      <c r="AK72" s="63" t="str">
        <f t="shared" si="219"/>
        <v/>
      </c>
      <c r="AL72" s="63" t="str">
        <f t="shared" si="220"/>
        <v/>
      </c>
      <c r="AM72" s="63" t="str">
        <f t="shared" si="221"/>
        <v/>
      </c>
      <c r="AN72" s="63" t="str">
        <f t="shared" si="222"/>
        <v/>
      </c>
    </row>
    <row r="73" spans="1:40" ht="26.5" thickTop="1" thickBot="1" x14ac:dyDescent="0.55000000000000004">
      <c r="A73" s="72"/>
      <c r="B73" s="72"/>
      <c r="C73" s="72"/>
      <c r="D73" s="73"/>
      <c r="E73" s="73"/>
      <c r="F73" s="73"/>
      <c r="G73" s="73"/>
      <c r="H73" s="73"/>
      <c r="I73" s="73"/>
      <c r="J73" s="73"/>
      <c r="K73" s="73"/>
      <c r="L73" s="74" t="s">
        <v>997</v>
      </c>
      <c r="M73" s="55"/>
      <c r="N73" s="56"/>
      <c r="O73" s="57"/>
      <c r="P73" s="58"/>
      <c r="Q73" s="59"/>
      <c r="R73" s="60" t="str">
        <f>IF(N73="Do",10,IF(N73="Re",22,IF(N73="Mi",20,IF(N73="Fa",20,IF(N73="Sol",14,IF(N73="La",20,IF(N73="Si",20,IF(N73="Do#",14,IF(N73="Fa#",15,IF(N73="Sol#",20,IF(N73="Si♭",17,"")))))))))))</f>
        <v/>
      </c>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4.5" outlineLevel="1" thickTop="1" thickBot="1" x14ac:dyDescent="0.55000000000000004">
      <c r="B74" t="s">
        <v>1018</v>
      </c>
      <c r="C74" s="124" t="s">
        <v>3082</v>
      </c>
      <c r="D74" s="125" t="s">
        <v>1053</v>
      </c>
      <c r="E74" s="51"/>
      <c r="F74" s="52" t="s">
        <v>1015</v>
      </c>
      <c r="G74" s="52" t="s">
        <v>1016</v>
      </c>
      <c r="H74" s="51"/>
      <c r="I74" s="51"/>
      <c r="J74" s="53"/>
      <c r="K74" s="53"/>
      <c r="L74" s="54" t="str">
        <f t="shared" si="201"/>
        <v xml:space="preserve">            { line: "Que hiervan y bramen sus olas,, (Sol,,14)(Mi,m,250)", sC: "tc"},</v>
      </c>
      <c r="M74" s="55" t="str">
        <f t="shared" si="202"/>
        <v>(</v>
      </c>
      <c r="N74" s="56" t="str">
        <f t="shared" si="31"/>
        <v>Sol</v>
      </c>
      <c r="O74" s="57" t="str">
        <f t="shared" si="203"/>
        <v>,</v>
      </c>
      <c r="P74" s="58" t="str">
        <f t="shared" si="33"/>
        <v/>
      </c>
      <c r="Q74" s="59" t="str">
        <f t="shared" si="204"/>
        <v>,</v>
      </c>
      <c r="R74" s="60">
        <f t="shared" si="35"/>
        <v>14</v>
      </c>
      <c r="S74" s="55" t="str">
        <f t="shared" si="205"/>
        <v>)</v>
      </c>
      <c r="T74" s="61" t="str">
        <f t="shared" si="206"/>
        <v>(</v>
      </c>
      <c r="U74" s="62" t="str">
        <f t="shared" si="38"/>
        <v>Mi</v>
      </c>
      <c r="V74" s="63" t="str">
        <f t="shared" si="207"/>
        <v>,</v>
      </c>
      <c r="W74" s="64" t="str">
        <f t="shared" si="40"/>
        <v>m</v>
      </c>
      <c r="X74" s="63" t="str">
        <f t="shared" si="208"/>
        <v>,</v>
      </c>
      <c r="Y74" s="63">
        <f t="shared" si="209"/>
        <v>250</v>
      </c>
      <c r="Z74" s="55" t="str">
        <f t="shared" si="210"/>
        <v>)</v>
      </c>
      <c r="AA74" s="65" t="str">
        <f t="shared" si="211"/>
        <v/>
      </c>
      <c r="AB74" s="56" t="str">
        <f t="shared" si="45"/>
        <v/>
      </c>
      <c r="AC74" s="66" t="str">
        <f t="shared" si="212"/>
        <v/>
      </c>
      <c r="AD74" s="58" t="str">
        <f t="shared" si="213"/>
        <v/>
      </c>
      <c r="AE74" s="67" t="str">
        <f t="shared" si="214"/>
        <v/>
      </c>
      <c r="AF74" s="60" t="str">
        <f t="shared" si="215"/>
        <v/>
      </c>
      <c r="AG74" s="60" t="str">
        <f t="shared" si="216"/>
        <v/>
      </c>
      <c r="AH74" s="68" t="str">
        <f t="shared" si="217"/>
        <v/>
      </c>
      <c r="AI74" s="69" t="str">
        <f t="shared" si="52"/>
        <v/>
      </c>
      <c r="AJ74" s="63" t="str">
        <f t="shared" si="218"/>
        <v/>
      </c>
      <c r="AK74" s="63" t="str">
        <f t="shared" si="219"/>
        <v/>
      </c>
      <c r="AL74" s="63" t="str">
        <f t="shared" si="220"/>
        <v/>
      </c>
      <c r="AM74" s="63" t="str">
        <f t="shared" si="221"/>
        <v/>
      </c>
      <c r="AN74" s="63" t="str">
        <f t="shared" si="222"/>
        <v/>
      </c>
    </row>
    <row r="75" spans="1:40" ht="24.5" outlineLevel="1" thickTop="1" thickBot="1" x14ac:dyDescent="0.55000000000000004">
      <c r="C75" s="124" t="s">
        <v>3083</v>
      </c>
      <c r="D75" s="125" t="s">
        <v>1017</v>
      </c>
      <c r="E75" s="51"/>
      <c r="F75" s="52" t="s">
        <v>1015</v>
      </c>
      <c r="G75" s="52" t="s">
        <v>1016</v>
      </c>
      <c r="H75" s="51"/>
      <c r="I75" s="51"/>
      <c r="J75" s="53"/>
      <c r="K75" s="53"/>
      <c r="L75" s="54" t="str">
        <f t="shared" si="201"/>
        <v xml:space="preserve">            { line: "que sacudan a los montes con su furia., (La,,20)(Mi,m,250)", sC: ""},</v>
      </c>
      <c r="M75" s="55" t="str">
        <f t="shared" si="202"/>
        <v>(</v>
      </c>
      <c r="N75" s="56" t="str">
        <f t="shared" si="31"/>
        <v>La</v>
      </c>
      <c r="O75" s="57" t="str">
        <f t="shared" si="203"/>
        <v>,</v>
      </c>
      <c r="P75" s="58" t="str">
        <f t="shared" si="33"/>
        <v/>
      </c>
      <c r="Q75" s="59" t="str">
        <f t="shared" si="204"/>
        <v>,</v>
      </c>
      <c r="R75" s="60">
        <f t="shared" si="35"/>
        <v>20</v>
      </c>
      <c r="S75" s="55" t="str">
        <f t="shared" si="205"/>
        <v>)</v>
      </c>
      <c r="T75" s="61" t="str">
        <f t="shared" si="206"/>
        <v>(</v>
      </c>
      <c r="U75" s="62" t="str">
        <f t="shared" si="38"/>
        <v>Mi</v>
      </c>
      <c r="V75" s="63" t="str">
        <f t="shared" si="207"/>
        <v>,</v>
      </c>
      <c r="W75" s="64" t="str">
        <f t="shared" si="40"/>
        <v>m</v>
      </c>
      <c r="X75" s="63" t="str">
        <f t="shared" si="208"/>
        <v>,</v>
      </c>
      <c r="Y75" s="63">
        <f t="shared" si="209"/>
        <v>250</v>
      </c>
      <c r="Z75" s="55" t="str">
        <f t="shared" si="210"/>
        <v>)</v>
      </c>
      <c r="AA75" s="65" t="str">
        <f t="shared" si="211"/>
        <v/>
      </c>
      <c r="AB75" s="56" t="str">
        <f t="shared" si="45"/>
        <v/>
      </c>
      <c r="AC75" s="66" t="str">
        <f t="shared" si="212"/>
        <v/>
      </c>
      <c r="AD75" s="58" t="str">
        <f t="shared" si="213"/>
        <v/>
      </c>
      <c r="AE75" s="67" t="str">
        <f t="shared" si="214"/>
        <v/>
      </c>
      <c r="AF75" s="60" t="str">
        <f t="shared" si="215"/>
        <v/>
      </c>
      <c r="AG75" s="60" t="str">
        <f t="shared" si="216"/>
        <v/>
      </c>
      <c r="AH75" s="68" t="str">
        <f t="shared" si="217"/>
        <v/>
      </c>
      <c r="AI75" s="69" t="str">
        <f t="shared" si="52"/>
        <v/>
      </c>
      <c r="AJ75" s="63" t="str">
        <f t="shared" si="218"/>
        <v/>
      </c>
      <c r="AK75" s="63" t="str">
        <f t="shared" si="219"/>
        <v/>
      </c>
      <c r="AL75" s="63" t="str">
        <f t="shared" si="220"/>
        <v/>
      </c>
      <c r="AM75" s="63" t="str">
        <f t="shared" si="221"/>
        <v/>
      </c>
      <c r="AN75" s="63" t="str">
        <f t="shared" si="222"/>
        <v/>
      </c>
    </row>
    <row r="76" spans="1:40" ht="24.5" outlineLevel="1" thickTop="1" thickBot="1" x14ac:dyDescent="0.55000000000000004">
      <c r="B76" t="s">
        <v>1001</v>
      </c>
      <c r="C76" s="124" t="s">
        <v>3084</v>
      </c>
      <c r="D76" s="125" t="s">
        <v>1015</v>
      </c>
      <c r="E76" s="51" t="s">
        <v>1016</v>
      </c>
      <c r="F76" s="52" t="s">
        <v>1053</v>
      </c>
      <c r="G76" s="52"/>
      <c r="H76" s="51"/>
      <c r="I76" s="51"/>
      <c r="J76" s="53"/>
      <c r="K76" s="53"/>
      <c r="L76" s="54" t="str">
        <f t="shared" si="201"/>
        <v xml:space="preserve">            { line: "EL SEÑOR DE LOS EJÉRCITOS ESTÁ CON NOSOTROS,, (Mi,m,20)(Sol,,250)", sC: "ta as"},</v>
      </c>
      <c r="M76" s="55" t="str">
        <f t="shared" si="202"/>
        <v>(</v>
      </c>
      <c r="N76" s="56" t="str">
        <f t="shared" si="31"/>
        <v>Mi</v>
      </c>
      <c r="O76" s="57" t="str">
        <f t="shared" si="203"/>
        <v>,</v>
      </c>
      <c r="P76" s="58" t="str">
        <f t="shared" si="33"/>
        <v>m</v>
      </c>
      <c r="Q76" s="59" t="str">
        <f t="shared" si="204"/>
        <v>,</v>
      </c>
      <c r="R76" s="60">
        <f t="shared" si="35"/>
        <v>20</v>
      </c>
      <c r="S76" s="55" t="str">
        <f t="shared" si="205"/>
        <v>)</v>
      </c>
      <c r="T76" s="61" t="str">
        <f t="shared" si="206"/>
        <v>(</v>
      </c>
      <c r="U76" s="62" t="str">
        <f t="shared" si="38"/>
        <v>Sol</v>
      </c>
      <c r="V76" s="63" t="str">
        <f t="shared" si="207"/>
        <v>,</v>
      </c>
      <c r="W76" s="64" t="str">
        <f t="shared" si="40"/>
        <v/>
      </c>
      <c r="X76" s="63" t="str">
        <f t="shared" si="208"/>
        <v>,</v>
      </c>
      <c r="Y76" s="63">
        <f t="shared" si="209"/>
        <v>250</v>
      </c>
      <c r="Z76" s="55" t="str">
        <f t="shared" si="210"/>
        <v>)</v>
      </c>
      <c r="AA76" s="65" t="str">
        <f t="shared" si="211"/>
        <v/>
      </c>
      <c r="AB76" s="56" t="str">
        <f t="shared" si="45"/>
        <v/>
      </c>
      <c r="AC76" s="66" t="str">
        <f t="shared" si="212"/>
        <v/>
      </c>
      <c r="AD76" s="58" t="str">
        <f t="shared" si="213"/>
        <v/>
      </c>
      <c r="AE76" s="67" t="str">
        <f t="shared" si="214"/>
        <v/>
      </c>
      <c r="AF76" s="60" t="str">
        <f t="shared" si="215"/>
        <v/>
      </c>
      <c r="AG76" s="60" t="str">
        <f t="shared" si="216"/>
        <v/>
      </c>
      <c r="AH76" s="68" t="str">
        <f t="shared" si="217"/>
        <v/>
      </c>
      <c r="AI76" s="69" t="str">
        <f t="shared" si="52"/>
        <v/>
      </c>
      <c r="AJ76" s="63" t="str">
        <f t="shared" si="218"/>
        <v/>
      </c>
      <c r="AK76" s="63" t="str">
        <f t="shared" si="219"/>
        <v/>
      </c>
      <c r="AL76" s="63" t="str">
        <f t="shared" si="220"/>
        <v/>
      </c>
      <c r="AM76" s="63" t="str">
        <f t="shared" si="221"/>
        <v/>
      </c>
      <c r="AN76" s="63" t="str">
        <f t="shared" si="222"/>
        <v/>
      </c>
    </row>
    <row r="77" spans="1:40" ht="24.5" outlineLevel="1" thickTop="1" thickBot="1" x14ac:dyDescent="0.55000000000000004">
      <c r="B77" t="s">
        <v>1003</v>
      </c>
      <c r="C77" s="124" t="s">
        <v>3085</v>
      </c>
      <c r="D77" s="125" t="s">
        <v>1017</v>
      </c>
      <c r="E77" s="51"/>
      <c r="F77" s="52" t="s">
        <v>1015</v>
      </c>
      <c r="G77" s="52" t="s">
        <v>1016</v>
      </c>
      <c r="H77" s="51"/>
      <c r="I77" s="51"/>
      <c r="J77" s="53"/>
      <c r="K77" s="53"/>
      <c r="L77" s="54" t="str">
        <f t="shared" si="201"/>
        <v xml:space="preserve">            { line: "NUESTRO ALCÁZAR ES EL DIOS DE JACOB., (La,,20)(Mi,m,250)", sC: "as"},</v>
      </c>
      <c r="M77" s="55" t="str">
        <f t="shared" si="202"/>
        <v>(</v>
      </c>
      <c r="N77" s="56" t="str">
        <f t="shared" si="31"/>
        <v>La</v>
      </c>
      <c r="O77" s="57" t="str">
        <f t="shared" si="203"/>
        <v>,</v>
      </c>
      <c r="P77" s="58" t="str">
        <f t="shared" si="33"/>
        <v/>
      </c>
      <c r="Q77" s="59" t="str">
        <f t="shared" si="204"/>
        <v>,</v>
      </c>
      <c r="R77" s="60">
        <f t="shared" si="35"/>
        <v>20</v>
      </c>
      <c r="S77" s="55" t="str">
        <f t="shared" si="205"/>
        <v>)</v>
      </c>
      <c r="T77" s="61" t="str">
        <f t="shared" si="206"/>
        <v>(</v>
      </c>
      <c r="U77" s="62" t="str">
        <f t="shared" si="38"/>
        <v>Mi</v>
      </c>
      <c r="V77" s="63" t="str">
        <f t="shared" si="207"/>
        <v>,</v>
      </c>
      <c r="W77" s="64" t="str">
        <f t="shared" si="40"/>
        <v>m</v>
      </c>
      <c r="X77" s="63" t="str">
        <f t="shared" si="208"/>
        <v>,</v>
      </c>
      <c r="Y77" s="63">
        <f t="shared" si="209"/>
        <v>250</v>
      </c>
      <c r="Z77" s="55" t="str">
        <f t="shared" si="210"/>
        <v>)</v>
      </c>
      <c r="AA77" s="65" t="str">
        <f t="shared" si="211"/>
        <v/>
      </c>
      <c r="AB77" s="56" t="str">
        <f t="shared" si="45"/>
        <v/>
      </c>
      <c r="AC77" s="66" t="str">
        <f t="shared" si="212"/>
        <v/>
      </c>
      <c r="AD77" s="58" t="str">
        <f t="shared" si="213"/>
        <v/>
      </c>
      <c r="AE77" s="67" t="str">
        <f t="shared" si="214"/>
        <v/>
      </c>
      <c r="AF77" s="60" t="str">
        <f t="shared" si="215"/>
        <v/>
      </c>
      <c r="AG77" s="60" t="str">
        <f t="shared" si="216"/>
        <v/>
      </c>
      <c r="AH77" s="68" t="str">
        <f t="shared" si="217"/>
        <v/>
      </c>
      <c r="AI77" s="69" t="str">
        <f t="shared" si="52"/>
        <v/>
      </c>
      <c r="AJ77" s="63" t="str">
        <f t="shared" si="218"/>
        <v/>
      </c>
      <c r="AK77" s="63" t="str">
        <f t="shared" si="219"/>
        <v/>
      </c>
      <c r="AL77" s="63" t="str">
        <f t="shared" si="220"/>
        <v/>
      </c>
      <c r="AM77" s="63" t="str">
        <f t="shared" si="221"/>
        <v/>
      </c>
      <c r="AN77" s="63" t="str">
        <f t="shared" si="222"/>
        <v/>
      </c>
    </row>
    <row r="78" spans="1:40" ht="26.5" thickTop="1" thickBot="1" x14ac:dyDescent="0.55000000000000004">
      <c r="A78" s="72"/>
      <c r="B78" s="72"/>
      <c r="C78" s="72"/>
      <c r="D78" s="73"/>
      <c r="E78" s="73"/>
      <c r="F78" s="73"/>
      <c r="G78" s="73"/>
      <c r="H78" s="73"/>
      <c r="I78" s="73"/>
      <c r="J78" s="73"/>
      <c r="K78" s="73"/>
      <c r="L78" s="74" t="s">
        <v>997</v>
      </c>
      <c r="M78" s="55"/>
      <c r="N78" s="56"/>
      <c r="O78" s="57"/>
      <c r="P78" s="58"/>
      <c r="Q78" s="59"/>
      <c r="R78" s="60" t="str">
        <f>IF(N78="Do",10,IF(N78="Re",22,IF(N78="Mi",20,IF(N78="Fa",20,IF(N78="Sol",14,IF(N78="La",20,IF(N78="Si",20,IF(N78="Do#",14,IF(N78="Fa#",15,IF(N78="Sol#",20,IF(N78="Si♭",17,"")))))))))))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4.5" outlineLevel="1" thickTop="1" thickBot="1" x14ac:dyDescent="0.55000000000000004">
      <c r="B79" t="s">
        <v>1018</v>
      </c>
      <c r="C79" s="124" t="s">
        <v>3086</v>
      </c>
      <c r="D79" s="125" t="s">
        <v>1015</v>
      </c>
      <c r="E79" s="51" t="s">
        <v>1016</v>
      </c>
      <c r="F79" s="52" t="s">
        <v>1053</v>
      </c>
      <c r="G79" s="52"/>
      <c r="H79" s="51"/>
      <c r="I79" s="51"/>
      <c r="J79" s="53"/>
      <c r="K79" s="53"/>
      <c r="L79" s="54" t="str">
        <f t="shared" si="201"/>
        <v xml:space="preserve">            { line: "El correr de las acequias alegra la ciudad de Dios,, (Mi,m,20)(Sol,,250)", sC: "tc"},</v>
      </c>
      <c r="M79" s="55" t="str">
        <f t="shared" si="202"/>
        <v>(</v>
      </c>
      <c r="N79" s="56" t="str">
        <f t="shared" si="31"/>
        <v>Mi</v>
      </c>
      <c r="O79" s="57" t="str">
        <f t="shared" si="203"/>
        <v>,</v>
      </c>
      <c r="P79" s="58" t="str">
        <f t="shared" si="33"/>
        <v>m</v>
      </c>
      <c r="Q79" s="59" t="str">
        <f t="shared" si="204"/>
        <v>,</v>
      </c>
      <c r="R79" s="60">
        <f t="shared" si="35"/>
        <v>20</v>
      </c>
      <c r="S79" s="55" t="str">
        <f t="shared" si="205"/>
        <v>)</v>
      </c>
      <c r="T79" s="61" t="str">
        <f t="shared" si="206"/>
        <v>(</v>
      </c>
      <c r="U79" s="62" t="str">
        <f t="shared" si="38"/>
        <v>Sol</v>
      </c>
      <c r="V79" s="63" t="str">
        <f t="shared" si="207"/>
        <v>,</v>
      </c>
      <c r="W79" s="64" t="str">
        <f t="shared" si="40"/>
        <v/>
      </c>
      <c r="X79" s="63" t="str">
        <f t="shared" si="208"/>
        <v>,</v>
      </c>
      <c r="Y79" s="63">
        <f t="shared" si="209"/>
        <v>250</v>
      </c>
      <c r="Z79" s="55" t="str">
        <f t="shared" si="210"/>
        <v>)</v>
      </c>
      <c r="AA79" s="65" t="str">
        <f t="shared" si="211"/>
        <v/>
      </c>
      <c r="AB79" s="56" t="str">
        <f t="shared" si="45"/>
        <v/>
      </c>
      <c r="AC79" s="66" t="str">
        <f t="shared" si="212"/>
        <v/>
      </c>
      <c r="AD79" s="58" t="str">
        <f t="shared" si="213"/>
        <v/>
      </c>
      <c r="AE79" s="67" t="str">
        <f t="shared" si="214"/>
        <v/>
      </c>
      <c r="AF79" s="60" t="str">
        <f t="shared" si="215"/>
        <v/>
      </c>
      <c r="AG79" s="60" t="str">
        <f t="shared" si="216"/>
        <v/>
      </c>
      <c r="AH79" s="68" t="str">
        <f t="shared" si="217"/>
        <v/>
      </c>
      <c r="AI79" s="69" t="str">
        <f t="shared" si="52"/>
        <v/>
      </c>
      <c r="AJ79" s="63" t="str">
        <f t="shared" si="218"/>
        <v/>
      </c>
      <c r="AK79" s="63" t="str">
        <f t="shared" si="219"/>
        <v/>
      </c>
      <c r="AL79" s="63" t="str">
        <f t="shared" si="220"/>
        <v/>
      </c>
      <c r="AM79" s="63" t="str">
        <f t="shared" si="221"/>
        <v/>
      </c>
      <c r="AN79" s="63" t="str">
        <f t="shared" si="222"/>
        <v/>
      </c>
    </row>
    <row r="80" spans="1:40" ht="24.5" outlineLevel="1" thickTop="1" thickBot="1" x14ac:dyDescent="0.55000000000000004">
      <c r="C80" s="124" t="s">
        <v>3087</v>
      </c>
      <c r="D80" s="125" t="s">
        <v>1017</v>
      </c>
      <c r="E80" s="51"/>
      <c r="F80" s="52" t="s">
        <v>1015</v>
      </c>
      <c r="G80" s="52" t="s">
        <v>1016</v>
      </c>
      <c r="H80" s="51"/>
      <c r="I80" s="51"/>
      <c r="J80" s="53"/>
      <c r="K80" s="53"/>
      <c r="L80" s="54" t="str">
        <f t="shared" si="201"/>
        <v xml:space="preserve">            { line: "el Altísimo consagra su morada., (La,,20)(Mi,m,250)", sC: ""},</v>
      </c>
      <c r="M80" s="55" t="str">
        <f t="shared" si="202"/>
        <v>(</v>
      </c>
      <c r="N80" s="56" t="str">
        <f t="shared" si="31"/>
        <v>La</v>
      </c>
      <c r="O80" s="57" t="str">
        <f t="shared" si="203"/>
        <v>,</v>
      </c>
      <c r="P80" s="58" t="str">
        <f t="shared" si="33"/>
        <v/>
      </c>
      <c r="Q80" s="59" t="str">
        <f t="shared" si="204"/>
        <v>,</v>
      </c>
      <c r="R80" s="60">
        <f t="shared" si="35"/>
        <v>20</v>
      </c>
      <c r="S80" s="55" t="str">
        <f t="shared" si="205"/>
        <v>)</v>
      </c>
      <c r="T80" s="61" t="str">
        <f t="shared" si="206"/>
        <v>(</v>
      </c>
      <c r="U80" s="62" t="str">
        <f t="shared" si="38"/>
        <v>Mi</v>
      </c>
      <c r="V80" s="63" t="str">
        <f t="shared" si="207"/>
        <v>,</v>
      </c>
      <c r="W80" s="64" t="str">
        <f t="shared" si="40"/>
        <v>m</v>
      </c>
      <c r="X80" s="63" t="str">
        <f t="shared" si="208"/>
        <v>,</v>
      </c>
      <c r="Y80" s="63">
        <f t="shared" si="209"/>
        <v>250</v>
      </c>
      <c r="Z80" s="55" t="str">
        <f t="shared" si="210"/>
        <v>)</v>
      </c>
      <c r="AA80" s="65" t="str">
        <f t="shared" si="211"/>
        <v/>
      </c>
      <c r="AB80" s="56" t="str">
        <f t="shared" si="45"/>
        <v/>
      </c>
      <c r="AC80" s="66" t="str">
        <f t="shared" si="212"/>
        <v/>
      </c>
      <c r="AD80" s="58" t="str">
        <f t="shared" si="213"/>
        <v/>
      </c>
      <c r="AE80" s="67" t="str">
        <f t="shared" si="214"/>
        <v/>
      </c>
      <c r="AF80" s="60" t="str">
        <f t="shared" si="215"/>
        <v/>
      </c>
      <c r="AG80" s="60" t="str">
        <f t="shared" si="216"/>
        <v/>
      </c>
      <c r="AH80" s="68" t="str">
        <f t="shared" si="217"/>
        <v/>
      </c>
      <c r="AI80" s="69" t="str">
        <f t="shared" si="52"/>
        <v/>
      </c>
      <c r="AJ80" s="63" t="str">
        <f t="shared" si="218"/>
        <v/>
      </c>
      <c r="AK80" s="63" t="str">
        <f t="shared" si="219"/>
        <v/>
      </c>
      <c r="AL80" s="63" t="str">
        <f t="shared" si="220"/>
        <v/>
      </c>
      <c r="AM80" s="63" t="str">
        <f t="shared" si="221"/>
        <v/>
      </c>
      <c r="AN80" s="63" t="str">
        <f t="shared" si="222"/>
        <v/>
      </c>
    </row>
    <row r="81" spans="1:40" ht="24.5" outlineLevel="1" thickTop="1" thickBot="1" x14ac:dyDescent="0.55000000000000004">
      <c r="B81" t="s">
        <v>1001</v>
      </c>
      <c r="C81" s="124" t="s">
        <v>3088</v>
      </c>
      <c r="D81" s="125" t="s">
        <v>1053</v>
      </c>
      <c r="E81" s="51"/>
      <c r="F81" s="52" t="s">
        <v>1015</v>
      </c>
      <c r="G81" s="52" t="s">
        <v>1016</v>
      </c>
      <c r="H81" s="51"/>
      <c r="I81" s="51"/>
      <c r="J81" s="53"/>
      <c r="K81" s="53"/>
      <c r="L81" s="54" t="str">
        <f t="shared" si="201"/>
        <v xml:space="preserve">            { line: "TENIENDO A DIOS EN MEDIO, NO VACILA;, (Sol,,14)(Mi,m,250)", sC: "ta as"},</v>
      </c>
      <c r="M81" s="55" t="str">
        <f t="shared" si="202"/>
        <v>(</v>
      </c>
      <c r="N81" s="56" t="str">
        <f t="shared" si="31"/>
        <v>Sol</v>
      </c>
      <c r="O81" s="57" t="str">
        <f t="shared" si="203"/>
        <v>,</v>
      </c>
      <c r="P81" s="58" t="str">
        <f t="shared" si="33"/>
        <v/>
      </c>
      <c r="Q81" s="59" t="str">
        <f t="shared" si="204"/>
        <v>,</v>
      </c>
      <c r="R81" s="60">
        <f t="shared" si="35"/>
        <v>14</v>
      </c>
      <c r="S81" s="55" t="str">
        <f t="shared" si="205"/>
        <v>)</v>
      </c>
      <c r="T81" s="61" t="str">
        <f t="shared" si="206"/>
        <v>(</v>
      </c>
      <c r="U81" s="62" t="str">
        <f t="shared" si="38"/>
        <v>Mi</v>
      </c>
      <c r="V81" s="63" t="str">
        <f t="shared" si="207"/>
        <v>,</v>
      </c>
      <c r="W81" s="64" t="str">
        <f t="shared" si="40"/>
        <v>m</v>
      </c>
      <c r="X81" s="63" t="str">
        <f t="shared" si="208"/>
        <v>,</v>
      </c>
      <c r="Y81" s="63">
        <f t="shared" si="209"/>
        <v>250</v>
      </c>
      <c r="Z81" s="55" t="str">
        <f t="shared" si="210"/>
        <v>)</v>
      </c>
      <c r="AA81" s="65" t="str">
        <f t="shared" si="211"/>
        <v/>
      </c>
      <c r="AB81" s="56" t="str">
        <f t="shared" si="45"/>
        <v/>
      </c>
      <c r="AC81" s="66" t="str">
        <f t="shared" si="212"/>
        <v/>
      </c>
      <c r="AD81" s="58" t="str">
        <f t="shared" si="213"/>
        <v/>
      </c>
      <c r="AE81" s="67" t="str">
        <f t="shared" si="214"/>
        <v/>
      </c>
      <c r="AF81" s="60" t="str">
        <f t="shared" si="215"/>
        <v/>
      </c>
      <c r="AG81" s="60" t="str">
        <f t="shared" si="216"/>
        <v/>
      </c>
      <c r="AH81" s="68" t="str">
        <f t="shared" si="217"/>
        <v/>
      </c>
      <c r="AI81" s="69" t="str">
        <f t="shared" si="52"/>
        <v/>
      </c>
      <c r="AJ81" s="63" t="str">
        <f t="shared" si="218"/>
        <v/>
      </c>
      <c r="AK81" s="63" t="str">
        <f t="shared" si="219"/>
        <v/>
      </c>
      <c r="AL81" s="63" t="str">
        <f t="shared" si="220"/>
        <v/>
      </c>
      <c r="AM81" s="63" t="str">
        <f t="shared" si="221"/>
        <v/>
      </c>
      <c r="AN81" s="63" t="str">
        <f t="shared" si="222"/>
        <v/>
      </c>
    </row>
    <row r="82" spans="1:40" ht="24.5" outlineLevel="1" thickTop="1" thickBot="1" x14ac:dyDescent="0.55000000000000004">
      <c r="B82" t="s">
        <v>1003</v>
      </c>
      <c r="C82" s="124" t="s">
        <v>3089</v>
      </c>
      <c r="D82" s="125" t="s">
        <v>1017</v>
      </c>
      <c r="E82" s="51"/>
      <c r="F82" s="52" t="s">
        <v>1015</v>
      </c>
      <c r="G82" s="52" t="s">
        <v>1016</v>
      </c>
      <c r="H82" s="51"/>
      <c r="I82" s="51"/>
      <c r="J82" s="53"/>
      <c r="K82" s="53"/>
      <c r="L82" s="54" t="str">
        <f t="shared" si="201"/>
        <v xml:space="preserve">            { line: "DIOS LAS SOCORRE AL DESPUNTAR LA AURORA., (La,,20)(Mi,m,250)", sC: "as"},</v>
      </c>
      <c r="M82" s="55" t="str">
        <f t="shared" si="202"/>
        <v>(</v>
      </c>
      <c r="N82" s="56" t="str">
        <f t="shared" si="31"/>
        <v>La</v>
      </c>
      <c r="O82" s="57" t="str">
        <f t="shared" si="203"/>
        <v>,</v>
      </c>
      <c r="P82" s="58" t="str">
        <f t="shared" si="33"/>
        <v/>
      </c>
      <c r="Q82" s="59" t="str">
        <f t="shared" si="204"/>
        <v>,</v>
      </c>
      <c r="R82" s="60">
        <f t="shared" si="35"/>
        <v>20</v>
      </c>
      <c r="S82" s="55" t="str">
        <f t="shared" si="205"/>
        <v>)</v>
      </c>
      <c r="T82" s="61" t="str">
        <f t="shared" si="206"/>
        <v>(</v>
      </c>
      <c r="U82" s="62" t="str">
        <f t="shared" si="38"/>
        <v>Mi</v>
      </c>
      <c r="V82" s="63" t="str">
        <f t="shared" si="207"/>
        <v>,</v>
      </c>
      <c r="W82" s="64" t="str">
        <f t="shared" si="40"/>
        <v>m</v>
      </c>
      <c r="X82" s="63" t="str">
        <f t="shared" si="208"/>
        <v>,</v>
      </c>
      <c r="Y82" s="63">
        <f t="shared" si="209"/>
        <v>250</v>
      </c>
      <c r="Z82" s="55" t="str">
        <f t="shared" si="210"/>
        <v>)</v>
      </c>
      <c r="AA82" s="65" t="str">
        <f t="shared" si="211"/>
        <v/>
      </c>
      <c r="AB82" s="56" t="str">
        <f t="shared" si="45"/>
        <v/>
      </c>
      <c r="AC82" s="66" t="str">
        <f t="shared" si="212"/>
        <v/>
      </c>
      <c r="AD82" s="58" t="str">
        <f t="shared" si="213"/>
        <v/>
      </c>
      <c r="AE82" s="67" t="str">
        <f t="shared" si="214"/>
        <v/>
      </c>
      <c r="AF82" s="60" t="str">
        <f t="shared" si="215"/>
        <v/>
      </c>
      <c r="AG82" s="60" t="str">
        <f t="shared" si="216"/>
        <v/>
      </c>
      <c r="AH82" s="68" t="str">
        <f t="shared" si="217"/>
        <v/>
      </c>
      <c r="AI82" s="69" t="str">
        <f t="shared" si="52"/>
        <v/>
      </c>
      <c r="AJ82" s="63" t="str">
        <f t="shared" si="218"/>
        <v/>
      </c>
      <c r="AK82" s="63" t="str">
        <f t="shared" si="219"/>
        <v/>
      </c>
      <c r="AL82" s="63" t="str">
        <f t="shared" si="220"/>
        <v/>
      </c>
      <c r="AM82" s="63" t="str">
        <f t="shared" si="221"/>
        <v/>
      </c>
      <c r="AN82" s="63" t="str">
        <f t="shared" si="222"/>
        <v/>
      </c>
    </row>
    <row r="83" spans="1:40" ht="24" customHeight="1" thickTop="1" x14ac:dyDescent="0.6">
      <c r="A83" s="94"/>
      <c r="B83" s="94"/>
      <c r="C83" s="94"/>
      <c r="D83" s="94"/>
      <c r="E83" s="94"/>
      <c r="F83" s="94"/>
      <c r="G83" s="94"/>
      <c r="H83" s="94"/>
      <c r="I83" s="94"/>
      <c r="J83" s="94"/>
      <c r="K83" s="94"/>
      <c r="L83" s="98" t="str">
        <f ca="1">_xlfn.CONCAT("]}, // ULTIMA LINEA DEL CANTO: ",L1)</f>
        <v>]}, // ULTIMA LINEA DEL CANTO: SALMODIAS PARA LAUDES</v>
      </c>
      <c r="M83" s="94"/>
    </row>
    <row r="84" spans="1:40" ht="20.5" x14ac:dyDescent="0.35">
      <c r="L84" s="99" t="s">
        <v>1012</v>
      </c>
      <c r="M84" s="100"/>
    </row>
    <row r="85" spans="1:40" ht="15" hidden="1" outlineLevel="1" thickBot="1" x14ac:dyDescent="0.4">
      <c r="M85" s="100"/>
    </row>
    <row r="86" spans="1:40" ht="26.5" hidden="1" outlineLevel="1" thickTop="1" thickBot="1" x14ac:dyDescent="0.55000000000000004">
      <c r="A86" s="72"/>
      <c r="B86" s="72"/>
      <c r="C86" s="72"/>
      <c r="D86" s="73"/>
      <c r="E86" s="73"/>
      <c r="F86" s="73"/>
      <c r="G86" s="73"/>
      <c r="H86" s="73"/>
      <c r="I86" s="73"/>
      <c r="J86" s="73"/>
      <c r="K86" s="73"/>
      <c r="L86" s="74" t="s">
        <v>997</v>
      </c>
      <c r="M86" s="55"/>
      <c r="N86" s="56"/>
      <c r="O86" s="57"/>
      <c r="P86" s="58"/>
      <c r="Q86" s="59"/>
      <c r="R86" s="60" t="str">
        <f t="shared" ref="R86:R95" si="223">IF(N86="Do",10,IF(N86="Re",22,IF(N86="Mi",20,IF(N86="Fa",20,IF(N86="Sol",14,IF(N86="La",20,IF(N86="Si",20,IF(N86="Do#",14,IF(N86="Fa#",15,IF(N86="Sol#",20,IF(N86="Si♭",17,"")))))))))))</f>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4.5" hidden="1" outlineLevel="1" thickTop="1" thickBot="1" x14ac:dyDescent="0.55000000000000004">
      <c r="C87" s="78" t="s">
        <v>999</v>
      </c>
      <c r="D87" s="79"/>
      <c r="E87" s="79"/>
      <c r="F87" s="79"/>
      <c r="G87" s="79"/>
      <c r="H87" s="79"/>
      <c r="I87" s="79"/>
      <c r="J87" s="79"/>
      <c r="K87" s="79"/>
      <c r="L87" s="134" t="s">
        <v>1000</v>
      </c>
      <c r="M87" s="55" t="str">
        <f t="shared" ref="M87:M94" si="224">IF(N87="","","(")</f>
        <v/>
      </c>
      <c r="N87" s="56" t="str">
        <f t="shared" ref="N87:N94" si="225">IF(D87="","",D87)</f>
        <v/>
      </c>
      <c r="O87" s="57" t="str">
        <f t="shared" ref="O87:O94" si="226">IF(N87="","",",")</f>
        <v/>
      </c>
      <c r="P87" s="58" t="str">
        <f t="shared" ref="P87:P94" si="227">IF(E87="","",E87)</f>
        <v/>
      </c>
      <c r="Q87" s="59" t="str">
        <f t="shared" ref="Q87:Q94" si="228">IF(N87="","",",")</f>
        <v/>
      </c>
      <c r="R87" s="60" t="str">
        <f t="shared" si="223"/>
        <v/>
      </c>
      <c r="S87" s="55" t="str">
        <f t="shared" ref="S87:S94" si="229">IF(N87="","",")")</f>
        <v/>
      </c>
      <c r="T87" s="61" t="str">
        <f t="shared" ref="T87:T94" si="230">IF(U87="","","(")</f>
        <v/>
      </c>
      <c r="U87" s="62" t="str">
        <f t="shared" ref="U87:U94" si="231">IF(F87="","",F87)</f>
        <v/>
      </c>
      <c r="V87" s="63" t="str">
        <f t="shared" ref="V87:V94" si="232">IF(U87="","",",")</f>
        <v/>
      </c>
      <c r="W87" s="64" t="str">
        <f t="shared" ref="W87:W94" si="233">IF(G87="","",G87)</f>
        <v/>
      </c>
      <c r="X87" s="63" t="str">
        <f t="shared" ref="X87:X94" si="234">IF(U87="","",",")</f>
        <v/>
      </c>
      <c r="Y87" s="63" t="str">
        <f t="shared" ref="Y87:Y94" si="235">IF(U87="","",250)</f>
        <v/>
      </c>
      <c r="Z87" s="55" t="str">
        <f t="shared" ref="Z87:Z94" si="236">IF(U87="","",")")</f>
        <v/>
      </c>
      <c r="AA87" s="65" t="str">
        <f t="shared" ref="AA87:AA94" si="237">IF(AB87="","","(")</f>
        <v/>
      </c>
      <c r="AB87" s="56" t="str">
        <f t="shared" ref="AB87:AB94" si="238">IF(H87="","",H87)</f>
        <v/>
      </c>
      <c r="AC87" s="66" t="str">
        <f t="shared" ref="AC87:AC94" si="239">IF(AB87="","",",")</f>
        <v/>
      </c>
      <c r="AD87" s="58" t="str">
        <f t="shared" ref="AD87:AD94" si="240">IF(I87="","",I87)</f>
        <v/>
      </c>
      <c r="AE87" s="67" t="str">
        <f t="shared" ref="AE87:AE94" si="241">IF(AB87="","",",")</f>
        <v/>
      </c>
      <c r="AF87" s="60" t="str">
        <f t="shared" ref="AF87:AF94" si="242">IF(AB87="","",350)</f>
        <v/>
      </c>
      <c r="AG87" s="60" t="str">
        <f t="shared" ref="AG87:AG94" si="243">IF(AB87="","",")")</f>
        <v/>
      </c>
      <c r="AH87" s="68" t="str">
        <f t="shared" ref="AH87:AH94" si="244">IF(AI87="","","(")</f>
        <v/>
      </c>
      <c r="AI87" s="69" t="str">
        <f t="shared" ref="AI87:AI94" si="245">IF(J87="","",J87)</f>
        <v/>
      </c>
      <c r="AJ87" s="63" t="str">
        <f t="shared" ref="AJ87:AJ94" si="246">IF(AI87="","",",")</f>
        <v/>
      </c>
      <c r="AK87" s="63" t="str">
        <f t="shared" ref="AK87:AK94" si="247">IF(K87="","",K87)</f>
        <v/>
      </c>
      <c r="AL87" s="63" t="str">
        <f t="shared" ref="AL87:AL94" si="248">IF(AI87="","",",")</f>
        <v/>
      </c>
      <c r="AM87" s="63" t="str">
        <f t="shared" ref="AM87:AM94" si="249">IF(AI87="","",450)</f>
        <v/>
      </c>
      <c r="AN87" s="63" t="str">
        <f t="shared" ref="AN87:AN94" si="250">IF(AI87="","",")")</f>
        <v/>
      </c>
    </row>
    <row r="88" spans="1:40" ht="24.5" hidden="1" outlineLevel="1" thickTop="1" thickBot="1" x14ac:dyDescent="0.55000000000000004">
      <c r="B88" t="s">
        <v>1001</v>
      </c>
      <c r="C88" s="81" t="s">
        <v>1002</v>
      </c>
      <c r="D88" s="82"/>
      <c r="E88" s="82"/>
      <c r="F88" s="82"/>
      <c r="G88" s="82"/>
      <c r="H88" s="82"/>
      <c r="I88" s="82"/>
      <c r="J88" s="82"/>
      <c r="K88" s="82"/>
      <c r="L88" s="135" t="str">
        <f>IF(C88="","",_xlfn.CONCAT("       triggerLine: ","""",C88,", ",M88:AN88,""", sC: ","""",B88,""", lines: ["))</f>
        <v xml:space="preserve">       triggerLine: "ASAMBLEA UNO, ", sC: "ta as", lines: [</v>
      </c>
      <c r="M88" s="55" t="str">
        <f t="shared" si="224"/>
        <v/>
      </c>
      <c r="N88" s="56" t="str">
        <f t="shared" si="225"/>
        <v/>
      </c>
      <c r="O88" s="57" t="str">
        <f t="shared" si="226"/>
        <v/>
      </c>
      <c r="P88" s="58" t="str">
        <f t="shared" si="227"/>
        <v/>
      </c>
      <c r="Q88" s="59" t="str">
        <f t="shared" si="228"/>
        <v/>
      </c>
      <c r="R88" s="60" t="str">
        <f t="shared" si="223"/>
        <v/>
      </c>
      <c r="S88" s="55" t="str">
        <f t="shared" si="229"/>
        <v/>
      </c>
      <c r="T88" s="61" t="str">
        <f t="shared" si="230"/>
        <v/>
      </c>
      <c r="U88" s="62" t="str">
        <f t="shared" si="231"/>
        <v/>
      </c>
      <c r="V88" s="63" t="str">
        <f t="shared" si="232"/>
        <v/>
      </c>
      <c r="W88" s="64" t="str">
        <f t="shared" si="233"/>
        <v/>
      </c>
      <c r="X88" s="63" t="str">
        <f t="shared" si="234"/>
        <v/>
      </c>
      <c r="Y88" s="63" t="str">
        <f t="shared" si="235"/>
        <v/>
      </c>
      <c r="Z88" s="55" t="str">
        <f t="shared" si="236"/>
        <v/>
      </c>
      <c r="AA88" s="65" t="str">
        <f t="shared" si="237"/>
        <v/>
      </c>
      <c r="AB88" s="56" t="str">
        <f t="shared" si="238"/>
        <v/>
      </c>
      <c r="AC88" s="66" t="str">
        <f t="shared" si="239"/>
        <v/>
      </c>
      <c r="AD88" s="58" t="str">
        <f t="shared" si="240"/>
        <v/>
      </c>
      <c r="AE88" s="67" t="str">
        <f t="shared" si="241"/>
        <v/>
      </c>
      <c r="AF88" s="60" t="str">
        <f t="shared" si="242"/>
        <v/>
      </c>
      <c r="AG88" s="60" t="str">
        <f t="shared" si="243"/>
        <v/>
      </c>
      <c r="AH88" s="68" t="str">
        <f t="shared" si="244"/>
        <v/>
      </c>
      <c r="AI88" s="69" t="str">
        <f t="shared" si="245"/>
        <v/>
      </c>
      <c r="AJ88" s="63" t="str">
        <f t="shared" si="246"/>
        <v/>
      </c>
      <c r="AK88" s="63" t="str">
        <f t="shared" si="247"/>
        <v/>
      </c>
      <c r="AL88" s="63" t="str">
        <f t="shared" si="248"/>
        <v/>
      </c>
      <c r="AM88" s="63" t="str">
        <f t="shared" si="249"/>
        <v/>
      </c>
      <c r="AN88" s="63" t="str">
        <f t="shared" si="250"/>
        <v/>
      </c>
    </row>
    <row r="89" spans="1:40" ht="24.5" hidden="1" outlineLevel="1" thickTop="1" thickBot="1" x14ac:dyDescent="0.55000000000000004">
      <c r="B89" t="s">
        <v>1003</v>
      </c>
      <c r="C89" s="84" t="s">
        <v>1004</v>
      </c>
      <c r="D89" s="85"/>
      <c r="E89" s="85"/>
      <c r="F89" s="85"/>
      <c r="G89" s="85"/>
      <c r="H89" s="86"/>
      <c r="I89" s="86"/>
      <c r="J89" s="86"/>
      <c r="K89" s="86"/>
      <c r="L89" s="136" t="str">
        <f>IF(C89="","",_xlfn.CONCAT("            { line: ","""",C89,", ",M89:AN89,""", sC: ","""",B89,"""},"))</f>
        <v xml:space="preserve">            { line: "ASAMBLEA DOS, ", sC: "as"},</v>
      </c>
      <c r="M89" s="55" t="str">
        <f t="shared" si="224"/>
        <v/>
      </c>
      <c r="N89" s="56" t="str">
        <f t="shared" si="225"/>
        <v/>
      </c>
      <c r="O89" s="57" t="str">
        <f t="shared" si="226"/>
        <v/>
      </c>
      <c r="P89" s="58" t="str">
        <f t="shared" si="227"/>
        <v/>
      </c>
      <c r="Q89" s="59" t="str">
        <f t="shared" si="228"/>
        <v/>
      </c>
      <c r="R89" s="60" t="str">
        <f t="shared" si="223"/>
        <v/>
      </c>
      <c r="S89" s="55" t="str">
        <f t="shared" si="229"/>
        <v/>
      </c>
      <c r="T89" s="61" t="str">
        <f t="shared" si="230"/>
        <v/>
      </c>
      <c r="U89" s="62" t="str">
        <f t="shared" si="231"/>
        <v/>
      </c>
      <c r="V89" s="63" t="str">
        <f t="shared" si="232"/>
        <v/>
      </c>
      <c r="W89" s="64" t="str">
        <f t="shared" si="233"/>
        <v/>
      </c>
      <c r="X89" s="63" t="str">
        <f t="shared" si="234"/>
        <v/>
      </c>
      <c r="Y89" s="63" t="str">
        <f t="shared" si="235"/>
        <v/>
      </c>
      <c r="Z89" s="55" t="str">
        <f t="shared" si="236"/>
        <v/>
      </c>
      <c r="AA89" s="65" t="str">
        <f t="shared" si="237"/>
        <v/>
      </c>
      <c r="AB89" s="56" t="str">
        <f t="shared" si="238"/>
        <v/>
      </c>
      <c r="AC89" s="66" t="str">
        <f t="shared" si="239"/>
        <v/>
      </c>
      <c r="AD89" s="58" t="str">
        <f t="shared" si="240"/>
        <v/>
      </c>
      <c r="AE89" s="67" t="str">
        <f t="shared" si="241"/>
        <v/>
      </c>
      <c r="AF89" s="60" t="str">
        <f t="shared" si="242"/>
        <v/>
      </c>
      <c r="AG89" s="60" t="str">
        <f t="shared" si="243"/>
        <v/>
      </c>
      <c r="AH89" s="68" t="str">
        <f t="shared" si="244"/>
        <v/>
      </c>
      <c r="AI89" s="69" t="str">
        <f t="shared" si="245"/>
        <v/>
      </c>
      <c r="AJ89" s="63" t="str">
        <f t="shared" si="246"/>
        <v/>
      </c>
      <c r="AK89" s="63" t="str">
        <f t="shared" si="247"/>
        <v/>
      </c>
      <c r="AL89" s="63" t="str">
        <f t="shared" si="248"/>
        <v/>
      </c>
      <c r="AM89" s="63" t="str">
        <f t="shared" si="249"/>
        <v/>
      </c>
      <c r="AN89" s="63" t="str">
        <f t="shared" si="250"/>
        <v/>
      </c>
    </row>
    <row r="90" spans="1:40" ht="24.5" hidden="1" outlineLevel="1" thickTop="1" thickBot="1" x14ac:dyDescent="0.55000000000000004">
      <c r="B90" t="s">
        <v>1003</v>
      </c>
      <c r="C90" s="84" t="s">
        <v>1005</v>
      </c>
      <c r="D90" s="88"/>
      <c r="E90" s="88"/>
      <c r="F90" s="88"/>
      <c r="G90" s="88"/>
      <c r="H90" s="89"/>
      <c r="I90" s="89"/>
      <c r="J90" s="89"/>
      <c r="K90" s="89"/>
      <c r="L90" s="136" t="str">
        <f>IF(C90="","",_xlfn.CONCAT("            { line: ","""",C90,", ",M90:AN90,""", sC: ","""",B90,"""},"))</f>
        <v xml:space="preserve">            { line: "ASAMBLEA TRES, ", sC: "as"},</v>
      </c>
      <c r="M90" s="55" t="str">
        <f t="shared" si="224"/>
        <v/>
      </c>
      <c r="N90" s="56" t="str">
        <f t="shared" si="225"/>
        <v/>
      </c>
      <c r="O90" s="57" t="str">
        <f t="shared" si="226"/>
        <v/>
      </c>
      <c r="P90" s="58" t="str">
        <f t="shared" si="227"/>
        <v/>
      </c>
      <c r="Q90" s="59" t="str">
        <f t="shared" si="228"/>
        <v/>
      </c>
      <c r="R90" s="60" t="str">
        <f t="shared" si="223"/>
        <v/>
      </c>
      <c r="S90" s="55" t="str">
        <f t="shared" si="229"/>
        <v/>
      </c>
      <c r="T90" s="61" t="str">
        <f t="shared" si="230"/>
        <v/>
      </c>
      <c r="U90" s="62" t="str">
        <f t="shared" si="231"/>
        <v/>
      </c>
      <c r="V90" s="63" t="str">
        <f t="shared" si="232"/>
        <v/>
      </c>
      <c r="W90" s="64" t="str">
        <f t="shared" si="233"/>
        <v/>
      </c>
      <c r="X90" s="63" t="str">
        <f t="shared" si="234"/>
        <v/>
      </c>
      <c r="Y90" s="63" t="str">
        <f t="shared" si="235"/>
        <v/>
      </c>
      <c r="Z90" s="55" t="str">
        <f t="shared" si="236"/>
        <v/>
      </c>
      <c r="AA90" s="65" t="str">
        <f t="shared" si="237"/>
        <v/>
      </c>
      <c r="AB90" s="56" t="str">
        <f t="shared" si="238"/>
        <v/>
      </c>
      <c r="AC90" s="66" t="str">
        <f t="shared" si="239"/>
        <v/>
      </c>
      <c r="AD90" s="58" t="str">
        <f t="shared" si="240"/>
        <v/>
      </c>
      <c r="AE90" s="67" t="str">
        <f t="shared" si="241"/>
        <v/>
      </c>
      <c r="AF90" s="60" t="str">
        <f t="shared" si="242"/>
        <v/>
      </c>
      <c r="AG90" s="60" t="str">
        <f t="shared" si="243"/>
        <v/>
      </c>
      <c r="AH90" s="68" t="str">
        <f t="shared" si="244"/>
        <v/>
      </c>
      <c r="AI90" s="69" t="str">
        <f t="shared" si="245"/>
        <v/>
      </c>
      <c r="AJ90" s="63" t="str">
        <f t="shared" si="246"/>
        <v/>
      </c>
      <c r="AK90" s="63" t="str">
        <f t="shared" si="247"/>
        <v/>
      </c>
      <c r="AL90" s="63" t="str">
        <f t="shared" si="248"/>
        <v/>
      </c>
      <c r="AM90" s="63" t="str">
        <f t="shared" si="249"/>
        <v/>
      </c>
      <c r="AN90" s="63" t="str">
        <f t="shared" si="250"/>
        <v/>
      </c>
    </row>
    <row r="91" spans="1:40" ht="24.5" hidden="1" outlineLevel="1" thickTop="1" thickBot="1" x14ac:dyDescent="0.55000000000000004">
      <c r="B91" t="s">
        <v>1003</v>
      </c>
      <c r="C91" s="84" t="s">
        <v>1006</v>
      </c>
      <c r="D91" s="85"/>
      <c r="E91" s="85"/>
      <c r="F91" s="85"/>
      <c r="G91" s="85"/>
      <c r="H91" s="86"/>
      <c r="I91" s="86"/>
      <c r="J91" s="86"/>
      <c r="K91" s="86"/>
      <c r="L91" s="136" t="str">
        <f>IF(C91="","",_xlfn.CONCAT("            { line: ","""",C91,", ",M91:AN91,""", sC: ","""",B91,"""},"))</f>
        <v xml:space="preserve">            { line: "ASAMBLEA CUATRO, ", sC: "as"},</v>
      </c>
      <c r="M91" s="55" t="str">
        <f t="shared" si="224"/>
        <v/>
      </c>
      <c r="N91" s="56" t="str">
        <f t="shared" si="225"/>
        <v/>
      </c>
      <c r="O91" s="57" t="str">
        <f t="shared" si="226"/>
        <v/>
      </c>
      <c r="P91" s="58" t="str">
        <f t="shared" si="227"/>
        <v/>
      </c>
      <c r="Q91" s="59" t="str">
        <f t="shared" si="228"/>
        <v/>
      </c>
      <c r="R91" s="60" t="str">
        <f t="shared" si="223"/>
        <v/>
      </c>
      <c r="S91" s="55" t="str">
        <f t="shared" si="229"/>
        <v/>
      </c>
      <c r="T91" s="61" t="str">
        <f t="shared" si="230"/>
        <v/>
      </c>
      <c r="U91" s="62" t="str">
        <f t="shared" si="231"/>
        <v/>
      </c>
      <c r="V91" s="63" t="str">
        <f t="shared" si="232"/>
        <v/>
      </c>
      <c r="W91" s="64" t="str">
        <f t="shared" si="233"/>
        <v/>
      </c>
      <c r="X91" s="63" t="str">
        <f t="shared" si="234"/>
        <v/>
      </c>
      <c r="Y91" s="63" t="str">
        <f t="shared" si="235"/>
        <v/>
      </c>
      <c r="Z91" s="55" t="str">
        <f t="shared" si="236"/>
        <v/>
      </c>
      <c r="AA91" s="65" t="str">
        <f t="shared" si="237"/>
        <v/>
      </c>
      <c r="AB91" s="56" t="str">
        <f t="shared" si="238"/>
        <v/>
      </c>
      <c r="AC91" s="66" t="str">
        <f t="shared" si="239"/>
        <v/>
      </c>
      <c r="AD91" s="58" t="str">
        <f t="shared" si="240"/>
        <v/>
      </c>
      <c r="AE91" s="67" t="str">
        <f t="shared" si="241"/>
        <v/>
      </c>
      <c r="AF91" s="60" t="str">
        <f t="shared" si="242"/>
        <v/>
      </c>
      <c r="AG91" s="60" t="str">
        <f t="shared" si="243"/>
        <v/>
      </c>
      <c r="AH91" s="68" t="str">
        <f t="shared" si="244"/>
        <v/>
      </c>
      <c r="AI91" s="69" t="str">
        <f t="shared" si="245"/>
        <v/>
      </c>
      <c r="AJ91" s="63" t="str">
        <f t="shared" si="246"/>
        <v/>
      </c>
      <c r="AK91" s="63" t="str">
        <f t="shared" si="247"/>
        <v/>
      </c>
      <c r="AL91" s="63" t="str">
        <f t="shared" si="248"/>
        <v/>
      </c>
      <c r="AM91" s="63" t="str">
        <f t="shared" si="249"/>
        <v/>
      </c>
      <c r="AN91" s="63" t="str">
        <f t="shared" si="250"/>
        <v/>
      </c>
    </row>
    <row r="92" spans="1:40" ht="24.5" hidden="1" outlineLevel="1" thickTop="1" thickBot="1" x14ac:dyDescent="0.55000000000000004">
      <c r="B92" t="s">
        <v>1003</v>
      </c>
      <c r="C92" s="84" t="s">
        <v>1007</v>
      </c>
      <c r="D92" s="88"/>
      <c r="E92" s="88"/>
      <c r="F92" s="88"/>
      <c r="G92" s="88"/>
      <c r="H92" s="89"/>
      <c r="I92" s="89"/>
      <c r="J92" s="89"/>
      <c r="K92" s="89"/>
      <c r="L92" s="136" t="str">
        <f>IF(C92="","",_xlfn.CONCAT("            { line: ","""",C92,", ",M92:AN92,""", sC: ","""",B92,"""},"))</f>
        <v xml:space="preserve">            { line: "ASAMBLEA CISCO, ", sC: "as"},</v>
      </c>
      <c r="M92" s="55" t="str">
        <f t="shared" si="224"/>
        <v/>
      </c>
      <c r="N92" s="56" t="str">
        <f t="shared" si="225"/>
        <v/>
      </c>
      <c r="O92" s="57" t="str">
        <f t="shared" si="226"/>
        <v/>
      </c>
      <c r="P92" s="58" t="str">
        <f t="shared" si="227"/>
        <v/>
      </c>
      <c r="Q92" s="59" t="str">
        <f t="shared" si="228"/>
        <v/>
      </c>
      <c r="R92" s="60" t="str">
        <f t="shared" si="223"/>
        <v/>
      </c>
      <c r="S92" s="55" t="str">
        <f t="shared" si="229"/>
        <v/>
      </c>
      <c r="T92" s="61" t="str">
        <f t="shared" si="230"/>
        <v/>
      </c>
      <c r="U92" s="62" t="str">
        <f t="shared" si="231"/>
        <v/>
      </c>
      <c r="V92" s="63" t="str">
        <f t="shared" si="232"/>
        <v/>
      </c>
      <c r="W92" s="64" t="str">
        <f t="shared" si="233"/>
        <v/>
      </c>
      <c r="X92" s="63" t="str">
        <f t="shared" si="234"/>
        <v/>
      </c>
      <c r="Y92" s="63" t="str">
        <f t="shared" si="235"/>
        <v/>
      </c>
      <c r="Z92" s="55" t="str">
        <f t="shared" si="236"/>
        <v/>
      </c>
      <c r="AA92" s="65" t="str">
        <f t="shared" si="237"/>
        <v/>
      </c>
      <c r="AB92" s="56" t="str">
        <f t="shared" si="238"/>
        <v/>
      </c>
      <c r="AC92" s="66" t="str">
        <f t="shared" si="239"/>
        <v/>
      </c>
      <c r="AD92" s="58" t="str">
        <f t="shared" si="240"/>
        <v/>
      </c>
      <c r="AE92" s="67" t="str">
        <f t="shared" si="241"/>
        <v/>
      </c>
      <c r="AF92" s="60" t="str">
        <f t="shared" si="242"/>
        <v/>
      </c>
      <c r="AG92" s="60" t="str">
        <f t="shared" si="243"/>
        <v/>
      </c>
      <c r="AH92" s="68" t="str">
        <f t="shared" si="244"/>
        <v/>
      </c>
      <c r="AI92" s="69" t="str">
        <f t="shared" si="245"/>
        <v/>
      </c>
      <c r="AJ92" s="63" t="str">
        <f t="shared" si="246"/>
        <v/>
      </c>
      <c r="AK92" s="63" t="str">
        <f t="shared" si="247"/>
        <v/>
      </c>
      <c r="AL92" s="63" t="str">
        <f t="shared" si="248"/>
        <v/>
      </c>
      <c r="AM92" s="63" t="str">
        <f t="shared" si="249"/>
        <v/>
      </c>
      <c r="AN92" s="63" t="str">
        <f t="shared" si="250"/>
        <v/>
      </c>
    </row>
    <row r="93" spans="1:40" ht="24.5" hidden="1" outlineLevel="1" thickTop="1" thickBot="1" x14ac:dyDescent="0.55000000000000004">
      <c r="B93" t="s">
        <v>1003</v>
      </c>
      <c r="C93" s="84" t="s">
        <v>1008</v>
      </c>
      <c r="D93" s="90"/>
      <c r="E93" s="90"/>
      <c r="F93" s="90"/>
      <c r="G93" s="90"/>
      <c r="H93" s="91"/>
      <c r="I93" s="91"/>
      <c r="J93" s="91"/>
      <c r="K93" s="91"/>
      <c r="L93" s="136" t="str">
        <f>IF(C93="","",_xlfn.CONCAT("            { line: ","""",C93,", ",M93:AN93,""", sC: ","""",B93,"""},"))</f>
        <v xml:space="preserve">            { line: "ASAMBLEA SEIS, ", sC: "as"},</v>
      </c>
      <c r="M93" s="55" t="str">
        <f t="shared" si="224"/>
        <v/>
      </c>
      <c r="N93" s="56" t="str">
        <f t="shared" si="225"/>
        <v/>
      </c>
      <c r="O93" s="57" t="str">
        <f t="shared" si="226"/>
        <v/>
      </c>
      <c r="P93" s="58" t="str">
        <f t="shared" si="227"/>
        <v/>
      </c>
      <c r="Q93" s="59" t="str">
        <f t="shared" si="228"/>
        <v/>
      </c>
      <c r="R93" s="60" t="str">
        <f t="shared" si="223"/>
        <v/>
      </c>
      <c r="S93" s="55" t="str">
        <f t="shared" si="229"/>
        <v/>
      </c>
      <c r="T93" s="61" t="str">
        <f t="shared" si="230"/>
        <v/>
      </c>
      <c r="U93" s="62" t="str">
        <f t="shared" si="231"/>
        <v/>
      </c>
      <c r="V93" s="63" t="str">
        <f t="shared" si="232"/>
        <v/>
      </c>
      <c r="W93" s="64" t="str">
        <f t="shared" si="233"/>
        <v/>
      </c>
      <c r="X93" s="63" t="str">
        <f t="shared" si="234"/>
        <v/>
      </c>
      <c r="Y93" s="63" t="str">
        <f t="shared" si="235"/>
        <v/>
      </c>
      <c r="Z93" s="55" t="str">
        <f t="shared" si="236"/>
        <v/>
      </c>
      <c r="AA93" s="65" t="str">
        <f t="shared" si="237"/>
        <v/>
      </c>
      <c r="AB93" s="56" t="str">
        <f t="shared" si="238"/>
        <v/>
      </c>
      <c r="AC93" s="66" t="str">
        <f t="shared" si="239"/>
        <v/>
      </c>
      <c r="AD93" s="58" t="str">
        <f t="shared" si="240"/>
        <v/>
      </c>
      <c r="AE93" s="67" t="str">
        <f t="shared" si="241"/>
        <v/>
      </c>
      <c r="AF93" s="60" t="str">
        <f t="shared" si="242"/>
        <v/>
      </c>
      <c r="AG93" s="60" t="str">
        <f t="shared" si="243"/>
        <v/>
      </c>
      <c r="AH93" s="68" t="str">
        <f t="shared" si="244"/>
        <v/>
      </c>
      <c r="AI93" s="69" t="str">
        <f t="shared" si="245"/>
        <v/>
      </c>
      <c r="AJ93" s="63" t="str">
        <f t="shared" si="246"/>
        <v/>
      </c>
      <c r="AK93" s="63" t="str">
        <f t="shared" si="247"/>
        <v/>
      </c>
      <c r="AL93" s="63" t="str">
        <f t="shared" si="248"/>
        <v/>
      </c>
      <c r="AM93" s="63" t="str">
        <f t="shared" si="249"/>
        <v/>
      </c>
      <c r="AN93" s="63" t="str">
        <f t="shared" si="250"/>
        <v/>
      </c>
    </row>
    <row r="94" spans="1:40" ht="24.5" hidden="1" outlineLevel="1" thickTop="1" thickBot="1" x14ac:dyDescent="0.55000000000000004">
      <c r="B94" t="s">
        <v>1003</v>
      </c>
      <c r="C94" s="92" t="s">
        <v>1009</v>
      </c>
      <c r="D94" s="82"/>
      <c r="E94" s="82"/>
      <c r="F94" s="82"/>
      <c r="G94" s="82"/>
      <c r="H94" s="82"/>
      <c r="I94" s="82"/>
      <c r="J94" s="82"/>
      <c r="K94" s="82"/>
      <c r="L94" s="137" t="str">
        <f>IF(C94="","",_xlfn.CONCAT("            { line: ","""",C94,", ",M94:AN94,""", sC: ","""",B94,"""},  ]},"))</f>
        <v xml:space="preserve">            { line: "ASAMBLEA CIERRE, ", sC: "as"},  ]},</v>
      </c>
      <c r="M94" s="55" t="str">
        <f t="shared" si="224"/>
        <v/>
      </c>
      <c r="N94" s="56" t="str">
        <f t="shared" si="225"/>
        <v/>
      </c>
      <c r="O94" s="57" t="str">
        <f t="shared" si="226"/>
        <v/>
      </c>
      <c r="P94" s="58" t="str">
        <f t="shared" si="227"/>
        <v/>
      </c>
      <c r="Q94" s="59" t="str">
        <f t="shared" si="228"/>
        <v/>
      </c>
      <c r="R94" s="60" t="str">
        <f t="shared" si="223"/>
        <v/>
      </c>
      <c r="S94" s="55" t="str">
        <f t="shared" si="229"/>
        <v/>
      </c>
      <c r="T94" s="61" t="str">
        <f t="shared" si="230"/>
        <v/>
      </c>
      <c r="U94" s="62" t="str">
        <f t="shared" si="231"/>
        <v/>
      </c>
      <c r="V94" s="63" t="str">
        <f t="shared" si="232"/>
        <v/>
      </c>
      <c r="W94" s="64" t="str">
        <f t="shared" si="233"/>
        <v/>
      </c>
      <c r="X94" s="63" t="str">
        <f t="shared" si="234"/>
        <v/>
      </c>
      <c r="Y94" s="63" t="str">
        <f t="shared" si="235"/>
        <v/>
      </c>
      <c r="Z94" s="55" t="str">
        <f t="shared" si="236"/>
        <v/>
      </c>
      <c r="AA94" s="65" t="str">
        <f t="shared" si="237"/>
        <v/>
      </c>
      <c r="AB94" s="56" t="str">
        <f t="shared" si="238"/>
        <v/>
      </c>
      <c r="AC94" s="66" t="str">
        <f t="shared" si="239"/>
        <v/>
      </c>
      <c r="AD94" s="58" t="str">
        <f t="shared" si="240"/>
        <v/>
      </c>
      <c r="AE94" s="67" t="str">
        <f t="shared" si="241"/>
        <v/>
      </c>
      <c r="AF94" s="60" t="str">
        <f t="shared" si="242"/>
        <v/>
      </c>
      <c r="AG94" s="60" t="str">
        <f t="shared" si="243"/>
        <v/>
      </c>
      <c r="AH94" s="68" t="str">
        <f t="shared" si="244"/>
        <v/>
      </c>
      <c r="AI94" s="69" t="str">
        <f t="shared" si="245"/>
        <v/>
      </c>
      <c r="AJ94" s="63" t="str">
        <f t="shared" si="246"/>
        <v/>
      </c>
      <c r="AK94" s="63" t="str">
        <f t="shared" si="247"/>
        <v/>
      </c>
      <c r="AL94" s="63" t="str">
        <f t="shared" si="248"/>
        <v/>
      </c>
      <c r="AM94" s="63" t="str">
        <f t="shared" si="249"/>
        <v/>
      </c>
      <c r="AN94" s="63" t="str">
        <f t="shared" si="250"/>
        <v/>
      </c>
    </row>
    <row r="95" spans="1:40" ht="26.5" hidden="1" outlineLevel="1" thickTop="1" thickBot="1" x14ac:dyDescent="0.55000000000000004">
      <c r="A95" s="72"/>
      <c r="B95" s="72"/>
      <c r="C95" s="72"/>
      <c r="D95" s="73"/>
      <c r="E95" s="73"/>
      <c r="F95" s="73"/>
      <c r="G95" s="73"/>
      <c r="H95" s="73"/>
      <c r="I95" s="73"/>
      <c r="J95" s="73"/>
      <c r="K95" s="73"/>
      <c r="L95" s="74" t="s">
        <v>997</v>
      </c>
      <c r="M95" s="55"/>
      <c r="N95" s="56"/>
      <c r="O95" s="57"/>
      <c r="P95" s="58"/>
      <c r="Q95" s="59"/>
      <c r="R95" s="60" t="str">
        <f t="shared" si="223"/>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collapsed="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0401"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17" activePane="bottomRight" state="frozen"/>
      <selection pane="topRight" activeCell="C1" sqref="C1"/>
      <selection pane="bottomLeft" activeCell="A2" sqref="A2"/>
      <selection pane="bottomRight"/>
    </sheetView>
  </sheetViews>
  <sheetFormatPr defaultRowHeight="14.5" outlineLevelRow="1"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8"/>
      <c r="C1" s="39" cm="1">
        <f t="array" aca="1" ref="C1" ca="1">SumarE1HojaAnterior()+1</f>
        <v>213</v>
      </c>
      <c r="E1" s="39"/>
      <c r="F1" s="39"/>
      <c r="G1" s="39"/>
      <c r="H1" s="39"/>
      <c r="I1" s="39"/>
      <c r="J1" s="39"/>
      <c r="K1" s="39"/>
      <c r="L1" s="120" t="e">
        <f ca="1">UPPER(VLOOKUP(C1,Table223[#Data],3,FALSE))</f>
        <v>#N/A</v>
      </c>
      <c r="O1" s="41"/>
      <c r="P1" s="41"/>
      <c r="Q1" s="42"/>
      <c r="AE1" s="42"/>
      <c r="AF1" s="42"/>
    </row>
    <row r="2" spans="2:32" ht="34.5" x14ac:dyDescent="0.55000000000000004">
      <c r="B2" s="43" t="s">
        <v>983</v>
      </c>
      <c r="C2" s="44"/>
      <c r="D2" s="44"/>
      <c r="E2" s="44"/>
      <c r="F2" s="44"/>
      <c r="G2" s="44"/>
      <c r="H2" s="44"/>
      <c r="I2" s="44"/>
      <c r="J2" s="44"/>
      <c r="K2" s="44"/>
      <c r="L2" s="45" t="s">
        <v>984</v>
      </c>
    </row>
    <row r="3" spans="2:32" ht="23" x14ac:dyDescent="0.35">
      <c r="L3" s="45" t="s">
        <v>985</v>
      </c>
    </row>
    <row r="4" spans="2:32" ht="23" x14ac:dyDescent="0.35">
      <c r="L4" s="45" t="e">
        <f ca="1">_xlfn.CONCAT("║           ",L1,"               ║")</f>
        <v>#N/A</v>
      </c>
    </row>
    <row r="5" spans="2:32" ht="23" x14ac:dyDescent="0.35">
      <c r="L5" s="45" t="s">
        <v>986</v>
      </c>
    </row>
    <row r="6" spans="2:32" ht="23" x14ac:dyDescent="0.35">
      <c r="L6" s="121" t="s">
        <v>987</v>
      </c>
    </row>
    <row r="7" spans="2:32" ht="23" x14ac:dyDescent="0.3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 x14ac:dyDescent="0.35">
      <c r="C8" t="e">
        <f ca="1">PROPER(L1)</f>
        <v>#N/A</v>
      </c>
      <c r="L8" s="122" t="e">
        <f ca="1">_xlfn.CONCAT("        tt: ","""",C8,"""",",")</f>
        <v>#N/A</v>
      </c>
    </row>
    <row r="9" spans="2:32" ht="23" x14ac:dyDescent="0.35">
      <c r="C9" t="e">
        <f ca="1">PROPER(L1)</f>
        <v>#N/A</v>
      </c>
      <c r="L9" s="122" t="e">
        <f ca="1">_xlfn.CONCAT("        title: ","""",C9,"""",",")</f>
        <v>#N/A</v>
      </c>
    </row>
    <row r="10" spans="2:32" ht="23" x14ac:dyDescent="0.35">
      <c r="C10" t="e">
        <f ca="1">VLOOKUP(C1,Table223[#Data],4,FALSE)</f>
        <v>#N/A</v>
      </c>
      <c r="L10" s="122" t="e">
        <f ca="1">_xlfn.CONCAT("        ","subtitle: ","""",C10,"""",",")</f>
        <v>#N/A</v>
      </c>
    </row>
    <row r="11" spans="2:32" ht="23" x14ac:dyDescent="0.35">
      <c r="C11" t="e">
        <f ca="1">_xlfn.CONCAT("category: [",VLOOKUP(C1,Table223[#Data],16,FALSE),"],")</f>
        <v>#N/A</v>
      </c>
      <c r="L11" s="122" t="e">
        <f ca="1">_xlfn.CONCAT("        ",C11)</f>
        <v>#N/A</v>
      </c>
    </row>
    <row r="12" spans="2:32" ht="23" x14ac:dyDescent="0.35">
      <c r="C12" t="e">
        <f ca="1">VLOOKUP(C1,Table223[#Data],5,FALSE)</f>
        <v>#N/A</v>
      </c>
      <c r="L12" s="122" t="e">
        <f ca="1">_xlfn.CONCAT("        catCanto: ","""",C12,"""",",   // Precatecumenado | Catecumenado | Liturgia | Eleccion")</f>
        <v>#N/A</v>
      </c>
    </row>
    <row r="13" spans="2:32" ht="23" x14ac:dyDescent="0.35">
      <c r="L13" s="122" t="str">
        <f>_xlfn.CONCAT("        cejilla: ","""",C13,"""",",")</f>
        <v xml:space="preserve">        cejilla: "",</v>
      </c>
    </row>
    <row r="14" spans="2:32" ht="23" x14ac:dyDescent="0.35">
      <c r="L14" s="122" t="str">
        <f>_xlfn.CONCAT("        nCan: ","""",C14,"""",",")</f>
        <v xml:space="preserve">        nCan: "",</v>
      </c>
    </row>
    <row r="15" spans="2:32" ht="23" x14ac:dyDescent="0.35">
      <c r="L15" s="122" t="str">
        <f>_xlfn.CONCAT("        nCanURL: ","""",C15,"""",",")</f>
        <v xml:space="preserve">        nCanURL: "",</v>
      </c>
    </row>
    <row r="16" spans="2:32" ht="23" x14ac:dyDescent="0.35">
      <c r="C16" t="e">
        <f ca="1">VLOOKUP(C1,Table223[#Data],1,FALSE)</f>
        <v>#N/A</v>
      </c>
      <c r="L16" s="122" t="e">
        <f ca="1">_xlfn.CONCAT("        dbno: ","""",C16,"""",",")</f>
        <v>#N/A</v>
      </c>
    </row>
    <row r="17" spans="1:40" ht="23" x14ac:dyDescent="0.35">
      <c r="L17" s="122" t="str">
        <f>_xlfn.CONCAT("        notes: ","""",C17,"""",",")</f>
        <v xml:space="preserve">        notes: "",</v>
      </c>
    </row>
    <row r="18" spans="1:40" ht="23" x14ac:dyDescent="0.35">
      <c r="C18" t="s">
        <v>988</v>
      </c>
      <c r="L18" s="122" t="str">
        <f>_xlfn.CONCAT("        mant: ","""",C18,"""",",")</f>
        <v xml:space="preserve">        mant: "Si",</v>
      </c>
    </row>
    <row r="19" spans="1:40" ht="23" x14ac:dyDescent="0.35">
      <c r="C19" t="e">
        <f ca="1">C7</f>
        <v>#N/A</v>
      </c>
      <c r="L19" s="122" t="e">
        <f ca="1">_xlfn.CONCAT("        audioSrc: ","""https://audio.resucito.do/",C19,".mp3""",",")</f>
        <v>#N/A</v>
      </c>
    </row>
    <row r="20" spans="1:40" ht="23" x14ac:dyDescent="0.35">
      <c r="L20" s="45" t="s">
        <v>989</v>
      </c>
    </row>
    <row r="21" spans="1:40" ht="23" x14ac:dyDescent="0.35">
      <c r="L21" s="122" t="s">
        <v>2400</v>
      </c>
    </row>
    <row r="22" spans="1:40" ht="23" x14ac:dyDescent="0.35">
      <c r="L22" s="122" t="s">
        <v>991</v>
      </c>
    </row>
    <row r="23" spans="1:40" ht="23" x14ac:dyDescent="0.35">
      <c r="L23" s="122" t="s">
        <v>992</v>
      </c>
    </row>
    <row r="24" spans="1:40" ht="23" x14ac:dyDescent="0.35">
      <c r="C24" t="s">
        <v>1014</v>
      </c>
      <c r="L24" s="122" t="s">
        <v>993</v>
      </c>
    </row>
    <row r="25" spans="1:40" ht="23" x14ac:dyDescent="0.35">
      <c r="L25" s="122" t="s">
        <v>994</v>
      </c>
    </row>
    <row r="26" spans="1:40" ht="23" x14ac:dyDescent="0.35">
      <c r="B26">
        <f ca="1">+C1-1</f>
        <v>212</v>
      </c>
      <c r="C26" t="str">
        <f ca="1">VLOOKUP(B26,Table4[#Data],13,FALSE)</f>
        <v>"/src/index.html?canto=salmodiasparalaudes"</v>
      </c>
      <c r="L26" s="122" t="str">
        <f ca="1">_xlfn.CONCAT("        ant: ",C26,",")</f>
        <v xml:space="preserve">        ant: "/src/index.html?canto=salmodiasparalaudes",</v>
      </c>
    </row>
    <row r="27" spans="1:40" ht="23" x14ac:dyDescent="0.35">
      <c r="B27">
        <f ca="1">+C1+1</f>
        <v>214</v>
      </c>
      <c r="C27" t="str">
        <f ca="1">VLOOKUP(B27,Table4[#Data],13,FALSE)</f>
        <v>"/src/index.html?canto=santopalomeras65"</v>
      </c>
      <c r="L27" s="122" t="str">
        <f ca="1">_xlfn.CONCAT("        sig: ",C27,",")</f>
        <v xml:space="preserve">        sig: "/src/index.html?canto=santopalomeras65",</v>
      </c>
    </row>
    <row r="28" spans="1:40" ht="23" x14ac:dyDescent="0.35">
      <c r="L28" s="45" t="s">
        <v>995</v>
      </c>
    </row>
    <row r="29" spans="1:40" ht="36" thickBot="1" x14ac:dyDescent="0.4">
      <c r="A29" s="48"/>
      <c r="B29" s="48"/>
      <c r="C29" s="48" t="s">
        <v>2401</v>
      </c>
      <c r="D29" s="48"/>
      <c r="E29" s="48"/>
      <c r="F29" s="48"/>
      <c r="G29" s="48"/>
      <c r="H29" s="48"/>
      <c r="I29" s="48"/>
      <c r="J29" s="48"/>
      <c r="K29" s="48"/>
      <c r="L29" s="123" t="s">
        <v>996</v>
      </c>
    </row>
    <row r="30" spans="1:40" ht="26.5" thickTop="1" thickBot="1" x14ac:dyDescent="0.550000000000000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4.5" thickTop="1" thickBot="1" x14ac:dyDescent="0.550000000000000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4.5" thickTop="1" thickBot="1" x14ac:dyDescent="0.550000000000000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4.5" thickTop="1" thickBot="1" x14ac:dyDescent="0.550000000000000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4.5" thickTop="1" thickBot="1" x14ac:dyDescent="0.550000000000000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4.5" thickTop="1" thickBot="1" x14ac:dyDescent="0.550000000000000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4.5" thickTop="1" thickBot="1" x14ac:dyDescent="0.550000000000000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4.5" thickTop="1" thickBot="1" x14ac:dyDescent="0.550000000000000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4.5" thickTop="1" thickBot="1" x14ac:dyDescent="0.550000000000000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4.5" thickTop="1" thickBot="1" x14ac:dyDescent="0.550000000000000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4.5" thickTop="1" thickBot="1" x14ac:dyDescent="0.550000000000000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4.5" thickTop="1" thickBot="1" x14ac:dyDescent="0.550000000000000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4.5" thickTop="1" thickBot="1" x14ac:dyDescent="0.550000000000000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4.5" thickTop="1" thickBot="1" x14ac:dyDescent="0.550000000000000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4.5" thickTop="1" thickBot="1" x14ac:dyDescent="0.550000000000000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4.5" thickTop="1" thickBot="1" x14ac:dyDescent="0.550000000000000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4.5" thickTop="1" thickBot="1" x14ac:dyDescent="0.550000000000000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4.5" thickTop="1" thickBot="1" x14ac:dyDescent="0.550000000000000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4.5" thickTop="1" thickBot="1" x14ac:dyDescent="0.550000000000000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4.5" thickTop="1" thickBot="1" x14ac:dyDescent="0.550000000000000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4.5" thickTop="1" thickBot="1" x14ac:dyDescent="0.550000000000000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4.5" thickTop="1" thickBot="1" x14ac:dyDescent="0.550000000000000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4.5" thickTop="1" thickBot="1" x14ac:dyDescent="0.550000000000000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4.5" thickTop="1" thickBot="1" x14ac:dyDescent="0.550000000000000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4.5" thickTop="1" thickBot="1" x14ac:dyDescent="0.550000000000000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4.5" thickTop="1" thickBot="1" x14ac:dyDescent="0.550000000000000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4.5" thickTop="1" thickBot="1" x14ac:dyDescent="0.550000000000000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4.5" thickTop="1" thickBot="1" x14ac:dyDescent="0.550000000000000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4.5" thickTop="1" thickBot="1" x14ac:dyDescent="0.550000000000000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4.5" thickTop="1" thickBot="1" x14ac:dyDescent="0.550000000000000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4.5" thickTop="1" thickBot="1" x14ac:dyDescent="0.550000000000000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4.5" thickTop="1" thickBot="1" x14ac:dyDescent="0.550000000000000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4.5" thickTop="1" thickBot="1" x14ac:dyDescent="0.550000000000000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5" thickTop="1" thickBot="1" x14ac:dyDescent="0.550000000000000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4.5" outlineLevel="1" thickTop="1" thickBot="1" x14ac:dyDescent="0.550000000000000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4.5" outlineLevel="1" thickTop="1" thickBot="1" x14ac:dyDescent="0.550000000000000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4.5" outlineLevel="1" thickTop="1" thickBot="1" x14ac:dyDescent="0.550000000000000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4.5" outlineLevel="1" thickTop="1" thickBot="1" x14ac:dyDescent="0.550000000000000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4.5" outlineLevel="1" thickTop="1" thickBot="1" x14ac:dyDescent="0.550000000000000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4.5" outlineLevel="1" thickTop="1" thickBot="1" x14ac:dyDescent="0.550000000000000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4.5" outlineLevel="1" thickTop="1" thickBot="1" x14ac:dyDescent="0.550000000000000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4.5" outlineLevel="1" thickTop="1" thickBot="1" x14ac:dyDescent="0.550000000000000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4.5" outlineLevel="1" thickTop="1" thickBot="1" x14ac:dyDescent="0.550000000000000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4.5" outlineLevel="1" thickTop="1" thickBot="1" x14ac:dyDescent="0.550000000000000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4.5" outlineLevel="1" thickTop="1" thickBot="1" x14ac:dyDescent="0.550000000000000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4.5" outlineLevel="1" thickTop="1" thickBot="1" x14ac:dyDescent="0.550000000000000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4.5" outlineLevel="1" thickTop="1" thickBot="1" x14ac:dyDescent="0.550000000000000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4.5" outlineLevel="1" thickTop="1" thickBot="1" x14ac:dyDescent="0.550000000000000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4.5" outlineLevel="1" thickTop="1" thickBot="1" x14ac:dyDescent="0.550000000000000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4.5" outlineLevel="1" thickTop="1" thickBot="1" x14ac:dyDescent="0.550000000000000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4.5" outlineLevel="1" thickTop="1" thickBot="1" x14ac:dyDescent="0.550000000000000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4.5" outlineLevel="1" thickTop="1" thickBot="1" x14ac:dyDescent="0.550000000000000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4.5" outlineLevel="1" thickTop="1" thickBot="1" x14ac:dyDescent="0.550000000000000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4.5" outlineLevel="1" thickTop="1" thickBot="1" x14ac:dyDescent="0.550000000000000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4.5" outlineLevel="1" thickTop="1" thickBot="1" x14ac:dyDescent="0.550000000000000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4.5" outlineLevel="1" thickTop="1" thickBot="1" x14ac:dyDescent="0.550000000000000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4.5" outlineLevel="1" thickTop="1" thickBot="1" x14ac:dyDescent="0.550000000000000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4.5" outlineLevel="1" thickTop="1" thickBot="1" x14ac:dyDescent="0.550000000000000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4.5" outlineLevel="1" thickTop="1" thickBot="1" x14ac:dyDescent="0.550000000000000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4.5" outlineLevel="1" thickTop="1" thickBot="1" x14ac:dyDescent="0.550000000000000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4.5" outlineLevel="1" thickTop="1" thickBot="1" x14ac:dyDescent="0.550000000000000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4.5" outlineLevel="1" thickTop="1" thickBot="1" x14ac:dyDescent="0.550000000000000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4.5" outlineLevel="1" thickTop="1" thickBot="1" x14ac:dyDescent="0.550000000000000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4.5" outlineLevel="1" thickTop="1" thickBot="1" x14ac:dyDescent="0.550000000000000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4.5" outlineLevel="1" thickTop="1" thickBot="1" x14ac:dyDescent="0.550000000000000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4.5" outlineLevel="1" thickTop="1" thickBot="1" x14ac:dyDescent="0.550000000000000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4.5" outlineLevel="1" thickTop="1" thickBot="1" x14ac:dyDescent="0.550000000000000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4.5" outlineLevel="1" thickTop="1" thickBot="1" x14ac:dyDescent="0.550000000000000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4.5" outlineLevel="1" thickTop="1" thickBot="1" x14ac:dyDescent="0.550000000000000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4.5" outlineLevel="1" thickTop="1" thickBot="1" x14ac:dyDescent="0.550000000000000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4.5" outlineLevel="1" thickTop="1" thickBot="1" x14ac:dyDescent="0.550000000000000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4.5" outlineLevel="1" thickTop="1" thickBot="1" x14ac:dyDescent="0.550000000000000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4.5" outlineLevel="1" thickTop="1" thickBot="1" x14ac:dyDescent="0.550000000000000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5" outlineLevel="1" thickTop="1" thickBot="1" x14ac:dyDescent="0.550000000000000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4.5" outlineLevel="1" thickTop="1" thickBot="1" x14ac:dyDescent="0.550000000000000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4.5" outlineLevel="1" thickTop="1" thickBot="1" x14ac:dyDescent="0.550000000000000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4.5" outlineLevel="1" thickTop="1" thickBot="1" x14ac:dyDescent="0.550000000000000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6">
      <c r="A107" s="94"/>
      <c r="B107" s="94"/>
      <c r="C107" s="94"/>
      <c r="D107" s="94"/>
      <c r="E107" s="94"/>
      <c r="F107" s="94"/>
      <c r="G107" s="94"/>
      <c r="H107" s="94"/>
      <c r="I107" s="94"/>
      <c r="J107" s="94"/>
      <c r="K107" s="94"/>
      <c r="L107" s="98" t="e">
        <f ca="1">_xlfn.CONCAT("]}, // ULTIMA LINEA DEL CANTO: ",L1)</f>
        <v>#N/A</v>
      </c>
      <c r="M107" s="94"/>
    </row>
    <row r="108" spans="1:40" ht="20.5" x14ac:dyDescent="0.35">
      <c r="L108" s="99" t="s">
        <v>1012</v>
      </c>
      <c r="M108" s="100"/>
    </row>
    <row r="109" spans="1:40" ht="15" outlineLevel="1" thickBot="1" x14ac:dyDescent="0.4">
      <c r="M109" s="100"/>
    </row>
    <row r="110" spans="1:40" ht="26.5" outlineLevel="1" thickTop="1" thickBot="1" x14ac:dyDescent="0.550000000000000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4.5" outlineLevel="1" thickTop="1" thickBot="1" x14ac:dyDescent="0.550000000000000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4.5" outlineLevel="1" thickTop="1" thickBot="1" x14ac:dyDescent="0.550000000000000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4.5" outlineLevel="1" thickTop="1" thickBot="1" x14ac:dyDescent="0.550000000000000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4.5" outlineLevel="1" thickTop="1" thickBot="1" x14ac:dyDescent="0.550000000000000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4.5" outlineLevel="1" thickTop="1" thickBot="1" x14ac:dyDescent="0.550000000000000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4.5" outlineLevel="1" thickTop="1" thickBot="1" x14ac:dyDescent="0.550000000000000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4.5" outlineLevel="1" thickTop="1" thickBot="1" x14ac:dyDescent="0.550000000000000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4.5" outlineLevel="1" thickTop="1" thickBot="1" x14ac:dyDescent="0.550000000000000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6.5" outlineLevel="1" thickTop="1" thickBot="1" x14ac:dyDescent="0.550000000000000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412750</xdr:colOff>
                    <xdr:row>0</xdr:row>
                    <xdr:rowOff>69850</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62</vt:i4>
      </vt:variant>
      <vt:variant>
        <vt:lpstr>Named Ranges</vt:lpstr>
      </vt:variant>
      <vt:variant>
        <vt:i4>1</vt:i4>
      </vt:variant>
    </vt:vector>
  </HeadingPairs>
  <TitlesOfParts>
    <vt:vector size="63"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CORDERO DE DIOS</vt:lpstr>
      <vt:lpstr>CREDO</vt:lpstr>
      <vt:lpstr>GLORIA A DIOS EN LO ALTO DEL CI</vt:lpstr>
      <vt:lpstr>LETANÍAS DE LOS SANTOS</vt:lpstr>
      <vt:lpstr>LETANÍAS PENITENCIALES I</vt:lpstr>
      <vt:lpstr>LETANÍAS PENITENCIALES II</vt:lpstr>
      <vt:lpstr>PADRE NUESTRO</vt:lpstr>
      <vt:lpstr>PLEGARIA EUCARÍSTICAIIMODELOIp1</vt:lpstr>
      <vt:lpstr>PLEGARIA EUCARÍSTICAIIMODELOIp2</vt:lpstr>
      <vt:lpstr>PLEGARIA EUCARÍSTICAIIMODELOIp3</vt:lpstr>
      <vt:lpstr>PLEGARIA EUCARÍSTICA IV p4</vt:lpstr>
      <vt:lpstr>PLEGARIA EUCARÍSTICA IV p3</vt:lpstr>
      <vt:lpstr>PLEGARIA EUCARÍSTICA IV p2</vt:lpstr>
      <vt:lpstr>PLEGARIA EUCARÍSTICA IV p1</vt:lpstr>
      <vt:lpstr>No (4)</vt:lpstr>
      <vt:lpstr>PREFACIO PARA ADVIENTO Y NAVIDA</vt:lpstr>
      <vt:lpstr>PREFACIO PARA EL TIEMPO PASCUAL</vt:lpstr>
      <vt:lpstr>PREGÓN PASCUAL p2</vt:lpstr>
      <vt:lpstr>PREGÓN PASCUAL p1</vt:lpstr>
      <vt:lpstr>No (5)</vt:lpstr>
      <vt:lpstr>MARIA, MADRE MÍA (2)</vt:lpstr>
      <vt:lpstr>No (6)</vt:lpstr>
      <vt:lpstr>SALMODIAS PARA LAUDES</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2025-10-18T02:33:34Z</dcterms:modified>
</cp:coreProperties>
</file>