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8AA0A07C-22A3-4034-9675-D70C9EC084B3}" xr6:coauthVersionLast="47" xr6:coauthVersionMax="47" xr10:uidLastSave="{00000000-0000-0000-0000-000000000000}"/>
  <bookViews>
    <workbookView xWindow="-110" yWindow="-110" windowWidth="25820" windowHeight="15500" firstSheet="16" activeTab="18"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ALELUYA INTERLECCIONAL s22" sheetId="18" r:id="rId8"/>
    <sheet name="GLORIA A DIOS EN LO ALTO DEL CI" sheetId="19" r:id="rId9"/>
    <sheet name="SANTO PALOMERAS 65 " sheetId="12" r:id="rId10"/>
    <sheet name="SANTO MELODÍA HEBRAICA" sheetId="13" r:id="rId11"/>
    <sheet name="Santo Palestina 74" sheetId="15" r:id="rId12"/>
    <sheet name="Santo Roma 77" sheetId="16" r:id="rId13"/>
    <sheet name="SANTO 1982" sheetId="17" r:id="rId14"/>
    <sheet name="SANTO 1988" sheetId="9" r:id="rId15"/>
    <sheet name="DICE EL SEÑOR A MI SEÑOR" sheetId="10" r:id="rId16"/>
    <sheet name="DICHOSO EL HOMBRE" sheetId="11" r:id="rId17"/>
    <sheet name="MARIA, MADRE MÍA" sheetId="7" r:id="rId18"/>
    <sheet name="OH LUZ GOZOSA" sheetId="21" r:id="rId19"/>
    <sheet name="INVOCACIÓN AL ESPIRITU SANTO" sheetId="20" r:id="rId20"/>
  </sheets>
  <functionGroups builtInGroupCount="19"/>
  <externalReferences>
    <externalReference r:id="rId21"/>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34" i="21" l="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X34" i="21" l="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L34" i="21" l="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L49" i="13" l="1"/>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AK68" i="11" l="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AF65" i="11" l="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L67" i="11" l="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L71" i="10" l="1"/>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AK43" i="9" l="1"/>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AA36" i="9" l="1"/>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L42" i="9" l="1"/>
  <c r="L31" i="9"/>
  <c r="L38" i="9"/>
  <c r="L36" i="9"/>
  <c r="L34" i="9"/>
  <c r="L30" i="9"/>
  <c r="L35" i="9"/>
  <c r="L33" i="9"/>
  <c r="L41" i="9"/>
  <c r="L39" i="9"/>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B26" i="8" l="1"/>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L98" i="8" l="1"/>
  <c r="L94" i="8"/>
  <c r="L102" i="8"/>
  <c r="C9" i="8"/>
  <c r="L9" i="8" s="1"/>
  <c r="C8" i="8"/>
  <c r="L8" i="8" s="1"/>
  <c r="L4" i="8"/>
  <c r="C7" i="8" a="1"/>
  <c r="C7" i="8" s="1"/>
  <c r="L99" i="7"/>
  <c r="L87" i="7"/>
  <c r="L91" i="7"/>
  <c r="L95" i="7"/>
  <c r="L97"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L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N5" i="2"/>
  <c r="N4" i="2"/>
  <c r="N3" i="2"/>
  <c r="C1" i="3"/>
  <c r="D1" i="3" s="1"/>
  <c r="E1" i="3" s="1"/>
  <c r="F1" i="3" s="1"/>
  <c r="G1" i="3" s="1"/>
  <c r="H1" i="3" s="1"/>
  <c r="I1" i="3" s="1"/>
  <c r="J1" i="3" s="1"/>
  <c r="K1" i="3" s="1"/>
  <c r="L1" i="3" s="1"/>
  <c r="M1" i="3" s="1"/>
  <c r="N1" i="3" s="1"/>
  <c r="B1" i="3"/>
  <c r="H3" i="2"/>
  <c r="F3" i="2"/>
  <c r="I114" i="5" l="1"/>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 i="18" l="1"/>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1" i="18" l="1"/>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 i="12" l="1"/>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L1" i="12" l="1"/>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B26" i="13" l="1"/>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7" i="13" a="1"/>
  <c r="C7" i="13" s="1"/>
  <c r="C1" i="16" a="1"/>
  <c r="C9" i="13" l="1"/>
  <c r="L9" i="13" s="1"/>
  <c r="L65" i="13"/>
  <c r="L4" i="13"/>
  <c r="C19" i="12"/>
  <c r="L19" i="12" s="1"/>
  <c r="C10" i="15"/>
  <c r="L10" i="15" s="1"/>
  <c r="C12" i="15"/>
  <c r="L12" i="15" s="1"/>
  <c r="B26" i="15"/>
  <c r="C26" i="15" s="1"/>
  <c r="L26" i="15" s="1"/>
  <c r="B27" i="15"/>
  <c r="C27" i="15" s="1"/>
  <c r="L27" i="15" s="1"/>
  <c r="L1" i="15"/>
  <c r="L61" i="15" s="1"/>
  <c r="C16" i="15"/>
  <c r="L16" i="15" s="1"/>
  <c r="C1" i="16"/>
  <c r="C11" i="16" s="1"/>
  <c r="L11" i="16" s="1"/>
  <c r="L7" i="13"/>
  <c r="C19" i="13"/>
  <c r="L19" i="13" s="1"/>
  <c r="C7" i="15" a="1"/>
  <c r="C7" i="15" s="1"/>
  <c r="C1" i="17" a="1"/>
  <c r="B26" i="16" l="1"/>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9" i="15"/>
  <c r="L19" i="15" s="1"/>
  <c r="L7" i="15"/>
  <c r="L1" i="17"/>
  <c r="C12" i="17"/>
  <c r="L12" i="17" s="1"/>
  <c r="C1" i="9" a="1"/>
  <c r="C10" i="17" l="1"/>
  <c r="L10" i="17" s="1"/>
  <c r="C11" i="17"/>
  <c r="L11" i="17" s="1"/>
  <c r="L4" i="16"/>
  <c r="C7" i="16" a="1"/>
  <c r="C7" i="16" s="1"/>
  <c r="C19" i="16" s="1"/>
  <c r="L19" i="16" s="1"/>
  <c r="L63" i="16"/>
  <c r="C9" i="16"/>
  <c r="L9" i="16" s="1"/>
  <c r="C16" i="17"/>
  <c r="L16" i="17" s="1"/>
  <c r="B26" i="17"/>
  <c r="C26" i="17" s="1"/>
  <c r="L26" i="17" s="1"/>
  <c r="C1" i="9"/>
  <c r="C11" i="9" s="1"/>
  <c r="L11" i="9" s="1"/>
  <c r="C9" i="17"/>
  <c r="L9" i="17" s="1"/>
  <c r="C8" i="17"/>
  <c r="L8" i="17" s="1"/>
  <c r="L4" i="17"/>
  <c r="C7" i="17" a="1"/>
  <c r="C7" i="17" s="1"/>
  <c r="L59" i="17"/>
  <c r="C1" i="10" a="1"/>
  <c r="L7" i="16" l="1"/>
  <c r="B27" i="9"/>
  <c r="C27" i="9" s="1"/>
  <c r="L27" i="9" s="1"/>
  <c r="C12" i="9"/>
  <c r="L12" i="9" s="1"/>
  <c r="L1" i="9"/>
  <c r="C9" i="9" s="1"/>
  <c r="L9" i="9" s="1"/>
  <c r="C10" i="9"/>
  <c r="L10" i="9" s="1"/>
  <c r="B26" i="9"/>
  <c r="C26" i="9" s="1"/>
  <c r="L26" i="9" s="1"/>
  <c r="C16" i="9"/>
  <c r="L16" i="9" s="1"/>
  <c r="C1" i="10"/>
  <c r="L1" i="10" s="1"/>
  <c r="C19" i="17"/>
  <c r="L19" i="17" s="1"/>
  <c r="L7" i="17"/>
  <c r="C12" i="10"/>
  <c r="L12" i="10" s="1"/>
  <c r="C11" i="10"/>
  <c r="L11" i="10" s="1"/>
  <c r="C1" i="11" a="1"/>
  <c r="B26" i="10" l="1"/>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2" i="11" l="1"/>
  <c r="L12" i="11" s="1"/>
  <c r="C11" i="11"/>
  <c r="L11" i="11" s="1"/>
  <c r="B26" i="11"/>
  <c r="C26" i="11" s="1"/>
  <c r="L26" i="11" s="1"/>
  <c r="C10" i="11"/>
  <c r="L10" i="11" s="1"/>
  <c r="B27" i="11"/>
  <c r="C27" i="11" s="1"/>
  <c r="L27" i="11" s="1"/>
  <c r="L1" i="11"/>
  <c r="C8" i="11" s="1"/>
  <c r="L8" i="11" s="1"/>
  <c r="L7" i="9"/>
  <c r="C7" i="11" a="1"/>
  <c r="C7" i="11" s="1"/>
  <c r="L7" i="10"/>
  <c r="C19" i="10"/>
  <c r="L19" i="10" s="1"/>
  <c r="L69" i="11" l="1"/>
  <c r="L4" i="11"/>
  <c r="C9" i="11"/>
  <c r="L9" i="11" s="1"/>
  <c r="C19" i="11"/>
  <c r="L19" i="11" s="1"/>
  <c r="L7" i="11"/>
  <c r="C1" i="7" a="1"/>
  <c r="C1" i="7" l="1"/>
  <c r="C10" i="20"/>
  <c r="L10" i="20" s="1"/>
  <c r="C16" i="20"/>
  <c r="L16" i="20" s="1"/>
  <c r="C12" i="20"/>
  <c r="L12" i="20" s="1"/>
  <c r="B27" i="20"/>
  <c r="C27" i="20" s="1"/>
  <c r="L27" i="20" s="1"/>
  <c r="C11" i="20"/>
  <c r="L11" i="20" s="1"/>
  <c r="B26" i="20"/>
  <c r="C26" i="20" s="1"/>
  <c r="L26" i="20" s="1"/>
  <c r="C11" i="7" l="1"/>
  <c r="L11" i="7" s="1"/>
  <c r="B26" i="7"/>
  <c r="C26" i="7" s="1"/>
  <c r="L26" i="7" s="1"/>
  <c r="C10" i="7"/>
  <c r="L10" i="7" s="1"/>
  <c r="C12" i="7"/>
  <c r="L12" i="7" s="1"/>
  <c r="B27" i="7"/>
  <c r="C27" i="7" s="1"/>
  <c r="L27" i="7" s="1"/>
  <c r="C16" i="7"/>
  <c r="L16" i="7" s="1"/>
  <c r="L1" i="7"/>
  <c r="L36" i="20"/>
  <c r="C9" i="20"/>
  <c r="L9" i="20" s="1"/>
  <c r="C8" i="20"/>
  <c r="L8" i="20" s="1"/>
  <c r="C7" i="20" a="1"/>
  <c r="C7" i="20" s="1"/>
  <c r="L4" i="20"/>
  <c r="C8" i="7" l="1"/>
  <c r="L8" i="7" s="1"/>
  <c r="L4" i="7"/>
  <c r="L102" i="7"/>
  <c r="C7" i="7" a="1"/>
  <c r="C7" i="7" s="1"/>
  <c r="C9" i="7"/>
  <c r="L9" i="7" s="1"/>
  <c r="L7" i="20"/>
  <c r="C19" i="20"/>
  <c r="L19" i="20" s="1"/>
  <c r="L7" i="7" l="1"/>
  <c r="C19" i="7"/>
  <c r="L19"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<sst xmlns="http://schemas.openxmlformats.org/spreadsheetml/2006/main" count="5724" uniqueCount="1197">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</sst>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1">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06">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133350</xdr:colOff>
      <xdr:row>0</xdr:row>
      <xdr:rowOff>311150</xdr:rowOff>
    </xdr:from>
    <xdr:to>
      <xdr:col>1</xdr:col>
      <xdr:colOff>1343585</xdr:colOff>
      <xdr:row>0</xdr:row>
      <xdr:rowOff>1180300</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254500" y="311150"/>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700-0000018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CF3EB5A2-DCBB-4B69-934D-888C9B67F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800-0000014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A00-0000016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B00-0000016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C00-0000017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88900</xdr:rowOff>
        </xdr:from>
        <xdr:to>
          <xdr:col>9</xdr:col>
          <xdr:colOff>298450</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E00-0000033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203200</xdr:colOff>
          <xdr:row>0</xdr:row>
          <xdr:rowOff>69850</xdr:rowOff>
        </xdr:from>
        <xdr:to>
          <xdr:col>9</xdr:col>
          <xdr:colOff>285750</xdr:colOff>
          <xdr:row>0</xdr:row>
          <xdr:rowOff>793750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F00-0000033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290232</xdr:colOff>
          <xdr:row>0</xdr:row>
          <xdr:rowOff>88900</xdr:rowOff>
        </xdr:from>
        <xdr:to>
          <xdr:col>8</xdr:col>
          <xdr:colOff>363444</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0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2CDFEFEB-3461-493D-8D63-2A880345DC13}"/>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45A3119D-3910-4BE3-AAF2-56472E2556A2}"/>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6.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8.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9.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0.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2.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3.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4.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5.bin"/><Relationship Id="rId5" Type="http://schemas.openxmlformats.org/officeDocument/2006/relationships/comments" Target="../comments12.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comments" Target="../comments13.xml"/><Relationship Id="rId4" Type="http://schemas.openxmlformats.org/officeDocument/2006/relationships/ctrlProp" Target="../ctrlProps/ctrlProp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7.bin"/><Relationship Id="rId5" Type="http://schemas.openxmlformats.org/officeDocument/2006/relationships/comments" Target="../comments14.xml"/><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8.bin"/><Relationship Id="rId5" Type="http://schemas.openxmlformats.org/officeDocument/2006/relationships/comments" Target="../comments15.xml"/><Relationship Id="rId4"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4.5" x14ac:dyDescent="0.35"/>
  <cols>
    <col min="1" max="1" width="102.6328125" customWidth="1"/>
  </cols>
  <sheetData>
    <row r="1" spans="1:1" ht="42" customHeight="1" x14ac:dyDescent="0.35">
      <c r="A1" s="102" t="s">
        <v>1125</v>
      </c>
    </row>
    <row r="3" spans="1:1" ht="58" x14ac:dyDescent="0.35">
      <c r="A3" s="102" t="s">
        <v>1126</v>
      </c>
    </row>
    <row r="5" spans="1:1" x14ac:dyDescent="0.35">
      <c r="A5" t="s">
        <v>1127</v>
      </c>
    </row>
    <row r="6" spans="1:1" ht="72.5" x14ac:dyDescent="0.35">
      <c r="A6" s="102"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35"/>
      <c r="B1" s="103" t="str" cm="1">
        <f t="array" aca="1" ref="B1" ca="1">MID(CELL("filename", B1), FIND("]", CELL("filename", B1)) + 1, 255)</f>
        <v>Indice</v>
      </c>
      <c r="C1" s="103"/>
      <c r="D1" s="103"/>
      <c r="E1" s="103"/>
      <c r="F1" s="36"/>
      <c r="G1" s="104"/>
      <c r="H1" s="104"/>
    </row>
    <row r="2" spans="1:8" ht="26.15" customHeight="1" x14ac:dyDescent="0.7">
      <c r="A2" s="37" t="s">
        <v>1124</v>
      </c>
      <c r="B2" s="37"/>
      <c r="C2" s="37"/>
      <c r="D2" s="37"/>
      <c r="E2" s="37"/>
      <c r="F2" s="38"/>
      <c r="G2" s="38"/>
      <c r="H2" s="38"/>
    </row>
    <row r="3" spans="1:8" ht="26.15" customHeight="1" x14ac:dyDescent="0.7">
      <c r="A3" s="37" t="s">
        <v>979</v>
      </c>
      <c r="B3" s="37"/>
      <c r="C3" s="37"/>
      <c r="D3" s="37"/>
      <c r="E3" s="37"/>
      <c r="F3" s="38"/>
      <c r="G3" s="38"/>
      <c r="H3" s="38"/>
    </row>
    <row r="4" spans="1:8" ht="26.15" customHeight="1" x14ac:dyDescent="0.7">
      <c r="A4" s="37" t="s">
        <v>980</v>
      </c>
      <c r="B4" s="37"/>
      <c r="C4" s="37"/>
      <c r="D4" s="37"/>
      <c r="E4" s="37"/>
      <c r="F4" s="38"/>
      <c r="G4" s="38"/>
      <c r="H4" s="38"/>
    </row>
    <row r="5" spans="1:8" ht="26.15" customHeight="1" x14ac:dyDescent="0.7">
      <c r="A5" s="37" t="s">
        <v>981</v>
      </c>
      <c r="B5" s="37"/>
      <c r="C5" s="37"/>
      <c r="D5" s="37"/>
      <c r="E5" s="37"/>
      <c r="F5" s="38"/>
      <c r="G5" s="38"/>
      <c r="H5" s="38"/>
    </row>
    <row r="6" spans="1:8" ht="26.15" customHeight="1" x14ac:dyDescent="0.7">
      <c r="A6" s="37" t="s">
        <v>982</v>
      </c>
      <c r="B6" s="37"/>
      <c r="C6" s="37"/>
      <c r="D6" s="37"/>
      <c r="E6" s="37"/>
      <c r="F6" s="38"/>
      <c r="G6" s="38"/>
      <c r="H6" s="38"/>
    </row>
    <row r="7" spans="1:8" ht="26.15" customHeight="1" x14ac:dyDescent="0.7">
      <c r="A7" s="37" t="s">
        <v>1076</v>
      </c>
      <c r="B7" s="37"/>
      <c r="C7" s="37"/>
      <c r="D7" s="37"/>
      <c r="E7" s="37"/>
      <c r="F7" s="38"/>
      <c r="G7" s="38"/>
      <c r="H7" s="38"/>
    </row>
    <row r="8" spans="1:8" ht="26.15" customHeight="1" x14ac:dyDescent="0.7">
      <c r="A8" s="37" t="s">
        <v>1121</v>
      </c>
      <c r="B8" s="37"/>
      <c r="C8" s="37"/>
      <c r="D8" s="37"/>
      <c r="E8" s="37"/>
      <c r="F8" s="38"/>
      <c r="G8" s="38"/>
      <c r="H8" s="38"/>
    </row>
    <row r="9" spans="1:8" ht="26.15" customHeight="1" x14ac:dyDescent="0.7">
      <c r="A9" s="37" t="s">
        <v>1122</v>
      </c>
      <c r="B9" s="37"/>
      <c r="C9" s="37"/>
      <c r="D9" s="37"/>
      <c r="E9" s="37"/>
      <c r="F9" s="38"/>
      <c r="G9" s="38"/>
      <c r="H9" s="38"/>
    </row>
    <row r="10" spans="1:8" ht="26.15" customHeight="1" x14ac:dyDescent="0.7">
      <c r="A10" s="37" t="s">
        <v>227</v>
      </c>
      <c r="B10" s="37"/>
      <c r="C10" s="37"/>
      <c r="D10" s="37"/>
      <c r="E10" s="38"/>
      <c r="F10" s="38"/>
      <c r="G10" s="38"/>
      <c r="H10" s="38"/>
    </row>
    <row r="11" spans="1:8" ht="26.15" customHeight="1" x14ac:dyDescent="0.7">
      <c r="A11" s="37" t="s">
        <v>228</v>
      </c>
      <c r="B11" s="37"/>
      <c r="C11" s="37"/>
      <c r="D11" s="37"/>
      <c r="E11" s="38"/>
      <c r="F11" s="38"/>
      <c r="G11" s="38"/>
      <c r="H11" s="38"/>
    </row>
    <row r="12" spans="1:8" ht="26.15" customHeight="1" x14ac:dyDescent="0.7">
      <c r="A12" s="37" t="s">
        <v>1154</v>
      </c>
      <c r="B12" s="37"/>
      <c r="C12" s="37"/>
      <c r="D12" s="37"/>
      <c r="E12" s="38"/>
      <c r="F12" s="38"/>
      <c r="G12" s="38"/>
      <c r="H12" s="38"/>
    </row>
    <row r="13" spans="1:8" ht="26.15" customHeight="1" x14ac:dyDescent="0.7">
      <c r="A13" s="37" t="s">
        <v>1123</v>
      </c>
      <c r="B13" s="37"/>
      <c r="C13" s="37"/>
      <c r="D13" s="37"/>
      <c r="E13" s="38"/>
      <c r="F13" s="38"/>
      <c r="G13" s="38"/>
      <c r="H13" s="38"/>
    </row>
    <row r="14" spans="1:8" ht="26.15" customHeight="1" x14ac:dyDescent="0.7">
      <c r="A14" s="37" t="s">
        <v>1077</v>
      </c>
      <c r="B14" s="37"/>
      <c r="C14" s="37"/>
      <c r="D14" s="37"/>
      <c r="E14" s="38"/>
      <c r="F14" s="38"/>
      <c r="G14" s="38"/>
      <c r="H14" s="38"/>
    </row>
    <row r="15" spans="1:8" ht="26.15" customHeight="1" x14ac:dyDescent="0.7">
      <c r="A15" s="37" t="s">
        <v>1047</v>
      </c>
      <c r="B15" s="37"/>
      <c r="C15" s="37"/>
      <c r="D15" s="37"/>
      <c r="E15" s="38"/>
      <c r="F15" s="38"/>
      <c r="G15" s="38"/>
      <c r="H15" s="38"/>
    </row>
    <row r="16" spans="1:8" ht="26.15" customHeight="1" x14ac:dyDescent="0.7">
      <c r="A16" s="37" t="s">
        <v>1078</v>
      </c>
      <c r="B16" s="37"/>
      <c r="C16" s="37"/>
      <c r="D16" s="37"/>
      <c r="E16" s="38"/>
      <c r="F16" s="38"/>
      <c r="G16" s="38"/>
      <c r="H16" s="38"/>
    </row>
    <row r="17" spans="1:8" ht="26.15" customHeight="1" x14ac:dyDescent="0.7">
      <c r="A17" s="37"/>
      <c r="B17" s="37"/>
      <c r="C17" s="37"/>
      <c r="D17" s="37"/>
      <c r="E17" s="38"/>
      <c r="F17" s="38"/>
      <c r="G17" s="38"/>
      <c r="H17" s="38"/>
    </row>
    <row r="18" spans="1:8" ht="26.15" customHeight="1" x14ac:dyDescent="0.7">
      <c r="A18" s="37"/>
      <c r="B18" s="37"/>
      <c r="C18" s="37"/>
      <c r="D18" s="37"/>
      <c r="E18" s="38"/>
      <c r="F18" s="38"/>
      <c r="G18" s="38"/>
      <c r="H18" s="38"/>
    </row>
    <row r="19" spans="1:8" ht="26.15" customHeight="1" x14ac:dyDescent="0.7">
      <c r="A19" s="37"/>
      <c r="B19" s="37"/>
      <c r="C19" s="37"/>
      <c r="D19" s="37"/>
      <c r="E19" s="38"/>
      <c r="F19" s="38"/>
      <c r="G19" s="38"/>
      <c r="H19" s="38"/>
    </row>
    <row r="20" spans="1:8" ht="25" x14ac:dyDescent="0.7">
      <c r="A20" s="37"/>
      <c r="B20" s="37"/>
      <c r="C20" s="37"/>
      <c r="D20" s="37"/>
      <c r="E20" s="37"/>
      <c r="F20" s="37"/>
      <c r="G20" s="37"/>
      <c r="H20" s="37"/>
    </row>
    <row r="21" spans="1:8" ht="25" x14ac:dyDescent="0.7">
      <c r="A21" s="37"/>
      <c r="B21" s="37"/>
      <c r="C21" s="37"/>
      <c r="D21" s="37"/>
      <c r="E21" s="37"/>
      <c r="F21" s="37"/>
      <c r="G21" s="37"/>
      <c r="H21" s="37"/>
    </row>
    <row r="22" spans="1:8" ht="25" x14ac:dyDescent="0.7">
      <c r="A22" s="37"/>
      <c r="B22" s="37"/>
      <c r="C22" s="37"/>
      <c r="D22" s="37"/>
      <c r="E22" s="37"/>
      <c r="F22" s="37"/>
      <c r="G22" s="37"/>
      <c r="H22" s="37"/>
    </row>
    <row r="23" spans="1:8" ht="25" x14ac:dyDescent="0.7">
      <c r="A23" s="37"/>
      <c r="B23" s="37"/>
      <c r="C23" s="37"/>
      <c r="D23" s="37"/>
      <c r="E23" s="37"/>
      <c r="F23" s="37"/>
      <c r="G23" s="37"/>
      <c r="H23" s="37"/>
    </row>
    <row r="24" spans="1:8" ht="25" x14ac:dyDescent="0.7">
      <c r="A24" s="37"/>
      <c r="B24" s="37"/>
      <c r="C24" s="37"/>
      <c r="D24" s="37"/>
      <c r="E24" s="37"/>
      <c r="F24" s="37"/>
      <c r="G24" s="37"/>
      <c r="H24" s="37"/>
    </row>
    <row r="25" spans="1:8" ht="25" x14ac:dyDescent="0.7">
      <c r="A25" s="37"/>
      <c r="B25" s="37"/>
      <c r="C25" s="37"/>
      <c r="D25" s="37"/>
      <c r="E25" s="37"/>
      <c r="F25" s="37"/>
      <c r="G25" s="37"/>
      <c r="H25" s="37"/>
    </row>
    <row r="26" spans="1:8" ht="25" x14ac:dyDescent="0.7">
      <c r="A26" s="37"/>
      <c r="B26" s="37"/>
      <c r="C26" s="37"/>
      <c r="D26" s="37"/>
      <c r="E26" s="37"/>
      <c r="F26" s="37"/>
      <c r="G26" s="37"/>
      <c r="H26" s="37"/>
    </row>
    <row r="27" spans="1:8" ht="25" x14ac:dyDescent="0.7">
      <c r="A27" s="37"/>
      <c r="B27" s="37"/>
      <c r="C27" s="37"/>
      <c r="D27" s="37"/>
      <c r="E27" s="37"/>
      <c r="F27" s="37"/>
      <c r="G27" s="37"/>
      <c r="H27" s="37"/>
    </row>
    <row r="28" spans="1:8" ht="25" x14ac:dyDescent="0.7">
      <c r="A28" s="37"/>
      <c r="B28" s="37"/>
      <c r="C28" s="37"/>
      <c r="D28" s="37"/>
      <c r="E28" s="37"/>
      <c r="F28" s="37"/>
      <c r="G28" s="37"/>
      <c r="H28" s="37"/>
    </row>
    <row r="29" spans="1:8" ht="25" x14ac:dyDescent="0.7">
      <c r="A29" s="37"/>
      <c r="B29" s="37"/>
      <c r="C29" s="37"/>
      <c r="D29" s="37"/>
      <c r="E29" s="37"/>
      <c r="F29" s="37"/>
      <c r="G29" s="37"/>
      <c r="H29" s="37"/>
    </row>
    <row r="30" spans="1:8" ht="25" x14ac:dyDescent="0.7">
      <c r="A30" s="37"/>
      <c r="B30" s="37"/>
      <c r="C30" s="37"/>
      <c r="D30" s="37"/>
      <c r="E30" s="37"/>
      <c r="F30" s="37"/>
      <c r="G30" s="37"/>
      <c r="H30" s="37"/>
    </row>
    <row r="31" spans="1:8" ht="25" x14ac:dyDescent="0.7">
      <c r="A31" s="37"/>
      <c r="B31" s="37"/>
      <c r="C31" s="37"/>
      <c r="D31" s="37"/>
      <c r="E31" s="37"/>
      <c r="F31" s="37"/>
      <c r="G31" s="37"/>
      <c r="H31" s="37"/>
    </row>
    <row r="32" spans="1:8" ht="25" x14ac:dyDescent="0.7">
      <c r="A32" s="37"/>
      <c r="B32" s="37"/>
      <c r="C32" s="37"/>
      <c r="D32" s="37"/>
      <c r="E32" s="37"/>
      <c r="F32" s="37"/>
      <c r="G32" s="37"/>
      <c r="H32" s="37"/>
    </row>
    <row r="33" spans="1:8" ht="25" x14ac:dyDescent="0.7">
      <c r="A33" s="37"/>
      <c r="B33" s="37"/>
      <c r="C33" s="37"/>
      <c r="D33" s="37"/>
      <c r="E33" s="37"/>
      <c r="F33" s="37"/>
      <c r="G33" s="37"/>
      <c r="H33" s="37"/>
    </row>
    <row r="34" spans="1:8" ht="25" x14ac:dyDescent="0.7">
      <c r="A34" s="37"/>
      <c r="B34" s="37"/>
      <c r="C34" s="37"/>
      <c r="D34" s="37"/>
      <c r="E34" s="37"/>
      <c r="F34" s="37"/>
      <c r="G34" s="37"/>
      <c r="H34" s="37"/>
    </row>
    <row r="35" spans="1:8" ht="25" x14ac:dyDescent="0.7">
      <c r="A35" s="37"/>
      <c r="B35" s="37"/>
      <c r="C35" s="37"/>
      <c r="D35" s="37"/>
      <c r="E35" s="37"/>
      <c r="F35" s="37"/>
      <c r="G35" s="37"/>
      <c r="H35" s="37"/>
    </row>
    <row r="36" spans="1:8" ht="25" x14ac:dyDescent="0.7">
      <c r="A36" s="37"/>
      <c r="B36" s="37"/>
      <c r="C36" s="37"/>
      <c r="D36" s="37"/>
      <c r="E36" s="37"/>
      <c r="F36" s="37"/>
      <c r="G36" s="37"/>
      <c r="H36" s="37"/>
    </row>
    <row r="37" spans="1:8" ht="25" x14ac:dyDescent="0.7">
      <c r="A37" s="37"/>
      <c r="B37" s="37"/>
      <c r="C37" s="37"/>
      <c r="D37" s="37"/>
      <c r="E37" s="37"/>
      <c r="F37" s="37"/>
      <c r="G37" s="37"/>
      <c r="H37" s="37"/>
    </row>
    <row r="38" spans="1:8" ht="25" x14ac:dyDescent="0.7">
      <c r="A38" s="37"/>
      <c r="B38" s="37"/>
      <c r="C38" s="37"/>
      <c r="D38" s="37"/>
      <c r="E38" s="37"/>
      <c r="F38" s="37"/>
      <c r="G38" s="37"/>
      <c r="H38" s="37"/>
    </row>
    <row r="39" spans="1:8" ht="25" x14ac:dyDescent="0.7">
      <c r="A39" s="37"/>
      <c r="B39" s="37"/>
      <c r="C39" s="37"/>
      <c r="D39" s="37"/>
      <c r="E39" s="37"/>
      <c r="F39" s="37"/>
      <c r="G39" s="37"/>
      <c r="H39" s="37"/>
    </row>
    <row r="40" spans="1:8" ht="25" x14ac:dyDescent="0.7">
      <c r="A40" s="37"/>
      <c r="B40" s="37"/>
      <c r="C40" s="37"/>
      <c r="D40" s="37"/>
      <c r="E40" s="37"/>
      <c r="F40" s="37"/>
      <c r="G40" s="37"/>
      <c r="H40" s="37"/>
    </row>
  </sheetData>
  <mergeCells count="2">
    <mergeCell ref="B1:E1"/>
    <mergeCell ref="G1:H1"/>
  </mergeCells>
  <hyperlinks>
    <hyperlink ref="A2" location="'code'!A3" display="'code'!A3" xr:uid="{EC248917-2177-4C79-99A1-8F3ADB2E6055}"/>
    <hyperlink ref="A3" location="'Index'!A3" display="'Index'!A3" xr:uid="{B6854542-C140-4B61-B3AD-0CD09E273C90}"/>
    <hyperlink ref="A4" location="'Index Web'!A3" display="'Index Web'!A3" xr:uid="{060A72E4-413D-4217-B8D8-E4FE38819E71}"/>
    <hyperlink ref="A5" location="'cantosJS'!A3" display="'cantosJS'!A3" xr:uid="{BFE67100-1ECC-407A-BAD1-17E1ED91F033}"/>
    <hyperlink ref="A6" location="'Find'!A3" display="'Find'!A3" xr:uid="{02AD3AED-1B0E-423A-A2C3-B5C70DD1DA32}"/>
    <hyperlink ref="A7" location="'html'!A3" display="'html'!A3" xr:uid="{38D88AB8-D61D-446D-B6E1-2462EDE1369B}"/>
    <hyperlink ref="A8" location="'SANTO PALOMERAS 65 '!A3" display="'SANTO PALOMERAS 65 '!A3" xr:uid="{16DB714C-BA9B-4B31-815B-5BB5321659CB}"/>
    <hyperlink ref="A9" location="'SANTO MELODÍA HEBRAICA'!A3" display="'SANTO MELODÍA HEBRAICA'!A3" xr:uid="{F5D79696-F371-4211-B717-9DC26C84B870}"/>
    <hyperlink ref="A10" location="'Santo Palestina 74'!A3" display="'Santo Palestina 74'!A3" xr:uid="{65F2BECB-0B21-47AF-B4F9-3F58515A1CFD}"/>
    <hyperlink ref="A11" location="'Santo Roma 77'!A3" display="'Santo Roma 77'!A3" xr:uid="{851C6A74-5F00-4191-B15F-9C3AD88666FA}"/>
    <hyperlink ref="A12" location="'SANTO 1982'!A3" display="'SANTO 1982'!A3" xr:uid="{CC81A07D-7F5D-41E5-9E8A-0161DF01619C}"/>
    <hyperlink ref="A13" location="'SANTO 1988'!A3" display="'SANTO 1988'!A3" xr:uid="{57B2DC23-9814-488B-921F-F038A0FC607F}"/>
    <hyperlink ref="A14" location="'DICE EL SEÑOR A MI SEÑOR'!A3" display="'DICE EL SEÑOR A MI SEÑOR'!A3" xr:uid="{C977D0DC-DC8C-42DF-9A17-50F2E20DA987}"/>
    <hyperlink ref="A15" location="'DICHOSO EL HOMBRE'!A3" display="'DICHOSO EL HOMBRE'!A3" xr:uid="{14D4C7D9-AF2A-45B8-B28E-0F8A3652D326}"/>
    <hyperlink ref="A16" location="'MARIA, MADRE MÍA'!A3" display="'MARIA, MADRE MÍA'!A3" xr:uid="{9189707D-0467-42A7-BD77-874D53039AE4}"/>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B1" sqref="B1"/>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81</v>
      </c>
      <c r="C58" s="6" t="s">
        <v>18</v>
      </c>
    </row>
    <row r="59" spans="1:7" x14ac:dyDescent="0.35">
      <c r="A59" s="1">
        <v>59</v>
      </c>
      <c r="B59" t="s">
        <v>82</v>
      </c>
      <c r="C59" s="7" t="s">
        <v>29</v>
      </c>
      <c r="D59" s="8" t="s">
        <v>30</v>
      </c>
      <c r="E59" s="6" t="s">
        <v>18</v>
      </c>
    </row>
    <row r="60" spans="1:7" x14ac:dyDescent="0.35">
      <c r="A60" s="1">
        <v>60</v>
      </c>
      <c r="B60" t="s">
        <v>83</v>
      </c>
      <c r="C60" t="s">
        <v>23</v>
      </c>
      <c r="D60" s="6" t="s">
        <v>18</v>
      </c>
    </row>
    <row r="61" spans="1:7" x14ac:dyDescent="0.35">
      <c r="A61" s="1">
        <v>61</v>
      </c>
      <c r="B61" t="s">
        <v>84</v>
      </c>
      <c r="C61" s="2" t="s">
        <v>12</v>
      </c>
      <c r="D61" s="3" t="s">
        <v>13</v>
      </c>
      <c r="E61" t="s">
        <v>48</v>
      </c>
      <c r="F61" s="6" t="s">
        <v>18</v>
      </c>
    </row>
    <row r="62" spans="1:7" x14ac:dyDescent="0.35">
      <c r="A62" s="1">
        <v>62</v>
      </c>
      <c r="B62" t="s">
        <v>85</v>
      </c>
      <c r="C62" t="s">
        <v>64</v>
      </c>
      <c r="D62" s="6" t="s">
        <v>18</v>
      </c>
    </row>
    <row r="63" spans="1:7" x14ac:dyDescent="0.35">
      <c r="A63" s="1">
        <v>63</v>
      </c>
      <c r="B63" t="s">
        <v>86</v>
      </c>
      <c r="C63" s="6" t="s">
        <v>18</v>
      </c>
      <c r="D63" s="7" t="s">
        <v>29</v>
      </c>
      <c r="E63" s="8" t="s">
        <v>30</v>
      </c>
      <c r="F63" s="5" t="s">
        <v>17</v>
      </c>
    </row>
    <row r="64" spans="1:7" x14ac:dyDescent="0.35">
      <c r="A64" s="1">
        <v>64</v>
      </c>
      <c r="B64" t="s">
        <v>87</v>
      </c>
      <c r="C64" t="s">
        <v>48</v>
      </c>
      <c r="D64" s="4" t="s">
        <v>15</v>
      </c>
    </row>
    <row r="65" spans="1:8" x14ac:dyDescent="0.35">
      <c r="A65" s="1">
        <v>65</v>
      </c>
      <c r="B65" t="s">
        <v>88</v>
      </c>
      <c r="C65" t="s">
        <v>48</v>
      </c>
      <c r="D65" s="4" t="s">
        <v>15</v>
      </c>
    </row>
    <row r="66" spans="1:8" x14ac:dyDescent="0.35">
      <c r="A66" s="1">
        <v>66</v>
      </c>
      <c r="B66" t="s">
        <v>89</v>
      </c>
      <c r="C66" s="2" t="s">
        <v>12</v>
      </c>
      <c r="D66" s="3" t="s">
        <v>13</v>
      </c>
      <c r="E66" t="s">
        <v>64</v>
      </c>
      <c r="F66" s="4" t="s">
        <v>15</v>
      </c>
    </row>
    <row r="67" spans="1:8" x14ac:dyDescent="0.35">
      <c r="A67" s="1">
        <v>67</v>
      </c>
      <c r="B67" t="s">
        <v>90</v>
      </c>
      <c r="C67" t="s">
        <v>48</v>
      </c>
      <c r="D67" t="s">
        <v>46</v>
      </c>
      <c r="E67" s="6" t="s">
        <v>18</v>
      </c>
    </row>
    <row r="68" spans="1:8" x14ac:dyDescent="0.35">
      <c r="A68" s="1">
        <v>68</v>
      </c>
      <c r="B68" t="s">
        <v>91</v>
      </c>
      <c r="C68" s="2" t="s">
        <v>12</v>
      </c>
      <c r="D68" s="3" t="s">
        <v>13</v>
      </c>
      <c r="E68" t="s">
        <v>23</v>
      </c>
      <c r="F68" t="s">
        <v>48</v>
      </c>
    </row>
    <row r="69" spans="1:8" x14ac:dyDescent="0.35">
      <c r="A69" s="1">
        <v>69</v>
      </c>
      <c r="B69" t="s">
        <v>92</v>
      </c>
      <c r="C69" s="6" t="s">
        <v>18</v>
      </c>
    </row>
    <row r="70" spans="1:8" x14ac:dyDescent="0.35">
      <c r="A70" s="1">
        <v>70</v>
      </c>
      <c r="B70" t="s">
        <v>93</v>
      </c>
      <c r="C70" s="7" t="s">
        <v>29</v>
      </c>
      <c r="D70" s="8" t="s">
        <v>30</v>
      </c>
      <c r="E70" t="s">
        <v>23</v>
      </c>
      <c r="F70" t="s">
        <v>48</v>
      </c>
      <c r="G70" s="6" t="s">
        <v>18</v>
      </c>
    </row>
    <row r="71" spans="1:8" x14ac:dyDescent="0.35">
      <c r="A71" s="1">
        <v>71</v>
      </c>
      <c r="B71" t="s">
        <v>94</v>
      </c>
      <c r="C71" s="6" t="s">
        <v>18</v>
      </c>
    </row>
    <row r="72" spans="1:8" x14ac:dyDescent="0.35">
      <c r="A72" s="1">
        <v>72</v>
      </c>
      <c r="B72" t="s">
        <v>95</v>
      </c>
      <c r="C72" s="2" t="s">
        <v>12</v>
      </c>
      <c r="D72" s="3" t="s">
        <v>13</v>
      </c>
      <c r="E72" s="4" t="s">
        <v>15</v>
      </c>
    </row>
    <row r="73" spans="1:8" x14ac:dyDescent="0.35">
      <c r="A73" s="1">
        <v>73</v>
      </c>
      <c r="B73" t="s">
        <v>96</v>
      </c>
      <c r="C73" t="s">
        <v>34</v>
      </c>
    </row>
    <row r="74" spans="1:8" x14ac:dyDescent="0.35">
      <c r="A74" s="1">
        <v>74</v>
      </c>
      <c r="B74" t="s">
        <v>97</v>
      </c>
      <c r="C74" s="7" t="s">
        <v>29</v>
      </c>
      <c r="D74" s="8" t="s">
        <v>30</v>
      </c>
      <c r="E74" s="5" t="s">
        <v>17</v>
      </c>
      <c r="F74" t="s">
        <v>64</v>
      </c>
    </row>
    <row r="75" spans="1:8" x14ac:dyDescent="0.35">
      <c r="A75" s="1">
        <v>75</v>
      </c>
      <c r="B75" t="s">
        <v>98</v>
      </c>
      <c r="C75" s="2" t="s">
        <v>12</v>
      </c>
      <c r="D75" s="3" t="s">
        <v>13</v>
      </c>
      <c r="E75" t="s">
        <v>48</v>
      </c>
      <c r="F75" t="s">
        <v>23</v>
      </c>
      <c r="G75" s="6" t="s">
        <v>18</v>
      </c>
    </row>
    <row r="76" spans="1:8" x14ac:dyDescent="0.35">
      <c r="A76" s="1">
        <v>76</v>
      </c>
      <c r="B76" t="s">
        <v>99</v>
      </c>
      <c r="C76" s="6" t="s">
        <v>18</v>
      </c>
    </row>
    <row r="77" spans="1:8" x14ac:dyDescent="0.35">
      <c r="A77" s="1">
        <v>77</v>
      </c>
      <c r="B77" t="s">
        <v>100</v>
      </c>
      <c r="C77" s="2" t="s">
        <v>12</v>
      </c>
      <c r="D77" s="3" t="s">
        <v>13</v>
      </c>
      <c r="E77" t="s">
        <v>34</v>
      </c>
      <c r="F77" t="s">
        <v>48</v>
      </c>
      <c r="G77" t="s">
        <v>46</v>
      </c>
      <c r="H77" s="6" t="s">
        <v>18</v>
      </c>
    </row>
    <row r="78" spans="1:8" x14ac:dyDescent="0.35">
      <c r="A78" s="1">
        <v>78</v>
      </c>
      <c r="B78" t="s">
        <v>101</v>
      </c>
      <c r="C78" s="2" t="s">
        <v>12</v>
      </c>
      <c r="D78" s="3" t="s">
        <v>13</v>
      </c>
      <c r="E78" t="s">
        <v>48</v>
      </c>
      <c r="F78" t="s">
        <v>46</v>
      </c>
      <c r="G78" s="6" t="s">
        <v>18</v>
      </c>
    </row>
    <row r="79" spans="1:8" x14ac:dyDescent="0.35">
      <c r="A79" s="1">
        <v>79</v>
      </c>
      <c r="B79" t="s">
        <v>102</v>
      </c>
      <c r="C79" t="s">
        <v>23</v>
      </c>
    </row>
    <row r="80" spans="1:8" x14ac:dyDescent="0.35">
      <c r="A80" s="1">
        <v>80</v>
      </c>
      <c r="B80" t="s">
        <v>103</v>
      </c>
      <c r="C80" s="5" t="s">
        <v>17</v>
      </c>
      <c r="D80" s="6" t="s">
        <v>18</v>
      </c>
    </row>
    <row r="81" spans="1:7" x14ac:dyDescent="0.35">
      <c r="A81" s="1">
        <v>81</v>
      </c>
      <c r="B81" t="s">
        <v>104</v>
      </c>
      <c r="C81" s="5" t="s">
        <v>17</v>
      </c>
      <c r="D81" t="s">
        <v>64</v>
      </c>
      <c r="E81" s="6" t="s">
        <v>18</v>
      </c>
    </row>
    <row r="82" spans="1:7" x14ac:dyDescent="0.35">
      <c r="A82" s="1">
        <v>82</v>
      </c>
      <c r="B82" t="s">
        <v>105</v>
      </c>
      <c r="C82" s="7" t="s">
        <v>29</v>
      </c>
      <c r="D82" s="8" t="s">
        <v>30</v>
      </c>
      <c r="E82" t="s">
        <v>23</v>
      </c>
      <c r="F82" s="4" t="s">
        <v>15</v>
      </c>
    </row>
    <row r="83" spans="1:7" x14ac:dyDescent="0.35">
      <c r="A83" s="1">
        <v>83</v>
      </c>
      <c r="B83" t="s">
        <v>106</v>
      </c>
      <c r="C83" s="5" t="s">
        <v>17</v>
      </c>
      <c r="D83" s="6" t="s">
        <v>18</v>
      </c>
    </row>
    <row r="84" spans="1:7" x14ac:dyDescent="0.35">
      <c r="A84" s="1">
        <v>84</v>
      </c>
      <c r="B84" t="s">
        <v>107</v>
      </c>
      <c r="C84" s="5" t="s">
        <v>17</v>
      </c>
      <c r="D84" t="s">
        <v>64</v>
      </c>
      <c r="E84" s="4" t="s">
        <v>15</v>
      </c>
    </row>
    <row r="85" spans="1:7" x14ac:dyDescent="0.35">
      <c r="A85" s="1">
        <v>85</v>
      </c>
      <c r="B85" t="s">
        <v>108</v>
      </c>
      <c r="C85" s="2" t="s">
        <v>12</v>
      </c>
      <c r="D85" s="3" t="s">
        <v>13</v>
      </c>
    </row>
    <row r="86" spans="1:7" x14ac:dyDescent="0.35">
      <c r="A86" s="1">
        <v>86</v>
      </c>
      <c r="B86" t="s">
        <v>109</v>
      </c>
      <c r="C86" s="2" t="s">
        <v>12</v>
      </c>
      <c r="D86" s="3" t="s">
        <v>13</v>
      </c>
      <c r="E86" t="s">
        <v>48</v>
      </c>
      <c r="F86" s="4" t="s">
        <v>15</v>
      </c>
    </row>
    <row r="87" spans="1:7" x14ac:dyDescent="0.35">
      <c r="A87" s="1">
        <v>87</v>
      </c>
      <c r="B87" t="s">
        <v>110</v>
      </c>
      <c r="C87" s="2" t="s">
        <v>12</v>
      </c>
      <c r="D87" s="3" t="s">
        <v>13</v>
      </c>
      <c r="E87" t="s">
        <v>64</v>
      </c>
      <c r="F87" s="4" t="s">
        <v>15</v>
      </c>
    </row>
    <row r="88" spans="1:7" x14ac:dyDescent="0.35">
      <c r="A88" s="1">
        <v>88</v>
      </c>
      <c r="B88" t="s">
        <v>111</v>
      </c>
      <c r="C88" s="7" t="s">
        <v>29</v>
      </c>
      <c r="D88" s="8" t="s">
        <v>30</v>
      </c>
    </row>
    <row r="89" spans="1:7" x14ac:dyDescent="0.35">
      <c r="A89" s="1">
        <v>89</v>
      </c>
      <c r="B89" t="s">
        <v>112</v>
      </c>
      <c r="C89" s="2" t="s">
        <v>12</v>
      </c>
      <c r="D89" s="3" t="s">
        <v>13</v>
      </c>
    </row>
    <row r="90" spans="1:7" x14ac:dyDescent="0.35">
      <c r="A90" s="1">
        <v>90</v>
      </c>
      <c r="B90" t="s">
        <v>113</v>
      </c>
      <c r="C90" s="2" t="s">
        <v>12</v>
      </c>
      <c r="D90" s="3" t="s">
        <v>13</v>
      </c>
    </row>
    <row r="91" spans="1:7" x14ac:dyDescent="0.35">
      <c r="A91" s="1">
        <v>91</v>
      </c>
      <c r="B91" t="s">
        <v>114</v>
      </c>
      <c r="C91" s="2" t="s">
        <v>12</v>
      </c>
      <c r="D91" s="3" t="s">
        <v>13</v>
      </c>
      <c r="E91" t="s">
        <v>48</v>
      </c>
      <c r="F91" t="s">
        <v>46</v>
      </c>
      <c r="G91" s="6" t="s">
        <v>18</v>
      </c>
    </row>
    <row r="92" spans="1:7" x14ac:dyDescent="0.35">
      <c r="A92" s="1">
        <v>92</v>
      </c>
      <c r="B92" t="s">
        <v>115</v>
      </c>
      <c r="C92" s="2" t="s">
        <v>12</v>
      </c>
      <c r="D92" s="3" t="s">
        <v>13</v>
      </c>
      <c r="E92" t="s">
        <v>46</v>
      </c>
      <c r="F92" s="4" t="s">
        <v>15</v>
      </c>
    </row>
    <row r="93" spans="1:7" x14ac:dyDescent="0.35">
      <c r="A93" s="1">
        <v>93</v>
      </c>
      <c r="B93" t="s">
        <v>116</v>
      </c>
      <c r="C93" s="5" t="s">
        <v>17</v>
      </c>
      <c r="D93" t="s">
        <v>64</v>
      </c>
    </row>
    <row r="94" spans="1:7" x14ac:dyDescent="0.35">
      <c r="A94" s="1">
        <v>94</v>
      </c>
      <c r="B94" t="s">
        <v>117</v>
      </c>
      <c r="C94" s="2" t="s">
        <v>12</v>
      </c>
      <c r="D94" s="3" t="s">
        <v>13</v>
      </c>
      <c r="E94" t="s">
        <v>34</v>
      </c>
      <c r="F94" s="6" t="s">
        <v>18</v>
      </c>
    </row>
    <row r="95" spans="1:7" x14ac:dyDescent="0.35">
      <c r="A95" s="1">
        <v>95</v>
      </c>
      <c r="B95" t="s">
        <v>118</v>
      </c>
      <c r="C95" s="4" t="s">
        <v>15</v>
      </c>
    </row>
    <row r="96" spans="1:7" x14ac:dyDescent="0.35">
      <c r="A96" s="1">
        <v>96</v>
      </c>
      <c r="B96" t="s">
        <v>119</v>
      </c>
      <c r="C96" s="9" t="s">
        <v>42</v>
      </c>
      <c r="D96" s="7" t="s">
        <v>29</v>
      </c>
      <c r="E96" s="8" t="s">
        <v>30</v>
      </c>
      <c r="F96" s="4" t="s">
        <v>15</v>
      </c>
    </row>
    <row r="97" spans="1:8" x14ac:dyDescent="0.35">
      <c r="A97" s="1">
        <v>97</v>
      </c>
      <c r="B97" t="s">
        <v>120</v>
      </c>
      <c r="C97" s="9" t="s">
        <v>42</v>
      </c>
      <c r="D97" s="5" t="s">
        <v>17</v>
      </c>
      <c r="E97" s="6" t="s">
        <v>18</v>
      </c>
    </row>
    <row r="98" spans="1:8" x14ac:dyDescent="0.35">
      <c r="A98" s="1">
        <v>98</v>
      </c>
      <c r="B98" t="s">
        <v>121</v>
      </c>
      <c r="C98" s="5" t="s">
        <v>17</v>
      </c>
    </row>
    <row r="99" spans="1:8" x14ac:dyDescent="0.35">
      <c r="A99" s="1">
        <v>99</v>
      </c>
      <c r="B99" t="s">
        <v>122</v>
      </c>
      <c r="C99" s="9" t="s">
        <v>42</v>
      </c>
      <c r="D99" s="5" t="s">
        <v>17</v>
      </c>
    </row>
    <row r="100" spans="1:8" x14ac:dyDescent="0.35">
      <c r="A100" s="1">
        <v>100</v>
      </c>
      <c r="B100" t="s">
        <v>123</v>
      </c>
      <c r="C100" t="s">
        <v>46</v>
      </c>
      <c r="D100" s="4" t="s">
        <v>15</v>
      </c>
    </row>
    <row r="101" spans="1:8" x14ac:dyDescent="0.35">
      <c r="A101" s="1">
        <v>101</v>
      </c>
      <c r="B101" t="s">
        <v>124</v>
      </c>
      <c r="C101" s="2" t="s">
        <v>12</v>
      </c>
      <c r="D101" s="3" t="s">
        <v>13</v>
      </c>
      <c r="E101" t="s">
        <v>48</v>
      </c>
      <c r="F101" s="6" t="s">
        <v>18</v>
      </c>
    </row>
    <row r="102" spans="1:8" x14ac:dyDescent="0.35">
      <c r="A102" s="1">
        <v>102</v>
      </c>
      <c r="B102" t="s">
        <v>125</v>
      </c>
      <c r="C102" s="5" t="s">
        <v>17</v>
      </c>
      <c r="D102" s="7" t="s">
        <v>29</v>
      </c>
      <c r="E102" s="8" t="s">
        <v>30</v>
      </c>
      <c r="F102" s="4" t="s">
        <v>15</v>
      </c>
    </row>
    <row r="103" spans="1:8" x14ac:dyDescent="0.35">
      <c r="A103" s="1">
        <v>103</v>
      </c>
      <c r="B103" t="s">
        <v>126</v>
      </c>
      <c r="C103" s="2" t="s">
        <v>12</v>
      </c>
      <c r="D103" s="3" t="s">
        <v>13</v>
      </c>
    </row>
    <row r="104" spans="1:8" x14ac:dyDescent="0.35">
      <c r="A104" s="1">
        <v>105</v>
      </c>
      <c r="B104" t="s">
        <v>127</v>
      </c>
      <c r="C104" s="5" t="s">
        <v>17</v>
      </c>
      <c r="D104" t="s">
        <v>23</v>
      </c>
      <c r="E104" s="6" t="s">
        <v>18</v>
      </c>
    </row>
    <row r="105" spans="1:8" x14ac:dyDescent="0.35">
      <c r="A105" s="1">
        <v>106</v>
      </c>
      <c r="B105" t="s">
        <v>128</v>
      </c>
      <c r="C105" s="5" t="s">
        <v>17</v>
      </c>
      <c r="D105" s="7" t="s">
        <v>29</v>
      </c>
      <c r="E105" s="8" t="s">
        <v>30</v>
      </c>
      <c r="F105" t="s">
        <v>23</v>
      </c>
      <c r="G105" s="6" t="s">
        <v>18</v>
      </c>
    </row>
    <row r="106" spans="1:8" x14ac:dyDescent="0.35">
      <c r="A106" s="1">
        <v>107</v>
      </c>
      <c r="B106" t="s">
        <v>129</v>
      </c>
      <c r="C106" s="7" t="s">
        <v>29</v>
      </c>
      <c r="D106" s="8" t="s">
        <v>30</v>
      </c>
      <c r="E106" s="2" t="s">
        <v>12</v>
      </c>
      <c r="F106" s="3" t="s">
        <v>13</v>
      </c>
      <c r="G106" t="s">
        <v>46</v>
      </c>
      <c r="H106" s="4" t="s">
        <v>15</v>
      </c>
    </row>
    <row r="107" spans="1:8" x14ac:dyDescent="0.35">
      <c r="A107" s="1">
        <v>108</v>
      </c>
      <c r="B107" t="s">
        <v>130</v>
      </c>
      <c r="C107" s="9" t="s">
        <v>42</v>
      </c>
      <c r="D107" s="4" t="s">
        <v>15</v>
      </c>
    </row>
    <row r="108" spans="1:8" x14ac:dyDescent="0.35">
      <c r="A108" s="1">
        <v>109</v>
      </c>
      <c r="B108" t="s">
        <v>131</v>
      </c>
      <c r="C108" s="9" t="s">
        <v>42</v>
      </c>
      <c r="D108" s="2" t="s">
        <v>12</v>
      </c>
      <c r="E108" t="s">
        <v>48</v>
      </c>
      <c r="F108" s="3" t="s">
        <v>13</v>
      </c>
    </row>
    <row r="109" spans="1:8" x14ac:dyDescent="0.35">
      <c r="A109" s="1">
        <v>110</v>
      </c>
      <c r="B109" t="s">
        <v>132</v>
      </c>
      <c r="C109" s="9" t="s">
        <v>42</v>
      </c>
      <c r="D109" s="4" t="s">
        <v>15</v>
      </c>
    </row>
    <row r="110" spans="1:8" x14ac:dyDescent="0.35">
      <c r="A110" s="1">
        <v>111</v>
      </c>
      <c r="B110" t="s">
        <v>133</v>
      </c>
      <c r="C110" s="9" t="s">
        <v>42</v>
      </c>
      <c r="D110" s="5" t="s">
        <v>17</v>
      </c>
      <c r="E110" t="s">
        <v>64</v>
      </c>
      <c r="F110" s="4" t="s">
        <v>15</v>
      </c>
    </row>
    <row r="111" spans="1:8" x14ac:dyDescent="0.35">
      <c r="A111" s="1">
        <v>112</v>
      </c>
      <c r="B111" t="s">
        <v>134</v>
      </c>
      <c r="C111" s="9" t="s">
        <v>42</v>
      </c>
      <c r="D111" s="7" t="s">
        <v>29</v>
      </c>
      <c r="E111" s="8" t="s">
        <v>30</v>
      </c>
    </row>
    <row r="112" spans="1:8" x14ac:dyDescent="0.35">
      <c r="A112" s="1">
        <v>113</v>
      </c>
      <c r="B112" t="s">
        <v>135</v>
      </c>
      <c r="C112" s="9" t="s">
        <v>42</v>
      </c>
      <c r="D112" s="5" t="s">
        <v>17</v>
      </c>
    </row>
    <row r="113" spans="1:6" x14ac:dyDescent="0.35">
      <c r="A113" s="1">
        <v>114</v>
      </c>
      <c r="B113" t="s">
        <v>136</v>
      </c>
      <c r="C113" s="2" t="s">
        <v>12</v>
      </c>
      <c r="D113" s="3" t="s">
        <v>13</v>
      </c>
      <c r="E113" t="s">
        <v>23</v>
      </c>
      <c r="F113" s="6" t="s">
        <v>18</v>
      </c>
    </row>
    <row r="114" spans="1:6" x14ac:dyDescent="0.35">
      <c r="A114" s="1">
        <v>115</v>
      </c>
      <c r="B114" t="s">
        <v>137</v>
      </c>
      <c r="C114" s="6" t="s">
        <v>18</v>
      </c>
    </row>
    <row r="115" spans="1:6" x14ac:dyDescent="0.35">
      <c r="A115" s="1">
        <v>116</v>
      </c>
      <c r="B115" t="s">
        <v>138</v>
      </c>
      <c r="C115" t="s">
        <v>34</v>
      </c>
      <c r="D115" s="6" t="s">
        <v>18</v>
      </c>
    </row>
    <row r="116" spans="1:6" x14ac:dyDescent="0.35">
      <c r="A116" s="1">
        <v>117</v>
      </c>
      <c r="B116" t="s">
        <v>139</v>
      </c>
      <c r="C116" s="5" t="s">
        <v>17</v>
      </c>
      <c r="D116" s="6" t="s">
        <v>18</v>
      </c>
    </row>
    <row r="117" spans="1:6" x14ac:dyDescent="0.35">
      <c r="A117" s="1">
        <v>118</v>
      </c>
      <c r="B117" t="s">
        <v>140</v>
      </c>
      <c r="C117" s="5" t="s">
        <v>17</v>
      </c>
      <c r="D117" s="6" t="s">
        <v>18</v>
      </c>
    </row>
    <row r="118" spans="1:6" x14ac:dyDescent="0.35">
      <c r="A118" s="1">
        <v>119</v>
      </c>
      <c r="B118" t="s">
        <v>141</v>
      </c>
      <c r="C118" s="6" t="s">
        <v>18</v>
      </c>
    </row>
    <row r="119" spans="1:6" x14ac:dyDescent="0.35">
      <c r="A119" s="1">
        <v>120</v>
      </c>
      <c r="B119" t="s">
        <v>142</v>
      </c>
      <c r="C119" s="2" t="s">
        <v>12</v>
      </c>
      <c r="D119" s="3" t="s">
        <v>13</v>
      </c>
      <c r="E119" s="4" t="s">
        <v>15</v>
      </c>
    </row>
    <row r="120" spans="1:6" x14ac:dyDescent="0.35">
      <c r="A120" s="1">
        <v>121</v>
      </c>
      <c r="B120" t="s">
        <v>143</v>
      </c>
      <c r="C120" t="s">
        <v>64</v>
      </c>
      <c r="D120" s="6" t="s">
        <v>18</v>
      </c>
    </row>
    <row r="121" spans="1:6" x14ac:dyDescent="0.35">
      <c r="A121" s="1">
        <v>122</v>
      </c>
      <c r="B121" t="s">
        <v>144</v>
      </c>
      <c r="C121" s="2" t="s">
        <v>12</v>
      </c>
      <c r="D121" s="3" t="s">
        <v>13</v>
      </c>
      <c r="E121" s="4" t="s">
        <v>15</v>
      </c>
    </row>
    <row r="122" spans="1:6" x14ac:dyDescent="0.35">
      <c r="A122" s="1">
        <v>123</v>
      </c>
      <c r="B122" t="s">
        <v>145</v>
      </c>
      <c r="C122" s="7" t="s">
        <v>29</v>
      </c>
      <c r="D122" s="8" t="s">
        <v>30</v>
      </c>
      <c r="E122" s="6" t="s">
        <v>18</v>
      </c>
    </row>
    <row r="123" spans="1:6" x14ac:dyDescent="0.35">
      <c r="A123" s="1">
        <v>124</v>
      </c>
      <c r="B123" t="s">
        <v>146</v>
      </c>
      <c r="C123" s="6" t="s">
        <v>18</v>
      </c>
    </row>
    <row r="124" spans="1:6" x14ac:dyDescent="0.35">
      <c r="A124" s="1">
        <v>125</v>
      </c>
      <c r="B124" t="s">
        <v>147</v>
      </c>
      <c r="C124" s="6" t="s">
        <v>18</v>
      </c>
    </row>
    <row r="125" spans="1:6" x14ac:dyDescent="0.35">
      <c r="A125" s="1">
        <v>126</v>
      </c>
      <c r="B125" t="s">
        <v>148</v>
      </c>
      <c r="C125" s="5" t="s">
        <v>17</v>
      </c>
      <c r="D125" t="s">
        <v>64</v>
      </c>
    </row>
    <row r="126" spans="1:6" x14ac:dyDescent="0.35">
      <c r="A126" s="1">
        <v>127</v>
      </c>
      <c r="B126" t="s">
        <v>149</v>
      </c>
      <c r="C126" s="2" t="s">
        <v>12</v>
      </c>
      <c r="D126" s="3" t="s">
        <v>13</v>
      </c>
      <c r="E126" t="s">
        <v>48</v>
      </c>
      <c r="F126" s="4" t="s">
        <v>15</v>
      </c>
    </row>
    <row r="127" spans="1:6" x14ac:dyDescent="0.35">
      <c r="A127" s="1">
        <v>128</v>
      </c>
      <c r="B127" t="s">
        <v>150</v>
      </c>
      <c r="C127" t="s">
        <v>23</v>
      </c>
      <c r="D127" s="6" t="s">
        <v>18</v>
      </c>
    </row>
    <row r="128" spans="1:6" x14ac:dyDescent="0.35">
      <c r="A128" s="1">
        <v>129</v>
      </c>
      <c r="B128" t="s">
        <v>151</v>
      </c>
      <c r="C128" s="2" t="s">
        <v>12</v>
      </c>
      <c r="D128" s="3" t="s">
        <v>13</v>
      </c>
      <c r="E128" t="s">
        <v>23</v>
      </c>
      <c r="F128" s="6" t="s">
        <v>18</v>
      </c>
    </row>
    <row r="129" spans="1:7" x14ac:dyDescent="0.35">
      <c r="A129" s="1">
        <v>130</v>
      </c>
      <c r="B129" t="s">
        <v>152</v>
      </c>
      <c r="C129" s="9" t="s">
        <v>42</v>
      </c>
      <c r="D129" s="2" t="s">
        <v>12</v>
      </c>
      <c r="E129" s="3" t="s">
        <v>13</v>
      </c>
    </row>
    <row r="130" spans="1:7" x14ac:dyDescent="0.35">
      <c r="A130" s="1">
        <v>131</v>
      </c>
      <c r="B130" t="s">
        <v>13</v>
      </c>
      <c r="C130" s="2" t="s">
        <v>12</v>
      </c>
      <c r="D130" s="3" t="s">
        <v>13</v>
      </c>
      <c r="E130" t="s">
        <v>48</v>
      </c>
    </row>
    <row r="131" spans="1:7" x14ac:dyDescent="0.35">
      <c r="A131" s="1">
        <v>132</v>
      </c>
      <c r="B131" t="s">
        <v>153</v>
      </c>
      <c r="C131" t="s">
        <v>34</v>
      </c>
      <c r="D131" s="6" t="s">
        <v>18</v>
      </c>
    </row>
    <row r="132" spans="1:7" x14ac:dyDescent="0.35">
      <c r="A132" s="1">
        <v>133</v>
      </c>
      <c r="B132" t="s">
        <v>154</v>
      </c>
      <c r="C132" s="2" t="s">
        <v>12</v>
      </c>
      <c r="D132" s="3" t="s">
        <v>13</v>
      </c>
      <c r="E132" t="s">
        <v>31</v>
      </c>
    </row>
    <row r="133" spans="1:7" x14ac:dyDescent="0.35">
      <c r="A133" s="1">
        <v>134</v>
      </c>
      <c r="B133" t="s">
        <v>155</v>
      </c>
      <c r="C133" s="5" t="s">
        <v>17</v>
      </c>
      <c r="D133" s="6" t="s">
        <v>18</v>
      </c>
    </row>
    <row r="134" spans="1:7" x14ac:dyDescent="0.35">
      <c r="A134" s="1">
        <v>135</v>
      </c>
      <c r="B134" t="s">
        <v>156</v>
      </c>
      <c r="C134" s="5" t="s">
        <v>17</v>
      </c>
      <c r="D134" s="4" t="s">
        <v>15</v>
      </c>
    </row>
    <row r="135" spans="1:7" x14ac:dyDescent="0.35">
      <c r="A135" s="1">
        <v>136</v>
      </c>
      <c r="B135" t="s">
        <v>157</v>
      </c>
      <c r="C135" s="5" t="s">
        <v>17</v>
      </c>
      <c r="D135" t="s">
        <v>23</v>
      </c>
      <c r="E135" s="6" t="s">
        <v>18</v>
      </c>
    </row>
    <row r="136" spans="1:7" x14ac:dyDescent="0.35">
      <c r="A136" s="1">
        <v>137</v>
      </c>
      <c r="B136" t="s">
        <v>158</v>
      </c>
      <c r="C136" s="6" t="s">
        <v>18</v>
      </c>
      <c r="D136" t="s">
        <v>34</v>
      </c>
    </row>
    <row r="137" spans="1:7" x14ac:dyDescent="0.35">
      <c r="A137" s="1">
        <v>138</v>
      </c>
      <c r="B137" t="s">
        <v>159</v>
      </c>
      <c r="C137" s="2" t="s">
        <v>12</v>
      </c>
      <c r="D137" s="3" t="s">
        <v>13</v>
      </c>
      <c r="E137" t="s">
        <v>48</v>
      </c>
      <c r="F137" t="s">
        <v>46</v>
      </c>
      <c r="G137" s="6" t="s">
        <v>18</v>
      </c>
    </row>
    <row r="138" spans="1:7" x14ac:dyDescent="0.35">
      <c r="A138" s="1">
        <v>139</v>
      </c>
      <c r="B138" t="s">
        <v>160</v>
      </c>
      <c r="C138" s="5" t="s">
        <v>17</v>
      </c>
      <c r="D138" t="s">
        <v>48</v>
      </c>
      <c r="E138" s="4" t="s">
        <v>15</v>
      </c>
    </row>
    <row r="139" spans="1:7" x14ac:dyDescent="0.35">
      <c r="A139" s="1">
        <v>140</v>
      </c>
      <c r="B139" t="s">
        <v>161</v>
      </c>
      <c r="C139" s="2" t="s">
        <v>12</v>
      </c>
      <c r="D139" s="3" t="s">
        <v>13</v>
      </c>
      <c r="E139" t="s">
        <v>46</v>
      </c>
    </row>
    <row r="140" spans="1:7" x14ac:dyDescent="0.35">
      <c r="A140" s="1">
        <v>141</v>
      </c>
      <c r="B140" t="s">
        <v>162</v>
      </c>
      <c r="C140" s="5" t="s">
        <v>17</v>
      </c>
      <c r="D140" s="6" t="s">
        <v>18</v>
      </c>
    </row>
    <row r="141" spans="1:7" x14ac:dyDescent="0.35">
      <c r="A141" s="1">
        <v>142</v>
      </c>
      <c r="B141" t="s">
        <v>163</v>
      </c>
      <c r="C141" s="2" t="s">
        <v>12</v>
      </c>
      <c r="D141" s="3" t="s">
        <v>13</v>
      </c>
      <c r="E141" t="s">
        <v>48</v>
      </c>
    </row>
    <row r="142" spans="1:7" x14ac:dyDescent="0.35">
      <c r="A142" s="1">
        <v>143</v>
      </c>
      <c r="B142" t="s">
        <v>164</v>
      </c>
      <c r="C142" s="2" t="s">
        <v>12</v>
      </c>
      <c r="D142" s="3" t="s">
        <v>13</v>
      </c>
      <c r="E142" s="4" t="s">
        <v>15</v>
      </c>
    </row>
    <row r="143" spans="1:7" x14ac:dyDescent="0.35">
      <c r="A143" s="1">
        <v>144</v>
      </c>
      <c r="B143" t="s">
        <v>165</v>
      </c>
      <c r="C143" s="9" t="s">
        <v>42</v>
      </c>
    </row>
    <row r="144" spans="1:7" x14ac:dyDescent="0.35">
      <c r="A144" s="1">
        <v>145</v>
      </c>
      <c r="B144" t="s">
        <v>166</v>
      </c>
      <c r="C144" t="s">
        <v>31</v>
      </c>
      <c r="D144" t="s">
        <v>34</v>
      </c>
    </row>
    <row r="145" spans="1:6" x14ac:dyDescent="0.35">
      <c r="A145" s="1">
        <v>146</v>
      </c>
      <c r="B145" t="s">
        <v>167</v>
      </c>
      <c r="C145" s="5" t="s">
        <v>17</v>
      </c>
    </row>
    <row r="146" spans="1:6" x14ac:dyDescent="0.35">
      <c r="A146" s="1">
        <v>147</v>
      </c>
      <c r="B146" t="s">
        <v>168</v>
      </c>
      <c r="C146" s="5" t="s">
        <v>17</v>
      </c>
      <c r="D146" s="6" t="s">
        <v>18</v>
      </c>
    </row>
    <row r="147" spans="1:6" x14ac:dyDescent="0.35">
      <c r="A147" s="1">
        <v>148</v>
      </c>
      <c r="B147" t="s">
        <v>169</v>
      </c>
      <c r="C147" s="4" t="s">
        <v>15</v>
      </c>
    </row>
    <row r="148" spans="1:6" x14ac:dyDescent="0.35">
      <c r="A148" s="1">
        <v>149</v>
      </c>
      <c r="B148" t="s">
        <v>170</v>
      </c>
      <c r="C148" s="9" t="s">
        <v>42</v>
      </c>
    </row>
    <row r="149" spans="1:6" x14ac:dyDescent="0.35">
      <c r="A149" s="1">
        <v>150</v>
      </c>
      <c r="B149" t="s">
        <v>171</v>
      </c>
      <c r="C149" t="s">
        <v>23</v>
      </c>
      <c r="D149" s="6" t="s">
        <v>18</v>
      </c>
    </row>
    <row r="150" spans="1:6" x14ac:dyDescent="0.35">
      <c r="A150" s="1">
        <v>151</v>
      </c>
      <c r="B150" t="s">
        <v>172</v>
      </c>
      <c r="C150" s="4" t="s">
        <v>15</v>
      </c>
    </row>
    <row r="151" spans="1:6" x14ac:dyDescent="0.35">
      <c r="A151" s="1">
        <v>152</v>
      </c>
      <c r="B151" t="s">
        <v>173</v>
      </c>
      <c r="C151" s="6" t="s">
        <v>18</v>
      </c>
    </row>
    <row r="152" spans="1:6" x14ac:dyDescent="0.35">
      <c r="A152" s="1">
        <v>153</v>
      </c>
      <c r="B152" t="s">
        <v>174</v>
      </c>
      <c r="C152" s="5" t="s">
        <v>17</v>
      </c>
      <c r="D152" s="6" t="s">
        <v>18</v>
      </c>
    </row>
    <row r="153" spans="1:6" x14ac:dyDescent="0.35">
      <c r="A153" s="1">
        <v>154</v>
      </c>
      <c r="B153" t="s">
        <v>175</v>
      </c>
      <c r="C153" s="9" t="s">
        <v>42</v>
      </c>
      <c r="D153" t="s">
        <v>46</v>
      </c>
      <c r="E153" s="6" t="s">
        <v>18</v>
      </c>
    </row>
    <row r="154" spans="1:6" x14ac:dyDescent="0.35">
      <c r="A154" s="1">
        <v>155</v>
      </c>
      <c r="B154" t="s">
        <v>176</v>
      </c>
      <c r="C154" s="9" t="s">
        <v>42</v>
      </c>
      <c r="D154" s="5" t="s">
        <v>17</v>
      </c>
      <c r="E154" t="s">
        <v>64</v>
      </c>
    </row>
    <row r="155" spans="1:6" x14ac:dyDescent="0.35">
      <c r="A155" s="1">
        <v>156</v>
      </c>
      <c r="B155" t="s">
        <v>177</v>
      </c>
      <c r="C155" s="9" t="s">
        <v>42</v>
      </c>
      <c r="D155" s="5" t="s">
        <v>17</v>
      </c>
      <c r="E155" t="s">
        <v>64</v>
      </c>
    </row>
    <row r="156" spans="1:6" x14ac:dyDescent="0.35">
      <c r="A156" s="1">
        <v>157</v>
      </c>
      <c r="B156" t="s">
        <v>178</v>
      </c>
      <c r="C156" s="2" t="s">
        <v>12</v>
      </c>
      <c r="D156" s="3" t="s">
        <v>13</v>
      </c>
      <c r="E156" s="6" t="s">
        <v>18</v>
      </c>
      <c r="F156" t="s">
        <v>34</v>
      </c>
    </row>
    <row r="157" spans="1:6" x14ac:dyDescent="0.35">
      <c r="A157" s="1">
        <v>158</v>
      </c>
      <c r="B157" t="s">
        <v>179</v>
      </c>
      <c r="C157" s="5" t="s">
        <v>17</v>
      </c>
      <c r="D157" s="6" t="s">
        <v>18</v>
      </c>
    </row>
    <row r="158" spans="1:6" x14ac:dyDescent="0.35">
      <c r="A158" s="1">
        <v>159</v>
      </c>
      <c r="B158" t="s">
        <v>180</v>
      </c>
      <c r="C158" s="5" t="s">
        <v>17</v>
      </c>
      <c r="D158" s="6" t="s">
        <v>18</v>
      </c>
    </row>
    <row r="159" spans="1:6" x14ac:dyDescent="0.35">
      <c r="A159" s="1">
        <v>160</v>
      </c>
      <c r="B159" t="s">
        <v>181</v>
      </c>
      <c r="C159" s="9" t="s">
        <v>42</v>
      </c>
      <c r="D159" s="2" t="s">
        <v>12</v>
      </c>
      <c r="E159" s="3" t="s">
        <v>13</v>
      </c>
      <c r="F159" t="s">
        <v>64</v>
      </c>
    </row>
    <row r="160" spans="1:6" x14ac:dyDescent="0.35">
      <c r="A160" s="1">
        <v>161</v>
      </c>
      <c r="B160" t="s">
        <v>182</v>
      </c>
      <c r="C160" s="5" t="s">
        <v>17</v>
      </c>
      <c r="D160" t="s">
        <v>23</v>
      </c>
      <c r="E160" s="6" t="s">
        <v>18</v>
      </c>
    </row>
    <row r="161" spans="1:9" x14ac:dyDescent="0.35">
      <c r="A161" s="1">
        <v>162</v>
      </c>
      <c r="B161" t="s">
        <v>183</v>
      </c>
      <c r="C161" s="7" t="s">
        <v>29</v>
      </c>
      <c r="D161" s="8" t="s">
        <v>30</v>
      </c>
      <c r="E161" s="2" t="s">
        <v>12</v>
      </c>
      <c r="F161" s="3" t="s">
        <v>13</v>
      </c>
      <c r="G161" t="s">
        <v>48</v>
      </c>
      <c r="H161" s="6" t="s">
        <v>18</v>
      </c>
    </row>
    <row r="162" spans="1:9" x14ac:dyDescent="0.35">
      <c r="A162" s="1">
        <v>163</v>
      </c>
      <c r="B162" t="s">
        <v>184</v>
      </c>
      <c r="C162" s="9" t="s">
        <v>42</v>
      </c>
      <c r="D162" s="7" t="s">
        <v>29</v>
      </c>
      <c r="E162" s="8" t="s">
        <v>30</v>
      </c>
      <c r="F162" s="2" t="s">
        <v>12</v>
      </c>
      <c r="G162" s="3" t="s">
        <v>13</v>
      </c>
      <c r="H162" t="s">
        <v>46</v>
      </c>
      <c r="I162" s="4" t="s">
        <v>15</v>
      </c>
    </row>
    <row r="163" spans="1:9" x14ac:dyDescent="0.35">
      <c r="A163" s="1">
        <v>164</v>
      </c>
      <c r="B163" t="s">
        <v>185</v>
      </c>
      <c r="C163" s="7" t="s">
        <v>29</v>
      </c>
      <c r="D163" s="8" t="s">
        <v>30</v>
      </c>
      <c r="E163" t="s">
        <v>31</v>
      </c>
    </row>
    <row r="164" spans="1:9" x14ac:dyDescent="0.35">
      <c r="A164" s="1">
        <v>165</v>
      </c>
      <c r="B164" t="s">
        <v>186</v>
      </c>
      <c r="C164" s="7" t="s">
        <v>29</v>
      </c>
      <c r="D164" s="8" t="s">
        <v>30</v>
      </c>
      <c r="E164" t="s">
        <v>31</v>
      </c>
    </row>
    <row r="165" spans="1:9" x14ac:dyDescent="0.35">
      <c r="A165" s="1">
        <v>166</v>
      </c>
      <c r="B165" t="s">
        <v>187</v>
      </c>
      <c r="C165" s="2" t="s">
        <v>12</v>
      </c>
      <c r="D165" s="3" t="s">
        <v>13</v>
      </c>
      <c r="E165" t="s">
        <v>23</v>
      </c>
      <c r="F165" t="s">
        <v>48</v>
      </c>
      <c r="G165" s="6" t="s">
        <v>18</v>
      </c>
    </row>
    <row r="166" spans="1:9" x14ac:dyDescent="0.35">
      <c r="A166" s="1">
        <v>167</v>
      </c>
      <c r="B166" t="s">
        <v>188</v>
      </c>
      <c r="C166" s="2" t="s">
        <v>12</v>
      </c>
      <c r="D166" s="3" t="s">
        <v>13</v>
      </c>
    </row>
    <row r="167" spans="1:9" x14ac:dyDescent="0.35">
      <c r="A167" s="1">
        <v>168</v>
      </c>
      <c r="B167" t="s">
        <v>189</v>
      </c>
      <c r="C167" s="7" t="s">
        <v>29</v>
      </c>
      <c r="D167" s="8" t="s">
        <v>30</v>
      </c>
      <c r="E167" s="4" t="s">
        <v>15</v>
      </c>
    </row>
    <row r="168" spans="1:9" x14ac:dyDescent="0.35">
      <c r="A168" s="1">
        <v>169</v>
      </c>
      <c r="B168" t="s">
        <v>190</v>
      </c>
      <c r="C168" s="2" t="s">
        <v>12</v>
      </c>
      <c r="D168" s="3" t="s">
        <v>13</v>
      </c>
    </row>
    <row r="169" spans="1:9" x14ac:dyDescent="0.35">
      <c r="A169" s="1">
        <v>170</v>
      </c>
      <c r="B169" t="s">
        <v>191</v>
      </c>
      <c r="C169" s="7" t="s">
        <v>29</v>
      </c>
      <c r="D169" s="8" t="s">
        <v>30</v>
      </c>
      <c r="E169" s="4" t="s">
        <v>15</v>
      </c>
      <c r="F169" s="6" t="s">
        <v>18</v>
      </c>
    </row>
    <row r="170" spans="1:9" x14ac:dyDescent="0.35">
      <c r="A170" s="1">
        <v>171</v>
      </c>
      <c r="B170" t="s">
        <v>192</v>
      </c>
      <c r="C170" s="9" t="s">
        <v>42</v>
      </c>
      <c r="D170" s="7" t="s">
        <v>29</v>
      </c>
      <c r="E170" s="8" t="s">
        <v>30</v>
      </c>
    </row>
    <row r="171" spans="1:9" x14ac:dyDescent="0.35">
      <c r="A171" s="1">
        <v>172</v>
      </c>
      <c r="B171" t="s">
        <v>193</v>
      </c>
      <c r="C171" s="7" t="s">
        <v>29</v>
      </c>
      <c r="D171" s="8" t="s">
        <v>30</v>
      </c>
      <c r="E171" s="4" t="s">
        <v>15</v>
      </c>
    </row>
    <row r="172" spans="1:9" x14ac:dyDescent="0.35">
      <c r="A172" s="1">
        <v>173</v>
      </c>
      <c r="B172" t="s">
        <v>194</v>
      </c>
      <c r="C172" s="4" t="s">
        <v>15</v>
      </c>
    </row>
    <row r="173" spans="1:9" x14ac:dyDescent="0.35">
      <c r="A173" s="1">
        <v>174</v>
      </c>
      <c r="B173" t="s">
        <v>195</v>
      </c>
      <c r="C173" s="7" t="s">
        <v>29</v>
      </c>
      <c r="D173" s="8" t="s">
        <v>30</v>
      </c>
      <c r="E173" t="s">
        <v>31</v>
      </c>
    </row>
    <row r="174" spans="1:9" x14ac:dyDescent="0.35">
      <c r="A174" s="1">
        <v>175</v>
      </c>
      <c r="B174" t="s">
        <v>196</v>
      </c>
      <c r="C174" s="5" t="s">
        <v>17</v>
      </c>
      <c r="D174" s="6" t="s">
        <v>18</v>
      </c>
    </row>
    <row r="175" spans="1:9" x14ac:dyDescent="0.35">
      <c r="A175" s="1">
        <v>176</v>
      </c>
      <c r="B175" t="s">
        <v>197</v>
      </c>
      <c r="C175" t="s">
        <v>23</v>
      </c>
      <c r="D175" s="6" t="s">
        <v>18</v>
      </c>
    </row>
    <row r="176" spans="1:9" x14ac:dyDescent="0.35">
      <c r="A176" s="1">
        <v>177</v>
      </c>
      <c r="B176" t="s">
        <v>198</v>
      </c>
      <c r="C176" t="s">
        <v>23</v>
      </c>
      <c r="D176" t="s">
        <v>46</v>
      </c>
      <c r="E176" s="6" t="s">
        <v>18</v>
      </c>
    </row>
    <row r="177" spans="1:5" x14ac:dyDescent="0.35">
      <c r="A177" s="1">
        <v>178</v>
      </c>
      <c r="B177" t="s">
        <v>199</v>
      </c>
      <c r="C177" s="5" t="s">
        <v>17</v>
      </c>
      <c r="D177" t="s">
        <v>23</v>
      </c>
      <c r="E177" s="4" t="s">
        <v>15</v>
      </c>
    </row>
    <row r="178" spans="1:5" x14ac:dyDescent="0.35">
      <c r="A178" s="10">
        <v>179</v>
      </c>
      <c r="B178" s="11" t="s">
        <v>200</v>
      </c>
      <c r="C178" s="5"/>
      <c r="E178" s="4"/>
    </row>
    <row r="179" spans="1:5" x14ac:dyDescent="0.35">
      <c r="A179" s="12">
        <v>180</v>
      </c>
      <c r="B179" s="13" t="s">
        <v>201</v>
      </c>
      <c r="C179" s="5"/>
      <c r="E179" s="4"/>
    </row>
    <row r="180" spans="1:5" x14ac:dyDescent="0.35">
      <c r="A180" s="10">
        <v>181</v>
      </c>
      <c r="B180" s="11" t="s">
        <v>202</v>
      </c>
      <c r="C180" s="2" t="s">
        <v>12</v>
      </c>
      <c r="E180" s="4"/>
    </row>
    <row r="181" spans="1:5" x14ac:dyDescent="0.35">
      <c r="A181" s="12">
        <v>182</v>
      </c>
      <c r="B181" s="13" t="s">
        <v>203</v>
      </c>
      <c r="C181" s="5"/>
      <c r="E181" s="4"/>
    </row>
    <row r="182" spans="1:5" x14ac:dyDescent="0.35">
      <c r="A182" s="10">
        <v>183</v>
      </c>
      <c r="B182" s="11" t="s">
        <v>204</v>
      </c>
      <c r="C182" s="5"/>
      <c r="E182" s="4"/>
    </row>
    <row r="183" spans="1:5" x14ac:dyDescent="0.35">
      <c r="A183" s="12">
        <v>185</v>
      </c>
      <c r="B183" s="13" t="s">
        <v>205</v>
      </c>
      <c r="C183" s="5"/>
      <c r="E183" s="4"/>
    </row>
    <row r="184" spans="1:5" x14ac:dyDescent="0.35">
      <c r="A184" s="10">
        <v>186</v>
      </c>
      <c r="B184" s="11" t="s">
        <v>206</v>
      </c>
      <c r="C184" s="5"/>
      <c r="E184" s="4"/>
    </row>
    <row r="185" spans="1:5" x14ac:dyDescent="0.35">
      <c r="A185" s="12">
        <v>187</v>
      </c>
      <c r="B185" s="13" t="s">
        <v>207</v>
      </c>
      <c r="C185" s="5"/>
      <c r="E185" s="4"/>
    </row>
    <row r="186" spans="1:5" x14ac:dyDescent="0.35">
      <c r="A186" s="10">
        <v>188</v>
      </c>
      <c r="B186" s="11" t="s">
        <v>208</v>
      </c>
      <c r="C186" s="5" t="s">
        <v>30</v>
      </c>
      <c r="D186" t="s">
        <v>209</v>
      </c>
      <c r="E186" s="4" t="s">
        <v>12</v>
      </c>
    </row>
    <row r="187" spans="1:5" x14ac:dyDescent="0.35">
      <c r="A187" s="12">
        <v>189</v>
      </c>
      <c r="B187" s="13" t="s">
        <v>210</v>
      </c>
      <c r="C187" s="5"/>
      <c r="E187" s="4"/>
    </row>
    <row r="188" spans="1:5" x14ac:dyDescent="0.35">
      <c r="A188" s="10">
        <v>191</v>
      </c>
      <c r="B188" s="11" t="s">
        <v>211</v>
      </c>
      <c r="C188" s="5"/>
      <c r="E188" s="4"/>
    </row>
    <row r="189" spans="1:5" x14ac:dyDescent="0.35">
      <c r="A189" s="12">
        <v>192</v>
      </c>
      <c r="B189" s="13" t="s">
        <v>211</v>
      </c>
      <c r="C189" s="5" t="s">
        <v>212</v>
      </c>
      <c r="E189" s="4"/>
    </row>
    <row r="190" spans="1:5" x14ac:dyDescent="0.35">
      <c r="A190" s="10">
        <v>193</v>
      </c>
      <c r="B190" s="11" t="s">
        <v>213</v>
      </c>
      <c r="C190" s="5"/>
      <c r="E190" s="4"/>
    </row>
    <row r="191" spans="1:5" x14ac:dyDescent="0.35">
      <c r="A191" s="12">
        <v>194</v>
      </c>
      <c r="B191" s="13" t="s">
        <v>214</v>
      </c>
      <c r="C191" s="5"/>
      <c r="E191" s="4"/>
    </row>
    <row r="192" spans="1:5" x14ac:dyDescent="0.35">
      <c r="A192" s="10">
        <v>197</v>
      </c>
      <c r="B192" s="11" t="s">
        <v>215</v>
      </c>
      <c r="C192" s="5"/>
      <c r="E192" s="4"/>
    </row>
    <row r="193" spans="1:5" x14ac:dyDescent="0.35">
      <c r="A193" s="12">
        <v>200</v>
      </c>
      <c r="B193" s="13" t="s">
        <v>216</v>
      </c>
      <c r="C193" s="5"/>
      <c r="E193" s="4"/>
    </row>
    <row r="194" spans="1:5" x14ac:dyDescent="0.35">
      <c r="A194" s="10">
        <v>204</v>
      </c>
      <c r="B194" s="11" t="s">
        <v>217</v>
      </c>
      <c r="C194" s="5" t="s">
        <v>29</v>
      </c>
      <c r="D194" t="s">
        <v>30</v>
      </c>
      <c r="E194" s="4"/>
    </row>
    <row r="195" spans="1:5" x14ac:dyDescent="0.35">
      <c r="A195" s="12">
        <v>205</v>
      </c>
      <c r="B195" s="13" t="s">
        <v>218</v>
      </c>
      <c r="C195" s="5" t="s">
        <v>12</v>
      </c>
      <c r="E195" s="4"/>
    </row>
    <row r="196" spans="1:5" x14ac:dyDescent="0.35">
      <c r="A196" s="10">
        <v>206</v>
      </c>
      <c r="B196" s="11" t="s">
        <v>219</v>
      </c>
      <c r="C196" s="5" t="s">
        <v>12</v>
      </c>
      <c r="E196" s="4"/>
    </row>
    <row r="197" spans="1:5" x14ac:dyDescent="0.35">
      <c r="A197" s="12">
        <v>208</v>
      </c>
      <c r="B197" s="13" t="s">
        <v>220</v>
      </c>
      <c r="C197" s="5"/>
      <c r="E197" s="4"/>
    </row>
    <row r="198" spans="1:5" x14ac:dyDescent="0.35">
      <c r="A198" s="10">
        <v>209</v>
      </c>
      <c r="B198" s="11" t="s">
        <v>221</v>
      </c>
      <c r="C198" s="5"/>
      <c r="E198" s="4"/>
    </row>
    <row r="199" spans="1:5" x14ac:dyDescent="0.35">
      <c r="A199" s="12">
        <v>210</v>
      </c>
      <c r="B199" s="13" t="s">
        <v>222</v>
      </c>
      <c r="C199" s="5"/>
      <c r="E199" s="4"/>
    </row>
    <row r="200" spans="1:5" x14ac:dyDescent="0.35">
      <c r="A200" s="10">
        <v>211</v>
      </c>
      <c r="B200" s="11" t="s">
        <v>223</v>
      </c>
      <c r="C200" s="5"/>
      <c r="E200" s="4"/>
    </row>
    <row r="201" spans="1:5" x14ac:dyDescent="0.35">
      <c r="A201" s="12">
        <v>212</v>
      </c>
      <c r="B201" s="13" t="s">
        <v>224</v>
      </c>
      <c r="C201" s="5"/>
      <c r="E201" s="4"/>
    </row>
    <row r="202" spans="1:5" x14ac:dyDescent="0.35">
      <c r="A202" s="10">
        <v>214</v>
      </c>
      <c r="B202" s="11" t="s">
        <v>225</v>
      </c>
      <c r="C202" s="5"/>
      <c r="E202" s="4"/>
    </row>
    <row r="203" spans="1:5" x14ac:dyDescent="0.35">
      <c r="A203" s="12">
        <v>215</v>
      </c>
      <c r="B203" s="13" t="s">
        <v>226</v>
      </c>
      <c r="C203" s="5"/>
      <c r="E203" s="4"/>
    </row>
    <row r="204" spans="1:5" x14ac:dyDescent="0.35">
      <c r="A204" s="10">
        <v>216</v>
      </c>
      <c r="B204" s="11" t="s">
        <v>227</v>
      </c>
      <c r="C204" s="5"/>
      <c r="E204" s="4"/>
    </row>
    <row r="205" spans="1:5" x14ac:dyDescent="0.35">
      <c r="A205" s="12">
        <v>217</v>
      </c>
      <c r="B205" s="13" t="s">
        <v>228</v>
      </c>
      <c r="C205" s="5"/>
      <c r="E205" s="4"/>
    </row>
    <row r="206" spans="1:5" x14ac:dyDescent="0.35">
      <c r="A206" s="10">
        <v>218</v>
      </c>
      <c r="B206" s="11" t="s">
        <v>229</v>
      </c>
      <c r="C206" s="5"/>
      <c r="E206" s="4"/>
    </row>
    <row r="207" spans="1:5" x14ac:dyDescent="0.35">
      <c r="A207" s="12">
        <v>219</v>
      </c>
      <c r="B207" s="13" t="s">
        <v>230</v>
      </c>
      <c r="C207" s="5"/>
      <c r="E207" s="4"/>
    </row>
    <row r="208" spans="1:5" x14ac:dyDescent="0.35">
      <c r="A208" s="10">
        <v>220</v>
      </c>
      <c r="B208" s="11" t="s">
        <v>231</v>
      </c>
      <c r="C208" s="5"/>
      <c r="E208" s="4"/>
    </row>
    <row r="209" spans="1:6" x14ac:dyDescent="0.35">
      <c r="A209" s="14">
        <v>221</v>
      </c>
      <c r="B209" s="15" t="s">
        <v>232</v>
      </c>
      <c r="C209" s="5"/>
      <c r="E209" s="4"/>
    </row>
    <row r="210" spans="1:6" x14ac:dyDescent="0.35">
      <c r="A210" s="16">
        <v>222</v>
      </c>
      <c r="B210" s="17" t="s">
        <v>233</v>
      </c>
      <c r="C210" t="s">
        <v>48</v>
      </c>
      <c r="D210" s="6" t="s">
        <v>18</v>
      </c>
    </row>
    <row r="211" spans="1:6" x14ac:dyDescent="0.35">
      <c r="A211" s="14">
        <v>223</v>
      </c>
      <c r="B211" s="15" t="s">
        <v>234</v>
      </c>
      <c r="C211" s="9" t="s">
        <v>42</v>
      </c>
      <c r="D211" s="6" t="s">
        <v>18</v>
      </c>
    </row>
    <row r="212" spans="1:6" x14ac:dyDescent="0.35">
      <c r="A212" s="16">
        <v>224</v>
      </c>
      <c r="B212" s="17" t="s">
        <v>235</v>
      </c>
      <c r="C212" t="s">
        <v>48</v>
      </c>
      <c r="D212" s="4" t="s">
        <v>15</v>
      </c>
    </row>
    <row r="213" spans="1:6" x14ac:dyDescent="0.35">
      <c r="A213" s="14">
        <v>225</v>
      </c>
      <c r="B213" s="15" t="s">
        <v>236</v>
      </c>
      <c r="C213" s="4" t="s">
        <v>15</v>
      </c>
    </row>
    <row r="214" spans="1:6" x14ac:dyDescent="0.35">
      <c r="A214" s="16">
        <v>226</v>
      </c>
      <c r="B214" s="17" t="s">
        <v>237</v>
      </c>
      <c r="C214" s="5" t="s">
        <v>17</v>
      </c>
    </row>
    <row r="215" spans="1:6" x14ac:dyDescent="0.35">
      <c r="A215" s="14">
        <v>227</v>
      </c>
      <c r="B215" s="15" t="s">
        <v>238</v>
      </c>
      <c r="C215" s="5"/>
    </row>
    <row r="216" spans="1:6" x14ac:dyDescent="0.35">
      <c r="A216" s="16">
        <v>228</v>
      </c>
      <c r="B216" s="17" t="s">
        <v>239</v>
      </c>
      <c r="C216" s="6" t="s">
        <v>18</v>
      </c>
    </row>
    <row r="217" spans="1:6" x14ac:dyDescent="0.35">
      <c r="A217" s="14">
        <v>229</v>
      </c>
      <c r="B217" s="15" t="s">
        <v>240</v>
      </c>
      <c r="C217" s="4" t="s">
        <v>15</v>
      </c>
    </row>
    <row r="218" spans="1:6" x14ac:dyDescent="0.35">
      <c r="A218" s="16">
        <v>230</v>
      </c>
      <c r="B218" s="17" t="s">
        <v>241</v>
      </c>
      <c r="C218" s="4" t="s">
        <v>15</v>
      </c>
    </row>
    <row r="219" spans="1:6" x14ac:dyDescent="0.35">
      <c r="A219" s="14">
        <v>231</v>
      </c>
      <c r="B219" s="15" t="s">
        <v>242</v>
      </c>
      <c r="C219" s="5" t="s">
        <v>17</v>
      </c>
      <c r="D219" s="6" t="s">
        <v>18</v>
      </c>
    </row>
    <row r="220" spans="1:6" x14ac:dyDescent="0.35">
      <c r="A220" s="16">
        <v>232</v>
      </c>
      <c r="B220" s="17" t="s">
        <v>243</v>
      </c>
      <c r="C220" s="6" t="s">
        <v>18</v>
      </c>
    </row>
    <row r="221" spans="1:6" x14ac:dyDescent="0.35">
      <c r="A221" s="14">
        <v>233</v>
      </c>
      <c r="B221" s="15" t="s">
        <v>244</v>
      </c>
      <c r="C221" s="6" t="s">
        <v>18</v>
      </c>
    </row>
    <row r="222" spans="1:6" x14ac:dyDescent="0.35">
      <c r="A222" s="16">
        <v>234</v>
      </c>
      <c r="B222" s="17" t="s">
        <v>245</v>
      </c>
      <c r="C222" s="6" t="s">
        <v>18</v>
      </c>
    </row>
    <row r="223" spans="1:6" x14ac:dyDescent="0.35">
      <c r="A223" s="14">
        <v>235</v>
      </c>
      <c r="B223" s="15" t="s">
        <v>246</v>
      </c>
      <c r="C223" s="5" t="s">
        <v>17</v>
      </c>
    </row>
    <row r="224" spans="1:6" x14ac:dyDescent="0.35">
      <c r="A224" s="16">
        <v>236</v>
      </c>
      <c r="B224" s="17" t="s">
        <v>247</v>
      </c>
      <c r="C224" s="7" t="s">
        <v>29</v>
      </c>
      <c r="D224" s="8" t="s">
        <v>30</v>
      </c>
      <c r="E224" s="5" t="s">
        <v>17</v>
      </c>
      <c r="F224" s="6" t="s">
        <v>18</v>
      </c>
    </row>
    <row r="225" spans="1:5" x14ac:dyDescent="0.35">
      <c r="A225" s="18">
        <v>237</v>
      </c>
      <c r="B225" s="19" t="s">
        <v>248</v>
      </c>
      <c r="C225" s="2" t="s">
        <v>12</v>
      </c>
      <c r="D225" s="3" t="s">
        <v>13</v>
      </c>
    </row>
    <row r="226" spans="1:5" x14ac:dyDescent="0.35">
      <c r="A226" s="20">
        <v>238</v>
      </c>
      <c r="B226" s="21" t="s">
        <v>249</v>
      </c>
      <c r="C226" s="2"/>
      <c r="D226" s="3"/>
    </row>
    <row r="227" spans="1:5" x14ac:dyDescent="0.35">
      <c r="A227" s="18">
        <v>239</v>
      </c>
      <c r="B227" s="19" t="s">
        <v>250</v>
      </c>
      <c r="C227" s="2"/>
      <c r="D227" s="3"/>
    </row>
    <row r="228" spans="1:5" x14ac:dyDescent="0.35">
      <c r="A228" s="20">
        <v>240</v>
      </c>
      <c r="B228" s="21" t="s">
        <v>251</v>
      </c>
      <c r="C228" s="6" t="s">
        <v>18</v>
      </c>
    </row>
    <row r="229" spans="1:5" x14ac:dyDescent="0.35">
      <c r="A229" s="18">
        <v>241</v>
      </c>
      <c r="B229" s="19" t="s">
        <v>252</v>
      </c>
      <c r="C229" s="2" t="s">
        <v>12</v>
      </c>
      <c r="D229" s="3" t="s">
        <v>13</v>
      </c>
      <c r="E229" s="6" t="s">
        <v>18</v>
      </c>
    </row>
    <row r="230" spans="1:5" x14ac:dyDescent="0.35">
      <c r="A230" s="20">
        <v>242</v>
      </c>
      <c r="B230" s="21" t="s">
        <v>253</v>
      </c>
      <c r="C230" s="2"/>
      <c r="D230" s="3"/>
      <c r="E230" s="6"/>
    </row>
    <row r="231" spans="1:5" x14ac:dyDescent="0.35">
      <c r="A231" s="18">
        <v>243</v>
      </c>
      <c r="B231" s="19" t="s">
        <v>254</v>
      </c>
      <c r="C231" s="6" t="s">
        <v>18</v>
      </c>
    </row>
    <row r="232" spans="1:5" x14ac:dyDescent="0.3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A3" sqref="A3"/>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3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3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3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3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3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3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3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3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3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3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3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3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3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3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3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3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3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3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3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3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3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3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3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3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3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3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3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3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3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3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3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3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3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3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3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3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3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3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3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3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3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3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3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3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3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3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3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3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3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3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3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3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3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3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3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3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3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3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3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3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3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3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3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3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3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3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3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3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3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3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3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3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3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3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3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3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3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3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3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3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3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3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3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3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3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3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3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3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3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3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3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3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3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3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3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3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3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3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3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3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3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3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3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3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3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3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3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3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3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3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3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3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3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3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3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3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3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3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3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3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3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3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3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3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3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3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3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3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3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3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3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3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3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3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3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3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3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3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3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3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3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3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3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3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3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3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3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3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3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3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3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3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3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3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3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3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3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3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3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3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3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3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3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3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3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3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3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3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3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3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3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3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3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3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3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3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3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3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3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3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3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3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3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3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3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3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3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3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3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3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3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3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3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3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3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3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3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3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3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3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3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3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3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3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3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3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3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3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3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3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3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3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3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3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3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3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3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3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3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3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3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3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3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3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3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3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3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3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3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3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3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3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3" activePane="bottomRight" state="frozen"/>
      <selection pane="topRight" activeCell="C1" sqref="C1"/>
      <selection pane="bottomLeft" activeCell="A3" sqref="A3"/>
      <selection pane="bottomRight" activeCell="A3" sqref="A3"/>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256</v>
      </c>
      <c r="F1" s="33"/>
    </row>
    <row r="2" spans="2:86" ht="17" x14ac:dyDescent="0.3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3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_xlfn.CONCAT("""/resucito/src/index.html?canto=",VLOOKUP(B3,'Index Web'!A$3:N$234,13,FALSE),"""")</f>
        <v>"/resucito/src/index.html?canto=alacenadelcordero"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_xlfn.CONCAT("""/resucito/src/index.html?canto=",VLOOKUP(B4,'Index Web'!A$3:N$234,13,FALSE),"""")</f>
        <v>"/resucito/src/index.html?canto=alavictimapascual"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_xlfn.CONCAT("""/resucito/src/index.html?canto=",VLOOKUP(B5,'Index Web'!A$3:N$234,13,FALSE),"""")</f>
        <v>"/resucito/src/index.html?canto=anadiedemosocasiondetropiezo"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_xlfn.CONCAT("""/resucito/src/index.html?canto=",VLOOKUP(B6,'Index Web'!A$3:N$234,13,FALSE),"""")</f>
        <v>"/resucito/src/index.html?canto=atilevantomisojos"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_xlfn.CONCAT("""/resucito/src/index.html?canto=",VLOOKUP(B7,'Index Web'!A$3:N$234,13,FALSE),"""")</f>
        <v>"/resucito/src/index.html?canto=atisenorenmiclamorimploro"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_xlfn.CONCAT("""/resucito/src/index.html?canto=",VLOOKUP(B8,'Index Web'!A$3:N$234,13,FALSE),"""")</f>
        <v>"/resucito/src/index.html?canto=atisenorlevantomialma"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_xlfn.CONCAT("""/resucito/src/index.html?canto=",VLOOKUP(B9,'Index Web'!A$3:N$234,13,FALSE),"""")</f>
        <v>"/resucito/src/index.html?canto=atisenorsedebelaalabanzaension"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_xlfn.CONCAT("""/resucito/src/index.html?canto=",VLOOKUP(B10,'Index Web'!A$3:N$234,13,FALSE),"""")</f>
        <v>"/resucito/src/index.html?canto=abbapadre"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_xlfn.CONCAT("""/resucito/src/index.html?canto=",VLOOKUP(B11,'Index Web'!A$3:N$234,13,FALSE),"""")</f>
        <v>"/resucito/src/index.html?canto=abraham"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_xlfn.CONCAT("""/resucito/src/index.html?canto=",VLOOKUP(B12,'Index Web'!A$3:N$234,13,FALSE),"""")</f>
        <v>"/resucito/src/index.html?canto=aclamacionesalaoraciondelosfieles"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_xlfn.CONCAT("""/resucito/src/index.html?canto=",VLOOKUP(B13,'Index Web'!A$3:N$234,13,FALSE),"""")</f>
        <v>"/resucito/src/index.html?canto=aclamadalsenor"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_xlfn.CONCAT("""/resucito/src/index.html?canto=",VLOOKUP(B14,'Index Web'!A$3:N$234,13,FALSE),"""")</f>
        <v>"/resucito/src/index.html?canto=adondeteescondisteamado"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_xlfn.CONCAT("""/resucito/src/index.html?canto=",VLOOKUP(B15,'Index Web'!A$3:N$234,13,FALSE),"""")</f>
        <v>"/resucito/src/index.html?canto=aldespertar"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_xlfn.CONCAT("""/resucito/src/index.html?canto=",VLOOKUP(B16,'Index Web'!A$3:N$234,13,FALSE),"""")</f>
        <v>"/resucito/src/index.html?canto=alabadalsenorenelcielo"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_xlfn.CONCAT("""/resucito/src/index.html?canto=",VLOOKUP(B17,'Index Web'!A$3:N$234,13,FALSE),"""")</f>
        <v>"/resucito/src/index.html?canto=alegriahanacidoelsalvador"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_xlfn.CONCAT("""/resucito/src/index.html?canto=",VLOOKUP(B18,'Index Web'!A$3:N$234,13,FALSE),"""")</f>
        <v>"/resucito/src/index.html?canto=aleluyainterleccional"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_xlfn.CONCAT("""/resucito/src/index.html?canto=",VLOOKUP(B19,'Index Web'!A$3:N$234,13,FALSE),"""")</f>
        <v>"/resucito/src/index.html?canto=aleluyapascual"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3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_xlfn.CONCAT("""/resucito/src/index.html?canto=",VLOOKUP(B20,'Index Web'!A$3:N$234,13,FALSE),"""")</f>
        <v>"/resucito/src/index.html?canto=aleluyaalabadalsenor"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_xlfn.CONCAT("""/resucito/src/index.html?canto=",VLOOKUP(B21,'Index Web'!A$3:N$234,13,FALSE),"""")</f>
        <v>"/resucito/src/index.html?canto=aleluyabendecidalsenor"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_xlfn.CONCAT("""/resucito/src/index.html?canto=",VLOOKUP(B22,'Index Web'!A$3:N$234,13,FALSE),"""")</f>
        <v>"/resucito/src/index.html?canto=aleluyayallegoelreino"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_xlfn.CONCAT("""/resucito/src/index.html?canto=",VLOOKUP(B23,'Index Web'!A$3:N$234,13,FALSE),"""")</f>
        <v>"/resucito/src/index.html?canto=alzaospuertas"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_xlfn.CONCAT("""/resucito/src/index.html?canto=",VLOOKUP(B24,'Index Web'!A$3:N$234,13,FALSE),"""")</f>
        <v>"/resucito/src/index.html?canto=amenamenamen"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_xlfn.CONCAT("""/resucito/src/index.html?canto=",VLOOKUP(B25,'Index Web'!A$3:N$234,13,FALSE),"""")</f>
        <v>"/resucito/src/index.html?canto=amoalsenor"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_xlfn.CONCAT("""/resucito/src/index.html?canto=",VLOOKUP(B26,'Index Web'!A$3:N$234,13,FALSE),"""")</f>
        <v>"/resucito/src/index.html?canto=antifonaparaelevangelio"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_xlfn.CONCAT("""/resucito/src/index.html?canto=",VLOOKUP(B27,'Index Web'!A$3:N$234,13,FALSE),"""")</f>
        <v>"/resucito/src/index.html?canto=aquedah"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_xlfn.CONCAT("""/resucito/src/index.html?canto=",VLOOKUP(B28,'Index Web'!A$3:N$234,13,FALSE),"""")</f>
        <v>"/resucito/src/index.html?canto=asihablaelamen"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_xlfn.CONCAT("""/resucito/src/index.html?canto=",VLOOKUP(B29,'Index Web'!A$3:N$234,13,FALSE),"""")</f>
        <v>"/resucito/src/index.html?canto=avemariai"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_xlfn.CONCAT("""/resucito/src/index.html?canto=",VLOOKUP(B30,'Index Web'!A$3:N$234,13,FALSE),"""")</f>
        <v>"/resucito/src/index.html?canto=avemariaii(1984)"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_xlfn.CONCAT("""/resucito/src/index.html?canto=",VLOOKUP(B31,'Index Web'!A$3:N$234,13,FALSE),"""")</f>
        <v>"/resucito/src/index.html?canto=babiloniacriminal"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_xlfn.CONCAT("""/resucito/src/index.html?canto=",VLOOKUP(B32,'Index Web'!A$3:N$234,13,FALSE),"""")</f>
        <v>"/resucito/src/index.html?canto=balaam"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_xlfn.CONCAT("""/resucito/src/index.html?canto=",VLOOKUP(B33,'Index Web'!A$3:N$234,13,FALSE),"""")</f>
        <v>"/resucito/src/index.html?canto=bendecirealsenorentodotiempo"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_xlfn.CONCAT("""/resucito/src/index.html?canto=",VLOOKUP(B34,'Index Web'!A$3:N$234,13,FALSE),"""")</f>
        <v>"/resucito/src/index.html?canto=bendicealmamiaayahveh"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_xlfn.CONCAT("""/resucito/src/index.html?canto=",VLOOKUP(B35,'Index Web'!A$3:N$234,13,FALSE),"""")</f>
        <v>"/resucito/src/index.html?canto=bendiciondelagua"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_xlfn.CONCAT("""/resucito/src/index.html?canto=",VLOOKUP(B36,'Index Web'!A$3:N$234,13,FALSE),"""")</f>
        <v>"/resucito/src/index.html?canto=benditaerestumaria"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_xlfn.CONCAT("""/resucito/src/index.html?canto=",VLOOKUP(B37,'Index Web'!A$3:N$234,13,FALSE),"""")</f>
        <v>"/resucito/src/index.html?canto=benditoeressenor"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_xlfn.CONCAT("""/resucito/src/index.html?canto=",VLOOKUP(B38,'Index Web'!A$3:N$234,13,FALSE),"""")</f>
        <v>"/resucito/src/index.html?canto=benditoseadios"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_xlfn.CONCAT("""/resucito/src/index.html?canto=",VLOOKUP(B39,'Index Web'!A$3:N$234,13,FALSE),"""")</f>
        <v>"/resucito/src/index.html?canto=benedictus"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_xlfn.CONCAT("""/resucito/src/index.html?canto=",VLOOKUP(B40,'Index Web'!A$3:N$234,13,FALSE),"""")</f>
        <v>"/resucito/src/index.html?canto=cantadadios"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_xlfn.CONCAT("""/resucito/src/index.html?canto=",VLOOKUP(B41,'Index Web'!A$3:N$234,13,FALSE),"""")</f>
        <v>"/resucito/src/index.html?canto=cantadalsenor"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_xlfn.CONCAT("""/resucito/src/index.html?canto=",VLOOKUP(B42,'Index Web'!A$3:N$234,13,FALSE),"""")</f>
        <v>"/resucito/src/index.html?canto=canticodelostresjovenes"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_xlfn.CONCAT("""/resucito/src/index.html?canto=",VLOOKUP(B43,'Index Web'!A$3:N$234,13,FALSE),"""")</f>
        <v>"/resucito/src/index.html?canto=cantodemoises"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_xlfn.CONCAT("""/resucito/src/index.html?canto=",VLOOKUP(B44,'Index Web'!A$3:N$234,13,FALSE),"""")</f>
        <v>"/resucito/src/index.html?canto=caritaschristiurgetnos"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_xlfn.CONCAT("""/resucito/src/index.html?canto=",VLOOKUP(B45,'Index Web'!A$3:N$234,13,FALSE),"""")</f>
        <v>"/resucito/src/index.html?canto=carmen63"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_xlfn.CONCAT("""/resucito/src/index.html?canto=",VLOOKUP(B46,'Index Web'!A$3:N$234,13,FALSE),"""")</f>
        <v>"/resucito/src/index.html?canto=celebracionpenitencial(bendicionpenitencial)"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_xlfn.CONCAT("""/resucito/src/index.html?canto=",VLOOKUP(B47,'Index Web'!A$3:N$234,13,FALSE),"""")</f>
        <v>"/resucito/src/index.html?canto=comocondenadosamuerte"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_xlfn.CONCAT("""/resucito/src/index.html?canto=",VLOOKUP(B48,'Index Web'!A$3:N$234,13,FALSE),"""")</f>
        <v>"/resucito/src/index.html?canto=comodestilalamiel"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_xlfn.CONCAT("""/resucito/src/index.html?canto=",VLOOKUP(B49,'Index Web'!A$3:N$234,13,FALSE),"""")</f>
        <v>"/resucito/src/index.html?canto=comoelimpulsoquesientelaira"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_xlfn.CONCAT("""/resucito/src/index.html?canto=",VLOOKUP(B50,'Index Web'!A$3:N$234,13,FALSE),"""")</f>
        <v>"/resucito/src/index.html?canto=comoesmaravilloso"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_xlfn.CONCAT("""/resucito/src/index.html?canto=",VLOOKUP(B51,'Index Web'!A$3:N$234,13,FALSE),"""")</f>
        <v>"/resucito/src/index.html?canto=comolacierva"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_xlfn.CONCAT("""/resucito/src/index.html?canto=",VLOOKUP(B52,'Index Web'!A$3:N$234,13,FALSE),"""")</f>
        <v>"/resucito/src/index.html?canto=comolirioentreloscardos"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_xlfn.CONCAT("""/resucito/src/index.html?canto=",VLOOKUP(B53,'Index Web'!A$3:N$234,13,FALSE),"""")</f>
        <v>"/resucito/src/index.html?canto=comoovejaqueve"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_xlfn.CONCAT("""/resucito/src/index.html?canto=",VLOOKUP(B54,'Index Web'!A$3:N$234,13,FALSE),"""")</f>
        <v>"/resucito/src/index.html?canto=consoladamipueblo"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_xlfn.CONCAT("""/resucito/src/index.html?canto=",VLOOKUP(B55,'Index Web'!A$3:N$234,13,FALSE),"""")</f>
        <v>"/resucito/src/index.html?canto=corderodedios"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_xlfn.CONCAT("""/resucito/src/index.html?canto=",VLOOKUP(B56,'Index Web'!A$3:N$234,13,FALSE),"""")</f>
        <v>"/resucito/src/index.html?canto=credo"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_xlfn.CONCAT("""/resucito/src/index.html?canto=",VLOOKUP(B57,'Index Web'!A$3:N$234,13,FALSE),"""")</f>
        <v>"/resucito/src/index.html?canto=cristoeslaluz"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3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_xlfn.CONCAT("""/resucito/src/index.html?canto=",VLOOKUP(B58,'Index Web'!A$3:N$234,13,FALSE),"""")</f>
        <v>"/resucito/src/index.html?canto=cuandodormia"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_xlfn.CONCAT("""/resucito/src/index.html?canto=",VLOOKUP(B59,'Index Web'!A$3:N$234,13,FALSE),"""")</f>
        <v>"/resucito/src/index.html?canto=cuandoelsenor"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_xlfn.CONCAT("""/resucito/src/index.html?canto=",VLOOKUP(B60,'Index Web'!A$3:N$234,13,FALSE),"""")</f>
        <v>"/resucito/src/index.html?canto=cuandoisraelsaliodeegipto"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_xlfn.CONCAT("""/resucito/src/index.html?canto=",VLOOKUP(B61,'Index Web'!A$3:N$234,13,FALSE),"""")</f>
        <v>"/resucito/src/index.html?canto=dayenu"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_xlfn.CONCAT("""/resucito/src/index.html?canto=",VLOOKUP(B62,'Index Web'!A$3:N$234,13,FALSE),"""")</f>
        <v>"/resucito/src/index.html?canto=deprofundis"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_xlfn.CONCAT("""/resucito/src/index.html?canto=",VLOOKUP(B63,'Index Web'!A$3:N$234,13,FALSE),"""")</f>
        <v>"/resucito/src/index.html?canto=debora"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_xlfn.CONCAT("""/resucito/src/index.html?canto=",VLOOKUP(B64,'Index Web'!A$3:N$234,13,FALSE),"""")</f>
        <v>"/resucito/src/index.html?canto=decidlealosdecorazoncansado"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_xlfn.CONCAT("""/resucito/src/index.html?canto=",VLOOKUP(B65,'Index Web'!A$3:N$234,13,FALSE),"""")</f>
        <v>"/resucito/src/index.html?canto=delantedelosangeles"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_xlfn.CONCAT("""/resucito/src/index.html?canto=",VLOOKUP(B66,'Index Web'!A$3:N$234,13,FALSE),"""")</f>
        <v>"/resucito/src/index.html?canto=diadereposo"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_xlfn.CONCAT("""/resucito/src/index.html?canto=",VLOOKUP(B67,'Index Web'!A$3:N$234,13,FALSE),"""")</f>
        <v>"/resucito/src/index.html?canto=diceelsenoramisenor"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_xlfn.CONCAT("""/resucito/src/index.html?canto=",VLOOKUP(B68,'Index Web'!A$3:N$234,13,FALSE),"""")</f>
        <v>"/resucito/src/index.html?canto=dichosoelhombre"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_xlfn.CONCAT("""/resucito/src/index.html?canto=",VLOOKUP(B69,'Index Web'!A$3:N$234,13,FALSE),"""")</f>
        <v>"/resucito/src/index.html?canto=elcombateescatologico"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_xlfn.CONCAT("""/resucito/src/index.html?canto=",VLOOKUP(B70,'Index Web'!A$3:N$234,13,FALSE),"""")</f>
        <v>"/resucito/src/index.html?canto=elespiritudelsenorestasobremi"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_xlfn.CONCAT("""/resucito/src/index.html?canto=",VLOOKUP(B71,'Index Web'!A$3:N$234,13,FALSE),"""")</f>
        <v>"/resucito/src/index.html?canto=eljacaldelospastores"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_xlfn.CONCAT("""/resucito/src/index.html?canto=",VLOOKUP(B72,'Index Web'!A$3:N$234,13,FALSE),"""")</f>
        <v>"/resucito/src/index.html?canto=ellagarero"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_xlfn.CONCAT("""/resucito/src/index.html?canto=",VLOOKUP(B73,'Index Web'!A$3:N$234,13,FALSE),"""")</f>
        <v>"/resucito/src/index.html?canto=elmesiasleon"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_xlfn.CONCAT("""/resucito/src/index.html?canto=",VLOOKUP(B74,'Index Web'!A$3:N$234,13,FALSE),"""")</f>
        <v>"/resucito/src/index.html?canto=elmismodios"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_xlfn.CONCAT("""/resucito/src/index.html?canto=",VLOOKUP(B75,'Index Web'!A$3:N$234,13,FALSE),"""")</f>
        <v>"/resucito/src/index.html?canto=elneciopiensaquediosno"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_xlfn.CONCAT("""/resucito/src/index.html?canto=",VLOOKUP(B76,'Index Web'!A$3:N$234,13,FALSE),"""")</f>
        <v>"/resucito/src/index.html?canto=elpuebloquecaminabaenlastinieblas"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_xlfn.CONCAT("""/resucito/src/index.html?canto=",VLOOKUP(B77,'Index Web'!A$3:N$234,13,FALSE),"""")</f>
        <v>"/resucito/src/index.html?canto=elsembrador"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_xlfn.CONCAT("""/resucito/src/index.html?canto=",VLOOKUP(B78,'Index Web'!A$3:N$234,13,FALSE),"""")</f>
        <v>"/resucito/src/index.html?canto=elsenoranunciaunanoticia"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_xlfn.CONCAT("""/resucito/src/index.html?canto=",VLOOKUP(B79,'Index Web'!A$3:N$234,13,FALSE),"""")</f>
        <v>"/resucito/src/index.html?canto=elsenoresmipastor"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_xlfn.CONCAT("""/resucito/src/index.html?canto=",VLOOKUP(B80,'Index Web'!A$3:N$234,13,FALSE),"""")</f>
        <v>"/resucito/src/index.html?canto=elsenormehadado"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_xlfn.CONCAT("""/resucito/src/index.html?canto=",VLOOKUP(B81,'Index Web'!A$3:N$234,13,FALSE),"""")</f>
        <v>"/resucito/src/index.html?canto=elielilamasabactani"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_xlfn.CONCAT("""/resucito/src/index.html?canto=",VLOOKUP(B82,'Index Web'!A$3:N$234,13,FALSE),"""")</f>
        <v>"/resucito/src/index.html?canto=enmediodeaquelgentio"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_xlfn.CONCAT("""/resucito/src/index.html?canto=",VLOOKUP(B83,'Index Web'!A$3:N$234,13,FALSE),"""")</f>
        <v>"/resucito/src/index.html?canto=enunanocheoscura"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_xlfn.CONCAT("""/resucito/src/index.html?canto=",VLOOKUP(B84,'Index Web'!A$3:N$234,13,FALSE),"""")</f>
        <v>"/resucito/src/index.html?canto=eresdignodetomarellibro"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_xlfn.CONCAT("""/resucito/src/index.html?canto=",VLOOKUP(B85,'Index Web'!A$3:N$234,13,FALSE),"""")</f>
        <v>"/resucito/src/index.html?canto=ereshermoso"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_xlfn.CONCAT("""/resucito/src/index.html?canto=",VLOOKUP(B86,'Index Web'!A$3:N$234,13,FALSE),"""")</f>
        <v>"/resucito/src/index.html?canto=espaciente"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_xlfn.CONCAT("""/resucito/src/index.html?canto=",VLOOKUP(B87,'Index Web'!A$3:N$234,13,FALSE),"""")</f>
        <v>"/resucito/src/index.html?canto=escondemeenloocultode"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"/resucito/src/index.html?canto=escondemeenloocultode",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3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_xlfn.CONCAT("""/resucito/src/index.html?canto=",VLOOKUP(B88,'Index Web'!A$3:N$234,13,FALSE),"""")</f>
        <v>"/resucito/src/index.html?canto=escuchadislaslejanas"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_xlfn.CONCAT("""/resucito/src/index.html?canto=",VLOOKUP(B89,'Index Web'!A$3:N$234,13,FALSE),"""")</f>
        <v>"/resucito/src/index.html?canto=esteeseldiaenqueactuo"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"/resucito/src/index.html?canto=esteeseldiaenqueactuo",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3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_xlfn.CONCAT("""/resucito/src/index.html?canto=",VLOOKUP(B90,'Index Web'!A$3:N$234,13,FALSE),"""")</f>
        <v>"/resucito/src/index.html?canto=esteeselmandamientomio"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_xlfn.CONCAT("""/resucito/src/index.html?canto=",VLOOKUP(B91,'Index Web'!A$3:N$234,13,FALSE),"""")</f>
        <v>"/resucito/src/index.html?canto=evenushalomalejem"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_xlfn.CONCAT("""/resucito/src/index.html?canto=",VLOOKUP(B92,'Index Web'!A$3:N$234,13,FALSE),"""")</f>
        <v>"/resucito/src/index.html?canto=extiendomismanos"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_xlfn.CONCAT("""/resucito/src/index.html?canto=",VLOOKUP(B93,'Index Web'!A$3:N$234,13,FALSE),"""")</f>
        <v>"/resucito/src/index.html?canto=exultadjustosenelsenor"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_xlfn.CONCAT("""/resucito/src/index.html?canto=",VLOOKUP(B94,'Index Web'!A$3:N$234,13,FALSE),"""")</f>
        <v>"/resucito/src/index.html?canto=felicidadparaelhombre"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_xlfn.CONCAT("""/resucito/src/index.html?canto=",VLOOKUP(B95,'Index Web'!A$3:N$234,13,FALSE),"""")</f>
        <v>"/resucito/src/index.html?canto=gloriaadiosenloaltodelcielo"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_xlfn.CONCAT("""/resucito/src/index.html?canto=",VLOOKUP(B96,'Index Web'!A$3:N$234,13,FALSE),"""")</f>
        <v>"/resucito/src/index.html?canto=graciasayahveh"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_xlfn.CONCAT("""/resucito/src/index.html?canto=",VLOOKUP(B97,'Index Web'!A$3:N$234,13,FALSE),"""")</f>
        <v>"/resucito/src/index.html?canto=gritadjubilosos"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_xlfn.CONCAT("""/resucito/src/index.html?canto=",VLOOKUP(B98,'Index Web'!A$3:N$234,13,FALSE),"""")</f>
        <v>"/resucito/src/index.html?canto=haciatimoradasanta"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_xlfn.CONCAT("""/resucito/src/index.html?canto=",VLOOKUP(B99,'Index Web'!A$3:N$234,13,FALSE),"""")</f>
        <v>"/resucito/src/index.html?canto=hastacuando"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_xlfn.CONCAT("""/resucito/src/index.html?canto=",VLOOKUP(B100,'Index Web'!A$3:N$234,13,FALSE),"""")</f>
        <v>"/resucito/src/index.html?canto=heaquimisiervo"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_xlfn.CONCAT("""/resucito/src/index.html?canto=",VLOOKUP(B101,'Index Web'!A$3:N$234,13,FALSE),"""")</f>
        <v>"/resucito/src/index.html?canto=heaquiquenuestroespejoeselsenor"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_xlfn.CONCAT("""/resucito/src/index.html?canto=",VLOOKUP(B102,'Index Web'!A$3:N$234,13,FALSE),"""")</f>
        <v>"/resucito/src/index.html?canto=heaquiquevengopresto"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_xlfn.CONCAT("""/resucito/src/index.html?canto=",VLOOKUP(B103,'Index Web'!A$3:N$234,13,FALSE),"""")</f>
        <v>"/resucito/src/index.html?canto=heesperadoenelsenor"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_xlfn.CONCAT("""/resucito/src/index.html?canto=",VLOOKUP(B104,'Index Web'!A$3:N$234,13,FALSE),"""")</f>
        <v>"/resucito/src/index.html?canto=hermosaeresamigamia"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_xlfn.CONCAT("""/resucito/src/index.html?canto=",VLOOKUP(B105,'Index Web'!A$3:N$234,13,FALSE),"""")</f>
        <v>"/resucito/src/index.html?canto=hijasdejerusalen"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_xlfn.CONCAT("""/resucito/src/index.html?canto=",VLOOKUP(B106,'Index Web'!A$3:N$234,13,FALSE),"""")</f>
        <v>"/resucito/src/index.html?canto=himnoacristoluz"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_xlfn.CONCAT("""/resucito/src/index.html?canto=",VLOOKUP(B107,'Index Web'!A$3:N$234,13,FALSE),"""")</f>
        <v>"/resucito/src/index.html?canto=himnoalacaridad"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_xlfn.CONCAT("""/resucito/src/index.html?canto=",VLOOKUP(B108,'Index Web'!A$3:N$234,13,FALSE),"""")</f>
        <v>"/resucito/src/index.html?canto=himnoalacruzgloriosa"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_xlfn.CONCAT("""/resucito/src/index.html?canto=",VLOOKUP(B109,'Index Web'!A$3:N$234,13,FALSE),"""")</f>
        <v>"/resucito/src/index.html?canto=himnoalakenosis"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_xlfn.CONCAT("""/resucito/src/index.html?canto=",VLOOKUP(B110,'Index Web'!A$3:N$234,13,FALSE),"""")</f>
        <v>"/resucito/src/index.html?canto=himnodeadviento"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_xlfn.CONCAT("""/resucito/src/index.html?canto=",VLOOKUP(B111,'Index Web'!A$3:N$234,13,FALSE),"""")</f>
        <v>"/resucito/src/index.html?canto=himnodelaascension"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_xlfn.CONCAT("""/resucito/src/index.html?canto=",VLOOKUP(B112,'Index Web'!A$3:N$234,13,FALSE),"""")</f>
        <v>"/resucito/src/index.html?canto=himnodepascua"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_xlfn.CONCAT("""/resucito/src/index.html?canto=",VLOOKUP(B113,'Index Web'!A$3:N$234,13,FALSE),"""")</f>
        <v>"/resucito/src/index.html?canto=huyeamadomio"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_xlfn.CONCAT("""/resucito/src/index.html?canto=",VLOOKUP(B114,'Index Web'!A$3:N$234,13,FALSE),"""")</f>
        <v>"/resucito/src/index.html?canto=idyanunciadamishermanos"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_xlfn.CONCAT("""/resucito/src/index.html?canto=",VLOOKUP(B115,'Index Web'!A$3:N$234,13,FALSE),"""")</f>
        <v>"/resucito/src/index.html?canto=improperios"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_xlfn.CONCAT("""/resucito/src/index.html?canto=",VLOOKUP(B116,'Index Web'!A$3:N$234,13,FALSE),"""")</f>
        <v>"/resucito/src/index.html?canto=jacob"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_xlfn.CONCAT("""/resucito/src/index.html?canto=",VLOOKUP(B117,'Index Web'!A$3:N$234,13,FALSE),"""")</f>
        <v>"/resucito/src/index.html?canto=jerusalenreconstruida"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_xlfn.CONCAT("""/resucito/src/index.html?canto=",VLOOKUP(B118,'Index Web'!A$3:N$234,13,FALSE),"""")</f>
        <v>"/resucito/src/index.html?canto=jesusrecorriatodaslas"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_xlfn.CONCAT("""/resucito/src/index.html?canto=",VLOOKUP(B119,'Index Web'!A$3:N$234,13,FALSE),"""")</f>
        <v>"/resucito/src/index.html?canto=lacorderadedios"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_xlfn.CONCAT("""/resucito/src/index.html?canto=",VLOOKUP(B120,'Index Web'!A$3:N$234,13,FALSE),"""")</f>
        <v>"/resucito/src/index.html?canto=laespada"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_xlfn.CONCAT("""/resucito/src/index.html?canto=",VLOOKUP(B121,'Index Web'!A$3:N$234,13,FALSE),"""")</f>
        <v>"/resucito/src/index.html?canto=lamarchaesdura"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_xlfn.CONCAT("""/resucito/src/index.html?canto=",VLOOKUP(B122,'Index Web'!A$3:N$234,13,FALSE),"""")</f>
        <v>"/resucito/src/index.html?canto=lapalomavolo"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_xlfn.CONCAT("""/resucito/src/index.html?canto=",VLOOKUP(B123,'Index Web'!A$3:N$234,13,FALSE),"""")</f>
        <v>"/resucito/src/index.html?canto=lasalve"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_xlfn.CONCAT("""/resucito/src/index.html?canto=",VLOOKUP(B124,'Index Web'!A$3:N$234,13,FALSE),"""")</f>
        <v>"/resucito/src/index.html?canto=lasiegadelasnaciones"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_xlfn.CONCAT("""/resucito/src/index.html?canto=",VLOOKUP(B125,'Index Web'!A$3:N$234,13,FALSE),"""")</f>
        <v>"/resucito/src/index.html?canto=lavozdemiamado"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_xlfn.CONCAT("""/resucito/src/index.html?canto=",VLOOKUP(B126,'Index Web'!A$3:N$234,13,FALSE),"""")</f>
        <v>"/resucito/src/index.html?canto=lasarmasdelaluz"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_xlfn.CONCAT("""/resucito/src/index.html?canto=",VLOOKUP(B127,'Index Web'!A$3:N$234,13,FALSE),"""")</f>
        <v>"/resucito/src/index.html?canto=laudasion"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_xlfn.CONCAT("""/resucito/src/index.html?canto=",VLOOKUP(B128,'Index Web'!A$3:N$234,13,FALSE),"""")</f>
        <v>"/resucito/src/index.html?canto=letaniasdelossantos"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_xlfn.CONCAT("""/resucito/src/index.html?canto=",VLOOKUP(B129,'Index Web'!A$3:N$234,13,FALSE),"""")</f>
        <v>"/resucito/src/index.html?canto=letaniaspenitencialesi"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_xlfn.CONCAT("""/resucito/src/index.html?canto=",VLOOKUP(B130,'Index Web'!A$3:N$234,13,FALSE),"""")</f>
        <v>"/resucito/src/index.html?canto=letaniaspenitencialesii"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_xlfn.CONCAT("""/resucito/src/index.html?canto=",VLOOKUP(B131,'Index Web'!A$3:N$234,13,FALSE),"""")</f>
        <v>"/resucito/src/index.html?canto=levantomisojosalosmontes"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_xlfn.CONCAT("""/resucito/src/index.html?canto=",VLOOKUP(B132,'Index Web'!A$3:N$234,13,FALSE),"""")</f>
        <v>"/resucito/src/index.html?canto=lleguehastatupresenciamiclamor"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_xlfn.CONCAT("""/resucito/src/index.html?canto=",VLOOKUP(B133,'Index Web'!A$3:N$234,13,FALSE),"""")</f>
        <v>"/resucito/src/index.html?canto=llevamealcielo"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_xlfn.CONCAT("""/resucito/src/index.html?canto=",VLOOKUP(B134,'Index Web'!A$3:N$234,13,FALSE),"""")</f>
        <v>"/resucito/src/index.html?canto=magnificat"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_xlfn.CONCAT("""/resucito/src/index.html?canto=",VLOOKUP(B135,'Index Web'!A$3:N$234,13,FALSE),"""")</f>
        <v>"/resucito/src/index.html?canto=mariadejasnagora"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_xlfn.CONCAT("""/resucito/src/index.html?canto=",VLOOKUP(B136,'Index Web'!A$3:N$234,13,FALSE),"""")</f>
        <v>"/resucito/src/index.html?canto=mariacasadebendicion"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_xlfn.CONCAT("""/resucito/src/index.html?canto=",VLOOKUP(B137,'Index Web'!A$3:N$234,13,FALSE),"""")</f>
        <v>"/resucito/src/index.html?canto=mariamadredelaiglesia"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_xlfn.CONCAT("""/resucito/src/index.html?canto=",VLOOKUP(B138,'Index Web'!A$3:N$234,13,FALSE),"""")</f>
        <v>"/resucito/src/index.html?canto=mariamadredelcaminoardiente"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_xlfn.CONCAT("""/resucito/src/index.html?canto=",VLOOKUP(B139,'Index Web'!A$3:N$234,13,FALSE),"""")</f>
        <v>"/resucito/src/index.html?canto=mariapequenamaria"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_xlfn.CONCAT("""/resucito/src/index.html?canto=",VLOOKUP(B140,'Index Web'!A$3:N$234,13,FALSE),"""")</f>
        <v>"/resucito/src/index.html?canto=meensenaraselcaminodelavida"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_xlfn.CONCAT("""/resucito/src/index.html?canto=",VLOOKUP(B141,'Index Web'!A$3:N$234,13,FALSE),"""")</f>
        <v>"/resucito/src/index.html?canto=mehasseducidosenor"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_xlfn.CONCAT("""/resucito/src/index.html?canto=",VLOOKUP(B142,'Index Web'!A$3:N$234,13,FALSE),"""")</f>
        <v>"/resucito/src/index.html?canto=merobasteelcorazon"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_xlfn.CONCAT("""/resucito/src/index.html?canto=",VLOOKUP(B143,'Index Web'!A$3:N$234,13,FALSE),"""")</f>
        <v>"/resucito/src/index.html?canto=miradqueestupendo"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_xlfn.CONCAT("""/resucito/src/index.html?canto=",VLOOKUP(B144,'Index Web'!A$3:N$234,13,FALSE),"""")</f>
        <v>"/resucito/src/index.html?canto=misericordiamiamisericordia"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_xlfn.CONCAT("""/resucito/src/index.html?canto=",VLOOKUP(B145,'Index Web'!A$3:N$234,13,FALSE),"""")</f>
        <v>"/resucito/src/index.html?canto=misericordiadiosmio"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_xlfn.CONCAT("""/resucito/src/index.html?canto=",VLOOKUP(B146,'Index Web'!A$3:N$234,13,FALSE),"""")</f>
        <v>"/resucito/src/index.html?canto=muchomehanperseguido"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_xlfn.CONCAT("""/resucito/src/index.html?canto=",VLOOKUP(B147,'Index Web'!A$3:N$234,13,FALSE),"""")</f>
        <v>"/resucito/src/index.html?canto=ningunopuedeserviradossenores"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_xlfn.CONCAT("""/resucito/src/index.html?canto=",VLOOKUP(B148,'Index Web'!A$3:N$234,13,FALSE),"""")</f>
        <v>"/resucito/src/index.html?canto=noestaaquiresucito"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_xlfn.CONCAT("""/resucito/src/index.html?canto=",VLOOKUP(B149,'Index Web'!A$3:N$234,13,FALSE),"""")</f>
        <v>"/resucito/src/index.html?canto=nohayenelparecer"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_xlfn.CONCAT("""/resucito/src/index.html?canto=",VLOOKUP(B150,'Index Web'!A$3:N$234,13,FALSE),"""")</f>
        <v>"/resucito/src/index.html?canto=noresistaisalmal"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_xlfn.CONCAT("""/resucito/src/index.html?canto=",VLOOKUP(B151,'Index Web'!A$3:N$234,13,FALSE),"""")</f>
        <v>"/resucito/src/index.html?canto=nosufrasporlosmalvados"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_xlfn.CONCAT("""/resucito/src/index.html?canto=",VLOOKUP(B152,'Index Web'!A$3:N$234,13,FALSE),"""")</f>
        <v>"/resucito/src/index.html?canto=nolimetangere"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_xlfn.CONCAT("""/resucito/src/index.html?canto=",VLOOKUP(B153,'Index Web'!A$3:N$234,13,FALSE),"""")</f>
        <v>"/resucito/src/index.html?canto=ohcieloslloveddeloalto"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_xlfn.CONCAT("""/resucito/src/index.html?canto=",VLOOKUP(B154,'Index Web'!A$3:N$234,13,FALSE),"""")</f>
        <v>"/resucito/src/index.html?canto=ohdiosportunombre"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_xlfn.CONCAT("""/resucito/src/index.html?canto=",VLOOKUP(B155,'Index Web'!A$3:N$234,13,FALSE),"""")</f>
        <v>"/resucito/src/index.html?canto=ohdiostueresmidios"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_xlfn.CONCAT("""/resucito/src/index.html?canto=",VLOOKUP(B156,'Index Web'!A$3:N$234,13,FALSE),"""")</f>
        <v>"/resucito/src/index.html?canto=ohjesusamormio"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_xlfn.CONCAT("""/resucito/src/index.html?canto=",VLOOKUP(B157,'Index Web'!A$3:N$234,13,FALSE),"""")</f>
        <v>"/resucito/src/index.html?canto=ohmuerte¿dondeestatuvictoria?"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_xlfn.CONCAT("""/resucito/src/index.html?canto=",VLOOKUP(B158,'Index Web'!A$3:N$234,13,FALSE),"""")</f>
        <v>"/resucito/src/index.html?canto=ohsenormicorazonyanoesambicioso"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_xlfn.CONCAT("""/resucito/src/index.html?canto=",VLOOKUP(B159,'Index Web'!A$3:N$234,13,FALSE),"""")</f>
        <v>"/resucito/src/index.html?canto=ohsenornuestrodios"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_xlfn.CONCAT("""/resucito/src/index.html?canto=",VLOOKUP(B160,'Index Web'!A$3:N$234,13,FALSE),"""")</f>
        <v>"/resucito/src/index.html?canto=ostomaredeentrelasnaciones"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_xlfn.CONCAT("""/resucito/src/index.html?canto=",VLOOKUP(B161,'Index Web'!A$3:N$234,13,FALSE),"""")</f>
        <v>"/resucito/src/index.html?canto=padrenuestro"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_xlfn.CONCAT("""/resucito/src/index.html?canto=",VLOOKUP(B162,'Index Web'!A$3:N$234,13,FALSE),"""")</f>
        <v>"/resucito/src/index.html?canto=palomaincorrupta"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_xlfn.CONCAT("""/resucito/src/index.html?canto=",VLOOKUP(B163,'Index Web'!A$3:N$234,13,FALSE),"""")</f>
        <v>"/resucito/src/index.html?canto=pentecostes"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_xlfn.CONCAT("""/resucito/src/index.html?canto=",VLOOKUP(B164,'Index Web'!A$3:N$234,13,FALSE),"""")</f>
        <v>"/resucito/src/index.html?canto=plegariaeucaristicaiimodeloi"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_xlfn.CONCAT("""/resucito/src/index.html?canto=",VLOOKUP(B165,'Index Web'!A$3:N$234,13,FALSE),"""")</f>
        <v>"/resucito/src/index.html?canto=plegariaeucaristicaiimodeloii"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_xlfn.CONCAT("""/resucito/src/index.html?canto=",VLOOKUP(B166,'Index Web'!A$3:N$234,13,FALSE),"""")</f>
        <v>"/resucito/src/index.html?canto=plegariaeucaristicaiv"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_xlfn.CONCAT("""/resucito/src/index.html?canto=",VLOOKUP(B167,'Index Web'!A$3:N$234,13,FALSE),"""")</f>
        <v>"/resucito/src/index.html?canto=porelamordemisamigos"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_xlfn.CONCAT("""/resucito/src/index.html?canto=",VLOOKUP(B168,'Index Web'!A$3:N$234,13,FALSE),"""")</f>
        <v>"/resucito/src/index.html?canto=porqueestanocheesdiferente"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_xlfn.CONCAT("""/resucito/src/index.html?canto=",VLOOKUP(B169,'Index Web'!A$3:N$234,13,FALSE),"""")</f>
        <v>"/resucito/src/index.html?canto=porquelasgentesconjuran"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_xlfn.CONCAT("""/resucito/src/index.html?canto=",VLOOKUP(B170,'Index Web'!A$3:N$234,13,FALSE),"""")</f>
        <v>"/resucito/src/index.html?canto=porquemiyugoessuave"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_xlfn.CONCAT("""/resucito/src/index.html?canto=",VLOOKUP(B171,'Index Web'!A$3:N$234,13,FALSE),"""")</f>
        <v>"/resucito/src/index.html?canto=prefacioparaadvientoynavidad"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_xlfn.CONCAT("""/resucito/src/index.html?canto=",VLOOKUP(B172,'Index Web'!A$3:N$234,13,FALSE),"""")</f>
        <v>"/resucito/src/index.html?canto=prefacioparaeltiempopascual"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_xlfn.CONCAT("""/resucito/src/index.html?canto=",VLOOKUP(B173,'Index Web'!A$3:N$234,13,FALSE),"""")</f>
        <v>"/resucito/src/index.html?canto=pregonpascual"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_xlfn.CONCAT("""/resucito/src/index.html?canto=",VLOOKUP(B174,'Index Web'!A$3:N$234,13,FALSE),"""")</f>
        <v>"/resucito/src/index.html?canto=queamablessontusmoradas"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_xlfn.CONCAT("""/resucito/src/index.html?canto=",VLOOKUP(B175,'Index Web'!A$3:N$234,13,FALSE),"""")</f>
        <v>"/resucito/src/index.html?canto=queestupendoquealegria"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_xlfn.CONCAT("""/resucito/src/index.html?canto=",VLOOKUP(B176,'Index Web'!A$3:N$234,13,FALSE),"""")</f>
        <v>"/resucito/src/index.html?canto=quienesestaquesubedeldesierto"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_xlfn.CONCAT("""/resucito/src/index.html?canto=",VLOOKUP(B177,'Index Web'!A$3:N$234,13,FALSE),"""")</f>
        <v>"/resucito/src/index.html?canto=quiennosseparara"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_xlfn.CONCAT("""/resucito/src/index.html?canto=",VLOOKUP(B178,'Index Web'!A$3:N$234,13,FALSE),"""")</f>
        <v>"/resucito/src/index.html?canto=quieroandarmadreajerusalen"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_xlfn.CONCAT("""/resucito/src/index.html?canto=",VLOOKUP(B179,'Index Web'!A$3:N$234,13,FALSE),"""")</f>
        <v>"/resucito/src/index.html?canto=quierocantar"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_xlfn.CONCAT("""/resucito/src/index.html?canto=",VLOOKUP(B180,'Index Web'!A$3:N$234,13,FALSE),"""")</f>
        <v>"/resucito/src/index.html?canto=resucito"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_xlfn.CONCAT("""/resucito/src/index.html?canto=",VLOOKUP(B181,'Index Web'!A$3:N$234,13,FALSE),"""")</f>
        <v>"/resucito/src/index.html?canto=resurrexit"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_xlfn.CONCAT("""/resucito/src/index.html?canto=",VLOOKUP(B182,'Index Web'!A$3:N$234,13,FALSE),"""")</f>
        <v>"/resucito/src/index.html?canto=salmodiaparaelevangelio"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_xlfn.CONCAT("""/resucito/src/index.html?canto=",VLOOKUP(B183,'Index Web'!A$3:N$234,13,FALSE),"""")</f>
        <v>"/resucito/src/index.html?canto=salmodiaparaelrosario"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_xlfn.CONCAT("""/resucito/src/index.html?canto=",VLOOKUP(B184,'Index Web'!A$3:N$234,13,FALSE),"""")</f>
        <v>"/resucito/src/index.html?canto=salmodiaparaelsalmoresponsorial"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_xlfn.CONCAT("""/resucito/src/index.html?canto=",VLOOKUP(B185,'Index Web'!A$3:N$234,13,FALSE),"""")</f>
        <v>"/resucito/src/index.html?canto=salmodiasparalaoraciondelosfieles"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_xlfn.CONCAT("""/resucito/src/index.html?canto=",VLOOKUP(B186,'Index Web'!A$3:N$234,13,FALSE),"""")</f>
        <v>"/resucito/src/index.html?canto=salmodiasparalaudes"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_xlfn.CONCAT("""/resucito/src/index.html?canto=",VLOOKUP(B187,'Index Web'!A$3:N$234,13,FALSE),"""")</f>
        <v>"/resucito/src/index.html?canto=salvereinadeloscielos"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_xlfn.CONCAT("""/resucito/src/index.html?canto=",VLOOKUP(B188,'Index Web'!A$3:N$234,13,FALSE),"""")</f>
        <v>"/resucito/src/index.html?canto=santo1982"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_xlfn.CONCAT("""/resucito/src/index.html?canto=",VLOOKUP(B189,'Index Web'!A$3:N$234,13,FALSE),"""")</f>
        <v>"/resucito/src/index.html?canto=santo1988"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_xlfn.CONCAT("""/resucito/src/index.html?canto=",VLOOKUP(B190,'Index Web'!A$3:N$234,13,FALSE),"""")</f>
        <v>"/resucito/src/index.html?canto=santomelodiahebraica"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_xlfn.CONCAT("""/resucito/src/index.html?canto=",VLOOKUP(B191,'Index Web'!A$3:N$234,13,FALSE),"""")</f>
        <v>"/resucito/src/index.html?canto=santopalestina74"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_xlfn.CONCAT("""/resucito/src/index.html?canto=",VLOOKUP(B192,'Index Web'!A$3:N$234,13,FALSE),"""")</f>
        <v>"/resucito/src/index.html?canto=santopalomeras65"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_xlfn.CONCAT("""/resucito/src/index.html?canto=",VLOOKUP(B193,'Index Web'!A$3:N$234,13,FALSE),"""")</f>
        <v>"/resucito/src/index.html?canto=santoroma77"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_xlfn.CONCAT("""/resucito/src/index.html?canto=",VLOOKUP(B194,'Index Web'!A$3:N$234,13,FALSE),"""")</f>
        <v>"/resucito/src/index.html?canto=seencontrarondosangeles"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_xlfn.CONCAT("""/resucito/src/index.html?canto=",VLOOKUP(B195,'Index Web'!A$3:N$234,13,FALSE),"""")</f>
        <v>"/resucito/src/index.html?canto=senorayudameanodudardeti"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_xlfn.CONCAT("""/resucito/src/index.html?canto=",VLOOKUP(B196,'Index Web'!A$3:N$234,13,FALSE),"""")</f>
        <v>"/resucito/src/index.html?canto=senornomecorrijasentucolera"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_xlfn.CONCAT("""/resucito/src/index.html?canto=",VLOOKUP(B197,'Index Web'!A$3:N$234,13,FALSE),"""")</f>
        <v>"/resucito/src/index.html?canto=senortumeescrutasyconoces"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_xlfn.CONCAT("""/resucito/src/index.html?canto=",VLOOKUP(B198,'Index Web'!A$3:N$234,13,FALSE),"""")</f>
        <v>"/resucito/src/index.html?canto=sermondelamontana"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_xlfn.CONCAT("""/resucito/src/index.html?canto=",VLOOKUP(B199,'Index Web'!A$3:N$234,13,FALSE),"""")</f>
        <v>"/resucito/src/index.html?canto=shemaisrael"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_xlfn.CONCAT("""/resucito/src/index.html?canto=",VLOOKUP(B200,'Index Web'!A$3:N$234,13,FALSE),"""")</f>
        <v>"/resucito/src/index.html?canto=shlomlejmariam"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_xlfn.CONCAT("""/resucito/src/index.html?canto=",VLOOKUP(B201,'Index Web'!A$3:N$234,13,FALSE),"""")</f>
        <v>"/resucito/src/index.html?canto=sielsenornoconstruyelacasa"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_xlfn.CONCAT("""/resucito/src/index.html?canto=",VLOOKUP(B202,'Index Web'!A$3:N$234,13,FALSE),"""")</f>
        <v>"/resucito/src/index.html?canto=sihabeisresucitadoconcristo"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_xlfn.CONCAT("""/resucito/src/index.html?canto=",VLOOKUP(B203,'Index Web'!A$3:N$234,13,FALSE),"""")</f>
        <v>"/resucito/src/index.html?canto=sihoyescuchaissuvoz"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_xlfn.CONCAT("""/resucito/src/index.html?canto=",VLOOKUP(B204,'Index Web'!A$3:N$234,13,FALSE),"""")</f>
        <v>"/resucito/src/index.html?canto=simeherefugiadoenelsenor"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_xlfn.CONCAT("""/resucito/src/index.html?canto=",VLOOKUP(B205,'Index Web'!A$3:N$234,13,FALSE),"""")</f>
        <v>"/resucito/src/index.html?canto=sientatesolitarioysilencioso"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_xlfn.CONCAT("""/resucito/src/index.html?canto=",VLOOKUP(B206,'Index Web'!A$3:N$234,13,FALSE),"""")</f>
        <v>"/resucito/src/index.html?canto=sionmadredetodoslospueblos"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_xlfn.CONCAT("""/resucito/src/index.html?canto=",VLOOKUP(B207,'Index Web'!A$3:N$234,13,FALSE),"""")</f>
        <v>"/resucito/src/index.html?canto=solaasolo"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_xlfn.CONCAT("""/resucito/src/index.html?canto=",VLOOKUP(B208,'Index Web'!A$3:N$234,13,FALSE),"""")</f>
        <v>"/resucito/src/index.html?canto=stabatmaterdolorosa"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_xlfn.CONCAT("""/resucito/src/index.html?canto=",VLOOKUP(B209,'Index Web'!A$3:N$234,13,FALSE),"""")</f>
        <v>"/resucito/src/index.html?canto=subaelesposoallenodesutalamo"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_xlfn.CONCAT("""/resucito/src/index.html?canto=",VLOOKUP(B210,'Index Web'!A$3:N$234,13,FALSE),"""")</f>
        <v>"/resucito/src/index.html?canto=subediosentreaclamaciones"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_xlfn.CONCAT("""/resucito/src/index.html?canto=",VLOOKUP(B211,'Index Web'!A$3:N$234,13,FALSE),"""")</f>
        <v>"/resucito/src/index.html?canto=tedeum"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_xlfn.CONCAT("""/resucito/src/index.html?canto=",VLOOKUP(B212,'Index Web'!A$3:N$234,13,FALSE),"""")</f>
        <v>"/resucito/src/index.html?canto=teestoyllamandosenor"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_xlfn.CONCAT("""/resucito/src/index.html?canto=",VLOOKUP(B213,'Index Web'!A$3:N$234,13,FALSE),"""")</f>
        <v>"/resucito/src/index.html?canto=tehemanifestadomipecado"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_xlfn.CONCAT("""/resucito/src/index.html?canto=",VLOOKUP(B214,'Index Web'!A$3:N$234,13,FALSE),"""")</f>
        <v>"/resucito/src/index.html?canto=tueresmiesperanzasenor"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_xlfn.CONCAT("""/resucito/src/index.html?canto=",VLOOKUP(B215,'Index Web'!A$3:N$234,13,FALSE),"""")</f>
        <v>"/resucito/src/index.html?canto=tuhascubiertodevergüenzalamuerte"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_xlfn.CONCAT("""/resucito/src/index.html?canto=",VLOOKUP(B216,'Index Web'!A$3:N$234,13,FALSE),"""")</f>
        <v>"/resucito/src/index.html?canto=tuqueeresfiel"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_xlfn.CONCAT("""/resucito/src/index.html?canto=",VLOOKUP(B217,'Index Web'!A$3:N$234,13,FALSE),"""")</f>
        <v>"/resucito/src/index.html?canto=unretonobrotadeltroncodejese"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_xlfn.CONCAT("""/resucito/src/index.html?canto=",VLOOKUP(B218,'Index Web'!A$3:N$234,13,FALSE),"""")</f>
        <v>"/resucito/src/index.html?canto=unagransenal"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_xlfn.CONCAT("""/resucito/src/index.html?canto=",VLOOKUP(B219,'Index Web'!A$3:N$234,13,FALSE),"""")</f>
        <v>"/resucito/src/index.html?canto=uriuriura"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_xlfn.CONCAT("""/resucito/src/index.html?canto=",VLOOKUP(B220,'Index Web'!A$3:N$234,13,FALSE),"""")</f>
        <v>"/resucito/src/index.html?canto=vamosyapastores"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_xlfn.CONCAT("""/resucito/src/index.html?canto=",VLOOKUP(B221,'Index Web'!A$3:N$234,13,FALSE),"""")</f>
        <v>"/resucito/src/index.html?canto=vendellibano"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_xlfn.CONCAT("""/resucito/src/index.html?canto=",VLOOKUP(B222,'Index Web'!A$3:N$234,13,FALSE),"""")</f>
        <v>"/resucito/src/index.html?canto=venespiritusanto"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_xlfn.CONCAT("""/resucito/src/index.html?canto=",VLOOKUP(B223,'Index Web'!A$3:N$234,13,FALSE),"""")</f>
        <v>"/resucito/src/index.html?canto=venhijodelhombre"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_xlfn.CONCAT("""/resucito/src/index.html?canto=",VLOOKUP(B224,'Index Web'!A$3:N$234,13,FALSE),"""")</f>
        <v>"/resucito/src/index.html?canto=venicreator"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_xlfn.CONCAT("""/resucito/src/index.html?canto=",VLOOKUP(B225,'Index Web'!A$3:N$234,13,FALSE),"""")</f>
        <v>"/resucito/src/index.html?canto=vieneelsenor"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_xlfn.CONCAT("""/resucito/src/index.html?canto=",VLOOKUP(B226,'Index Web'!A$3:N$234,13,FALSE),"""")</f>
        <v>"/resucito/src/index.html?canto=virgendelamaravilla"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_xlfn.CONCAT("""/resucito/src/index.html?canto=",VLOOKUP(B227,'Index Web'!A$3:N$234,13,FALSE),"""")</f>
        <v>"/resucito/src/index.html?canto=vividalegres"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_xlfn.CONCAT("""/resucito/src/index.html?canto=",VLOOKUP(B228,'Index Web'!A$3:N$234,13,FALSE),"""")</f>
        <v>"/resucito/src/index.html?canto=vosotrossoislaluzdelmundo"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_xlfn.CONCAT("""/resucito/src/index.html?canto=",VLOOKUP(B229,'Index Web'!A$3:N$234,13,FALSE),"""")</f>
        <v>"/resucito/src/index.html?canto=yavienemidios"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_xlfn.CONCAT("""/resucito/src/index.html?canto=",VLOOKUP(B230,'Index Web'!A$3:N$234,13,FALSE),"""")</f>
        <v>"/resucito/src/index.html?canto=yahvehtueresmidios"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_xlfn.CONCAT("""/resucito/src/index.html?canto=",VLOOKUP(B231,'Index Web'!A$3:N$234,13,FALSE),"""")</f>
        <v>"/resucito/src/index.html?canto=yoteamosenor"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_xlfn.CONCAT("""/resucito/src/index.html?canto=",VLOOKUP(B232,'Index Web'!A$3:N$234,13,FALSE),"""")</f>
        <v>"/resucito/src/index.html?canto=yovengoareunir"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_xlfn.CONCAT("""/resucito/src/index.html?canto=",VLOOKUP(B233,'Index Web'!A$3:N$234,13,FALSE),"""")</f>
        <v>"/resucito/src/index.html?canto=zaqueo"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256</v>
      </c>
      <c r="D1" s="105" t="s">
        <v>973</v>
      </c>
      <c r="E1" s="105"/>
      <c r="F1" s="105"/>
      <c r="G1" s="105"/>
      <c r="H1" s="105"/>
    </row>
    <row r="2" spans="2:77" x14ac:dyDescent="0.35">
      <c r="B2" t="s">
        <v>0</v>
      </c>
      <c r="C2" t="s">
        <v>258</v>
      </c>
      <c r="D2" t="s">
        <v>483</v>
      </c>
      <c r="E2" t="s">
        <v>974</v>
      </c>
      <c r="F2" t="s">
        <v>976</v>
      </c>
      <c r="G2" t="s">
        <v>977</v>
      </c>
      <c r="H2" t="s">
        <v>954</v>
      </c>
      <c r="I2" t="s">
        <v>978</v>
      </c>
      <c r="BY2" t="s">
        <v>946</v>
      </c>
    </row>
    <row r="3" spans="2:77" x14ac:dyDescent="0.3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3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3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179</v>
      </c>
      <c r="E1" s="40"/>
      <c r="F1" s="40"/>
      <c r="G1" s="40"/>
      <c r="H1" s="40"/>
      <c r="I1" s="40"/>
      <c r="J1" s="40"/>
      <c r="K1" s="40"/>
      <c r="L1" s="41" t="str">
        <f>VLOOKUP(C1,'[1]Codigo Canto'!A3:AQ236,38,FALSE)</f>
        <v>ACLAMACIONES A LA ORACIÓN DE LOS FIELES</v>
      </c>
      <c r="O1" s="42"/>
      <c r="P1" s="42"/>
      <c r="Q1" s="43"/>
      <c r="AE1" s="43"/>
      <c r="AF1" s="43"/>
    </row>
    <row r="2" spans="2:32" ht="34.5" x14ac:dyDescent="0.55000000000000004">
      <c r="B2" s="44" t="s">
        <v>983</v>
      </c>
      <c r="C2" s="45"/>
      <c r="D2" s="45"/>
      <c r="E2" s="45"/>
      <c r="F2" s="45"/>
      <c r="G2" s="45"/>
      <c r="H2" s="45"/>
      <c r="I2" s="45"/>
      <c r="J2" s="45"/>
      <c r="K2" s="45"/>
      <c r="L2" s="46" t="s">
        <v>984</v>
      </c>
    </row>
    <row r="3" spans="2:32" ht="23" x14ac:dyDescent="0.35">
      <c r="L3" s="46" t="s">
        <v>985</v>
      </c>
    </row>
    <row r="4" spans="2:32" ht="23" x14ac:dyDescent="0.35">
      <c r="L4" s="46" t="str">
        <f>_xlfn.CONCAT("║           ",L1,"               ║")</f>
        <v>║           ACLAMACIONES A LA ORACIÓN DE LOS FIELES               ║</v>
      </c>
    </row>
    <row r="5" spans="2:32" ht="23" x14ac:dyDescent="0.35">
      <c r="L5" s="46" t="s">
        <v>986</v>
      </c>
    </row>
    <row r="6" spans="2:32" ht="23" x14ac:dyDescent="0.35">
      <c r="L6" s="47"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8" t="str">
        <f>_xlfn.CONCAT("        id: ","""",C7,"""",",")</f>
        <v xml:space="preserve">        id: "aclamacionesalaoraciondelosfieles",</v>
      </c>
    </row>
    <row r="8" spans="2:32" ht="23" x14ac:dyDescent="0.35">
      <c r="C8" t="str">
        <f>PROPER(L1)</f>
        <v>Aclamaciones A La Oración De Los Fieles</v>
      </c>
      <c r="L8" s="48" t="str">
        <f>_xlfn.CONCAT("        tt: ","""",C8,"""",",")</f>
        <v xml:space="preserve">        tt: "Aclamaciones A La Oración De Los Fieles",</v>
      </c>
    </row>
    <row r="9" spans="2:32" ht="23" x14ac:dyDescent="0.35">
      <c r="C9" t="str">
        <f>PROPER(L1)</f>
        <v>Aclamaciones A La Oración De Los Fieles</v>
      </c>
      <c r="L9" s="48" t="str">
        <f>_xlfn.CONCAT("        title: ","""",C9,"""",",")</f>
        <v xml:space="preserve">        title: "Aclamaciones A La Oración De Los Fieles",</v>
      </c>
    </row>
    <row r="10" spans="2:32" ht="23" x14ac:dyDescent="0.35">
      <c r="C10" t="str">
        <f>VLOOKUP(C1,'[1]Codigo Canto'!A3:AQ236,12,FALSE)</f>
        <v>Respuestas a las oraciones de los fieles, Modelo I, II, III, IV</v>
      </c>
      <c r="L10" s="48" t="str">
        <f>_xlfn.CONCAT("        ","subtitle: ","""",C10,"""",",")</f>
        <v xml:space="preserve">        subtitle: "Respuestas a las oraciones de los fieles, Modelo I, II, III, IV",</v>
      </c>
    </row>
    <row r="11" spans="2:32" ht="23" x14ac:dyDescent="0.35">
      <c r="C11" t="str">
        <f>_xlfn.CONCAT("category: [",VLOOKUP(C1,Table223[],16,FALSE),"],")</f>
        <v>category: ["Liturgia"],</v>
      </c>
      <c r="L11" s="48" t="str">
        <f>_xlfn.CONCAT("        ",C11)</f>
        <v xml:space="preserve">        category: ["Liturgia"],</v>
      </c>
    </row>
    <row r="12" spans="2:32" ht="23" x14ac:dyDescent="0.35">
      <c r="C12" t="s">
        <v>262</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VLOOKUP(C1,'[1]Codigo Canto'!A3:AP240,1,FALSE)</f>
        <v>179</v>
      </c>
      <c r="L16" s="48" t="str">
        <f>_xlfn.CONCAT("        dbno: ","""",C16,"""",",")</f>
        <v xml:space="preserve">        dbno: "179",</v>
      </c>
    </row>
    <row r="17" spans="2:40" ht="23" x14ac:dyDescent="0.35">
      <c r="L17" s="48" t="str">
        <f>_xlfn.CONCAT("        notes: ","""",C17,"""",",")</f>
        <v xml:space="preserve">        notes: "",</v>
      </c>
    </row>
    <row r="18" spans="2:40" ht="23" x14ac:dyDescent="0.35">
      <c r="C18" t="s">
        <v>988</v>
      </c>
      <c r="L18" s="48" t="str">
        <f>_xlfn.CONCAT("        mant: ","""",C18,"""",",")</f>
        <v xml:space="preserve">        mant: "Si",</v>
      </c>
    </row>
    <row r="19" spans="2:40" ht="23" x14ac:dyDescent="0.35">
      <c r="C19" t="str">
        <f>C7</f>
        <v>aclamacionesalaoraciondelosfieles</v>
      </c>
      <c r="L19" s="48" t="str">
        <f>_xlfn.CONCAT("        audioSrc: ","""/audio/",C19,".mp3""",",")</f>
        <v xml:space="preserve">        audioSrc: "/audio/aclamacionesalaoraciondelosfieles.mp3",</v>
      </c>
    </row>
    <row r="20" spans="2:40" ht="23" x14ac:dyDescent="0.35">
      <c r="L20" s="46" t="s">
        <v>989</v>
      </c>
    </row>
    <row r="21" spans="2:40" ht="23" x14ac:dyDescent="0.35">
      <c r="L21" s="48" t="s">
        <v>990</v>
      </c>
    </row>
    <row r="22" spans="2:40" ht="23" x14ac:dyDescent="0.35">
      <c r="L22" s="48" t="s">
        <v>991</v>
      </c>
    </row>
    <row r="23" spans="2:40" ht="23" x14ac:dyDescent="0.35">
      <c r="L23" s="48" t="s">
        <v>992</v>
      </c>
    </row>
    <row r="24" spans="2:40" ht="23" x14ac:dyDescent="0.35">
      <c r="L24" s="48" t="s">
        <v>993</v>
      </c>
    </row>
    <row r="25" spans="2:40" ht="23" x14ac:dyDescent="0.35">
      <c r="L25" s="48" t="s">
        <v>994</v>
      </c>
    </row>
    <row r="26" spans="2:40" ht="23" x14ac:dyDescent="0.35">
      <c r="B26">
        <f>+C1-1</f>
        <v>178</v>
      </c>
      <c r="C26" t="str">
        <f>VLOOKUP(B26,[1]Buscador!A3:AP240,31,FALSE)</f>
        <v>/resucito/src/index.html?canto=zaqueo</v>
      </c>
      <c r="L26" s="48" t="str">
        <f>_xlfn.CONCAT("        ant: ","""",C26,"""",",")</f>
        <v xml:space="preserve">        ant: "/resucito/src/index.html?canto=zaqueo",</v>
      </c>
    </row>
    <row r="27" spans="2:40" ht="23" x14ac:dyDescent="0.35">
      <c r="B27">
        <f>+C1+1</f>
        <v>180</v>
      </c>
      <c r="C27" t="str">
        <f>VLOOKUP(B27,[1]Buscador!A3:AP240,31,FALSE)</f>
        <v>/resucito/src/index.html?canto=aleluyainterleccional</v>
      </c>
      <c r="L27" s="48" t="str">
        <f>_xlfn.CONCAT("        sig: ","""",C27,"""",",")</f>
        <v xml:space="preserve">        sig: "/resucito/src/index.html?canto=aleluyainterleccional",</v>
      </c>
    </row>
    <row r="28" spans="2:40" ht="23" x14ac:dyDescent="0.35">
      <c r="L28" s="46" t="s">
        <v>995</v>
      </c>
    </row>
    <row r="29" spans="2:40" ht="36" thickBot="1" x14ac:dyDescent="0.4">
      <c r="C29" s="49"/>
      <c r="D29" s="49"/>
      <c r="E29" s="49"/>
      <c r="F29" s="49"/>
      <c r="G29" s="49"/>
      <c r="H29" s="49"/>
      <c r="I29" s="49"/>
      <c r="J29" s="49"/>
      <c r="K29" s="49"/>
      <c r="L29" s="50" t="s">
        <v>996</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997</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998</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997</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997</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999</v>
      </c>
      <c r="D84" s="80"/>
      <c r="E84" s="80"/>
      <c r="F84" s="80"/>
      <c r="G84" s="80"/>
      <c r="H84" s="80"/>
      <c r="I84" s="80"/>
      <c r="J84" s="80"/>
      <c r="K84" s="80"/>
      <c r="L84" s="81" t="s">
        <v>1000</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1001</v>
      </c>
      <c r="C85" s="82" t="s">
        <v>1002</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1003</v>
      </c>
      <c r="C86" s="85" t="s">
        <v>1004</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1003</v>
      </c>
      <c r="C87" s="85" t="s">
        <v>1005</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1003</v>
      </c>
      <c r="C88" s="85" t="s">
        <v>1006</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1003</v>
      </c>
      <c r="C89" s="85" t="s">
        <v>1007</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1003</v>
      </c>
      <c r="C90" s="85" t="s">
        <v>1008</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1003</v>
      </c>
      <c r="C91" s="93" t="s">
        <v>1009</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1010</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1011</v>
      </c>
      <c r="D93" s="80"/>
      <c r="E93" s="80"/>
      <c r="F93" s="80"/>
      <c r="G93" s="80"/>
      <c r="H93" s="80"/>
      <c r="I93" s="80"/>
      <c r="J93" s="80"/>
      <c r="K93" s="80"/>
      <c r="L93" s="81" t="s">
        <v>1000</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1001</v>
      </c>
      <c r="C94" s="82" t="s">
        <v>1002</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1003</v>
      </c>
      <c r="C95" s="85" t="s">
        <v>1004</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1003</v>
      </c>
      <c r="C96" s="85" t="s">
        <v>1005</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1003</v>
      </c>
      <c r="C97" s="85" t="s">
        <v>1006</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1003</v>
      </c>
      <c r="C98" s="85" t="s">
        <v>1007</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1003</v>
      </c>
      <c r="C99" s="85" t="s">
        <v>1008</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1003</v>
      </c>
      <c r="C100" s="98" t="s">
        <v>1009</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_xlfn.CONCAT("]}, // ULTIMA LINEA DEL CANTO: ",L1)</f>
        <v>]}, // ULTIMA LINEA DEL CANTO: ACLAMACIONES A LA ORACIÓN DE LOS FIELES</v>
      </c>
      <c r="M102" s="95"/>
    </row>
    <row r="103" spans="2:40" ht="20.5" x14ac:dyDescent="0.35">
      <c r="L103" s="100" t="s">
        <v>1012</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180</v>
      </c>
      <c r="E1" s="40"/>
      <c r="F1" s="40"/>
      <c r="G1" s="40"/>
      <c r="H1" s="40"/>
      <c r="I1" s="40"/>
      <c r="J1" s="40"/>
      <c r="K1" s="40"/>
      <c r="L1" s="41" t="str">
        <f ca="1">UPPER(VLOOKUP(C1,Table223[],3,FALSE))</f>
        <v>ALELUYA INTERLECCIONAL</v>
      </c>
      <c r="O1" s="42"/>
      <c r="P1" s="42"/>
      <c r="Q1" s="43"/>
      <c r="AE1" s="43"/>
      <c r="AF1" s="43"/>
    </row>
    <row r="2" spans="2:32" ht="34.5" x14ac:dyDescent="0.55000000000000004">
      <c r="B2" s="44" t="s">
        <v>983</v>
      </c>
      <c r="C2" s="45"/>
      <c r="D2" s="45"/>
      <c r="E2" s="45"/>
      <c r="F2" s="45"/>
      <c r="G2" s="45"/>
      <c r="H2" s="45"/>
      <c r="I2" s="45"/>
      <c r="J2" s="45"/>
      <c r="K2" s="45"/>
      <c r="L2" s="46" t="s">
        <v>984</v>
      </c>
    </row>
    <row r="3" spans="2:32" ht="23" x14ac:dyDescent="0.35">
      <c r="L3" s="46" t="s">
        <v>985</v>
      </c>
    </row>
    <row r="4" spans="2:32" ht="23" x14ac:dyDescent="0.35">
      <c r="L4" s="46" t="str">
        <f ca="1">_xlfn.CONCAT("║           ",L1,"               ║")</f>
        <v>║           ALELUYA INTERLECCIONAL               ║</v>
      </c>
    </row>
    <row r="5" spans="2:32" ht="23" x14ac:dyDescent="0.35">
      <c r="L5" s="46" t="s">
        <v>986</v>
      </c>
    </row>
    <row r="6" spans="2:32" ht="23" x14ac:dyDescent="0.35">
      <c r="L6" s="47"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8" t="str">
        <f ca="1">_xlfn.CONCAT("        id: ","""",C7,"""",",")</f>
        <v xml:space="preserve">        id: "aleluyainterleccional",</v>
      </c>
    </row>
    <row r="8" spans="2:32" ht="23" x14ac:dyDescent="0.35">
      <c r="C8" t="str">
        <f ca="1">PROPER(L1)</f>
        <v>Aleluya Interleccional</v>
      </c>
      <c r="L8" s="48" t="str">
        <f ca="1">_xlfn.CONCAT("        tt: ","""",C8,"""",",")</f>
        <v xml:space="preserve">        tt: "Aleluya Interleccional",</v>
      </c>
    </row>
    <row r="9" spans="2:32" ht="23" x14ac:dyDescent="0.35">
      <c r="C9" t="str">
        <f ca="1">PROPER(L1)</f>
        <v>Aleluya Interleccional</v>
      </c>
      <c r="L9" s="48" t="str">
        <f ca="1">_xlfn.CONCAT("        title: ","""",C9,"""",",")</f>
        <v xml:space="preserve">        title: "Aleluya Interleccional",</v>
      </c>
    </row>
    <row r="10" spans="2:32" ht="23" x14ac:dyDescent="0.35">
      <c r="C10" t="str">
        <f ca="1">VLOOKUP(C1,Table223[],4,FALSE)</f>
        <v>Modelo I, II, III</v>
      </c>
      <c r="L10" s="48" t="str">
        <f ca="1">_xlfn.CONCAT("        ","subtitle: ","""",C10,"""",",")</f>
        <v xml:space="preserve">        subtitle: "Modelo I, II, III",</v>
      </c>
    </row>
    <row r="11" spans="2:32" ht="23" x14ac:dyDescent="0.35">
      <c r="C11" t="str">
        <f ca="1">_xlfn.CONCAT("category: [",VLOOKUP(C1,Table223[],16,FALSE),"],")</f>
        <v>category: ["Liturgia"],</v>
      </c>
      <c r="L11" s="48" t="str">
        <f ca="1">_xlfn.CONCAT("        ",C11)</f>
        <v xml:space="preserve">        category: ["Liturgia"],</v>
      </c>
    </row>
    <row r="12" spans="2:32" ht="23" x14ac:dyDescent="0.35">
      <c r="C12" t="str">
        <f ca="1">VLOOKUP(C1,Table223[],5,FALSE)</f>
        <v>Liturgia</v>
      </c>
      <c r="L12" s="48" t="str">
        <f ca="1">_xlfn.CONCAT("        catCanto: ","""",C12,"""",",   // Precatecumenado | Catecumenado | Liturgia | Eleccion")</f>
        <v xml:space="preserve">        catCanto: "Liturgia",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180</v>
      </c>
      <c r="L16" s="48" t="str">
        <f ca="1">_xlfn.CONCAT("        dbno: ","""",C16,"""",",")</f>
        <v xml:space="preserve">        dbno: "180",</v>
      </c>
    </row>
    <row r="17" spans="2:40" ht="23" x14ac:dyDescent="0.35">
      <c r="L17" s="48" t="str">
        <f>_xlfn.CONCAT("        notes: ","""",C17,"""",",")</f>
        <v xml:space="preserve">        notes: "",</v>
      </c>
    </row>
    <row r="18" spans="2:40" ht="23" x14ac:dyDescent="0.35">
      <c r="C18" t="s">
        <v>988</v>
      </c>
      <c r="L18" s="48" t="str">
        <f>_xlfn.CONCAT("        mant: ","""",C18,"""",",")</f>
        <v xml:space="preserve">        mant: "Si",</v>
      </c>
    </row>
    <row r="19" spans="2:40" ht="23" x14ac:dyDescent="0.35">
      <c r="C19" t="str">
        <f ca="1">C7</f>
        <v>aleluyainterleccional</v>
      </c>
      <c r="L19" s="48" t="str">
        <f ca="1">_xlfn.CONCAT("        audioSrc: ","""/audio/",C19,".mp3""",",")</f>
        <v xml:space="preserve">        audioSrc: "/audio/aleluyainterleccional.mp3",</v>
      </c>
    </row>
    <row r="20" spans="2:40" ht="23" x14ac:dyDescent="0.35">
      <c r="L20" s="46" t="s">
        <v>989</v>
      </c>
    </row>
    <row r="21" spans="2:40" ht="23" x14ac:dyDescent="0.35">
      <c r="L21" s="48" t="s">
        <v>990</v>
      </c>
    </row>
    <row r="22" spans="2:40" ht="23" x14ac:dyDescent="0.35">
      <c r="L22" s="48" t="s">
        <v>991</v>
      </c>
    </row>
    <row r="23" spans="2:40" ht="23" x14ac:dyDescent="0.35">
      <c r="L23" s="48" t="s">
        <v>992</v>
      </c>
    </row>
    <row r="24" spans="2:40" ht="23" x14ac:dyDescent="0.35">
      <c r="C24" t="s">
        <v>1014</v>
      </c>
      <c r="L24" s="48" t="s">
        <v>993</v>
      </c>
    </row>
    <row r="25" spans="2:40" ht="23" x14ac:dyDescent="0.35">
      <c r="L25" s="48" t="s">
        <v>994</v>
      </c>
    </row>
    <row r="26" spans="2:40" ht="23" x14ac:dyDescent="0.35">
      <c r="B26">
        <f ca="1">+C1-1</f>
        <v>179</v>
      </c>
      <c r="C26" t="str">
        <f ca="1">VLOOKUP(B26,Table4[],13,FALSE)</f>
        <v>"/resucito/src/index.html?canto=aclamacionesalaoraciondelosfieles"</v>
      </c>
      <c r="L26" s="48" t="str">
        <f ca="1">_xlfn.CONCAT("        ant: ",C26,",")</f>
        <v xml:space="preserve">        ant: "/resucito/src/index.html?canto=aclamacionesalaoraciondelosfieles",</v>
      </c>
    </row>
    <row r="27" spans="2:40" ht="23" x14ac:dyDescent="0.35">
      <c r="B27">
        <f ca="1">+C1+1</f>
        <v>181</v>
      </c>
      <c r="C27" t="str">
        <f ca="1">VLOOKUP(B27,Table4[],13,FALSE)</f>
        <v>"/resucito/src/index.html?canto=aleluyapascual"</v>
      </c>
      <c r="L27" s="48" t="str">
        <f ca="1">_xlfn.CONCAT("        sig: ",C27,",")</f>
        <v xml:space="preserve">        sig: "/resucito/src/index.html?canto=aleluyapascual",</v>
      </c>
    </row>
    <row r="28" spans="2:40" ht="23" x14ac:dyDescent="0.35">
      <c r="L28" s="46" t="s">
        <v>995</v>
      </c>
    </row>
    <row r="29" spans="2:40" ht="36" thickBot="1" x14ac:dyDescent="0.4">
      <c r="C29" s="49"/>
      <c r="D29" s="49"/>
      <c r="E29" s="49"/>
      <c r="F29" s="49"/>
      <c r="G29" s="49"/>
      <c r="H29" s="49"/>
      <c r="I29" s="49"/>
      <c r="J29" s="49"/>
      <c r="K29" s="49"/>
      <c r="L29" s="50" t="s">
        <v>996</v>
      </c>
    </row>
    <row r="30" spans="2:40" ht="24.5" thickTop="1" thickBot="1" x14ac:dyDescent="0.55000000000000004">
      <c r="B30" t="s">
        <v>1018</v>
      </c>
      <c r="C30" s="51" t="s">
        <v>1155</v>
      </c>
      <c r="D30" s="52" t="s">
        <v>1015</v>
      </c>
      <c r="E30" s="52" t="s">
        <v>1016</v>
      </c>
      <c r="F30" s="53" t="s">
        <v>1110</v>
      </c>
      <c r="G30" s="53"/>
      <c r="H30" s="52" t="s">
        <v>1015</v>
      </c>
      <c r="I30" s="52" t="s">
        <v>1016</v>
      </c>
      <c r="J30" s="54"/>
      <c r="K30" s="54"/>
      <c r="L30" s="55" t="str">
        <f t="shared" ref="L30:L31" si="0">IF(C30="","",_xlfn.CONCAT("            { line: ","""",C30,", ",M30:AN30,""", sC: ","""",B30,"""},"))</f>
        <v xml:space="preserve">            { line: "Aleluya, aleluya, aleluya., (Mi,m,15)(Re,,250)(Mi,m,350)", sC: "tc"},</v>
      </c>
      <c r="M30" s="56" t="str">
        <f t="shared" ref="M30:M35" si="1">IF(N30="","","(")</f>
        <v>(</v>
      </c>
      <c r="N30" s="57" t="str">
        <f t="shared" ref="N30:N40" si="2">IF(D30="","",D30)</f>
        <v>Mi</v>
      </c>
      <c r="O30" s="58" t="str">
        <f t="shared" ref="O30:O35" si="3">IF(N30="","",",")</f>
        <v>,</v>
      </c>
      <c r="P30" s="59" t="str">
        <f t="shared" ref="P30:P40" si="4">IF(E30="","",E30)</f>
        <v>m</v>
      </c>
      <c r="Q30" s="60" t="str">
        <f t="shared" ref="Q30:Q35" si="5">IF(N30="","",",")</f>
        <v>,</v>
      </c>
      <c r="R30" s="61">
        <f t="shared" ref="R30:R35" si="6">IF(N30="","",15)</f>
        <v>15</v>
      </c>
      <c r="S30" s="56" t="str">
        <f t="shared" ref="S30:S35" si="7">IF(N30="","",")")</f>
        <v>)</v>
      </c>
      <c r="T30" s="62" t="str">
        <f t="shared" ref="T30:T35" si="8">IF(U30="","","(")</f>
        <v>(</v>
      </c>
      <c r="U30" s="63" t="str">
        <f t="shared" ref="U30:U40" si="9">IF(F30="","",F30)</f>
        <v>Re</v>
      </c>
      <c r="V30" s="64" t="str">
        <f t="shared" ref="V30:V35" si="10">IF(U30="","",",")</f>
        <v>,</v>
      </c>
      <c r="W30" s="65" t="str">
        <f t="shared" ref="W30:W40" si="11">IF(G30="","",G30)</f>
        <v/>
      </c>
      <c r="X30" s="64" t="str">
        <f t="shared" ref="X30:X35" si="12">IF(U30="","",",")</f>
        <v>,</v>
      </c>
      <c r="Y30" s="64">
        <f t="shared" ref="Y30:Y35" si="13">IF(U30="","",250)</f>
        <v>250</v>
      </c>
      <c r="Z30" s="56" t="str">
        <f t="shared" ref="Z30:Z35" si="14">IF(U30="","",")")</f>
        <v>)</v>
      </c>
      <c r="AA30" s="66" t="str">
        <f t="shared" ref="AA30:AA35" si="15">IF(AB30="","","(")</f>
        <v>(</v>
      </c>
      <c r="AB30" s="57" t="str">
        <f t="shared" ref="AB30:AB40" si="16">IF(H30="","",H30)</f>
        <v>Mi</v>
      </c>
      <c r="AC30" s="67" t="str">
        <f t="shared" ref="AC30:AC35" si="17">IF(AB30="","",",")</f>
        <v>,</v>
      </c>
      <c r="AD30" s="59" t="str">
        <f t="shared" ref="AD30:AD35" si="18">IF(I30="","",I30)</f>
        <v>m</v>
      </c>
      <c r="AE30" s="68" t="str">
        <f t="shared" ref="AE30:AE35" si="19">IF(AB30="","",",")</f>
        <v>,</v>
      </c>
      <c r="AF30" s="61">
        <f t="shared" ref="AF30:AF35" si="20">IF(AB30="","",350)</f>
        <v>350</v>
      </c>
      <c r="AG30" s="61" t="str">
        <f t="shared" ref="AG30:AG35" si="21">IF(AB30="","",")")</f>
        <v>)</v>
      </c>
      <c r="AH30" s="69" t="str">
        <f t="shared" ref="AH30:AH35" si="22">IF(AI30="","","(")</f>
        <v/>
      </c>
      <c r="AI30" s="70" t="str">
        <f t="shared" ref="AI30:AI40"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2:40" ht="24.5" thickTop="1" thickBot="1" x14ac:dyDescent="0.55000000000000004">
      <c r="B31" t="s">
        <v>1001</v>
      </c>
      <c r="C31" s="51" t="s">
        <v>1156</v>
      </c>
      <c r="D31" s="52" t="s">
        <v>1110</v>
      </c>
      <c r="E31" s="52"/>
      <c r="F31" s="53" t="s">
        <v>1015</v>
      </c>
      <c r="G31" s="53" t="s">
        <v>1016</v>
      </c>
      <c r="H31" s="52"/>
      <c r="I31" s="52"/>
      <c r="J31" s="54"/>
      <c r="K31" s="54"/>
      <c r="L31" s="55" t="str">
        <f t="shared" si="0"/>
        <v xml:space="preserve">            { line: "ALELUYA, ALELUYA, ALELUYA., (Re,,15)(Mi,m,250)", sC: "ta as"},</v>
      </c>
      <c r="M31" s="56" t="str">
        <f t="shared" si="1"/>
        <v>(</v>
      </c>
      <c r="N31" s="57" t="str">
        <f t="shared" si="2"/>
        <v>Re</v>
      </c>
      <c r="O31" s="58" t="str">
        <f t="shared" si="3"/>
        <v>,</v>
      </c>
      <c r="P31" s="59" t="str">
        <f t="shared" si="4"/>
        <v/>
      </c>
      <c r="Q31" s="60" t="str">
        <f t="shared" si="5"/>
        <v>,</v>
      </c>
      <c r="R31" s="61">
        <f t="shared" si="6"/>
        <v>15</v>
      </c>
      <c r="S31" s="56" t="str">
        <f t="shared" si="7"/>
        <v>)</v>
      </c>
      <c r="T31" s="62" t="str">
        <f t="shared" si="8"/>
        <v>(</v>
      </c>
      <c r="U31" s="63" t="str">
        <f t="shared" si="9"/>
        <v>Mi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6.5" thickTop="1" thickBot="1" x14ac:dyDescent="0.55000000000000004">
      <c r="C32" s="73"/>
      <c r="D32" s="74"/>
      <c r="E32" s="74"/>
      <c r="F32" s="74"/>
      <c r="G32" s="74"/>
      <c r="H32" s="74"/>
      <c r="I32" s="74"/>
      <c r="J32" s="74"/>
      <c r="K32" s="74"/>
      <c r="L32" s="75" t="s">
        <v>997</v>
      </c>
      <c r="M32" s="56"/>
      <c r="N32" s="57"/>
      <c r="O32" s="58"/>
      <c r="P32" s="59"/>
      <c r="Q32" s="60"/>
      <c r="R32" s="61"/>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4.5" thickTop="1" thickBot="1" x14ac:dyDescent="0.55000000000000004">
      <c r="B33" t="s">
        <v>1018</v>
      </c>
      <c r="C33" s="51" t="s">
        <v>1157</v>
      </c>
      <c r="D33" s="52" t="s">
        <v>1015</v>
      </c>
      <c r="E33" s="52" t="s">
        <v>1016</v>
      </c>
      <c r="F33" s="53" t="s">
        <v>1017</v>
      </c>
      <c r="G33" s="53" t="s">
        <v>1016</v>
      </c>
      <c r="H33" s="52" t="s">
        <v>1015</v>
      </c>
      <c r="I33" s="52" t="s">
        <v>1016</v>
      </c>
      <c r="J33" s="54"/>
      <c r="K33" s="54"/>
      <c r="L33" s="55" t="str">
        <f>IF(C33="","",_xlfn.CONCAT("            { line: ","""",C33,", ",M33:AN33,""", sC: ","""",B33,"""},"))</f>
        <v xml:space="preserve">            { line: "Tomad sobre vosotros mi yugo y aprended de mí,, (Mi,m,15)(La,m,250)(Mi,m,350)", sC: "tc"},</v>
      </c>
      <c r="M33" s="56" t="str">
        <f t="shared" si="1"/>
        <v>(</v>
      </c>
      <c r="N33" s="57" t="str">
        <f t="shared" si="2"/>
        <v>Mi</v>
      </c>
      <c r="O33" s="58" t="str">
        <f t="shared" si="3"/>
        <v>,</v>
      </c>
      <c r="P33" s="59" t="str">
        <f t="shared" si="4"/>
        <v>m</v>
      </c>
      <c r="Q33" s="60" t="str">
        <f t="shared" si="5"/>
        <v>,</v>
      </c>
      <c r="R33" s="61">
        <f t="shared" si="6"/>
        <v>15</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v>
      </c>
      <c r="AB33" s="57" t="str">
        <f t="shared" si="16"/>
        <v>Mi</v>
      </c>
      <c r="AC33" s="67" t="str">
        <f t="shared" si="17"/>
        <v>,</v>
      </c>
      <c r="AD33" s="59" t="str">
        <f t="shared" si="18"/>
        <v>m</v>
      </c>
      <c r="AE33" s="68" t="str">
        <f t="shared" si="19"/>
        <v>,</v>
      </c>
      <c r="AF33" s="61">
        <f t="shared" si="20"/>
        <v>350</v>
      </c>
      <c r="AG33" s="61" t="str">
        <f t="shared" si="21"/>
        <v>)</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C34" s="51" t="s">
        <v>1158</v>
      </c>
      <c r="D34" s="52" t="s">
        <v>1017</v>
      </c>
      <c r="E34" s="52" t="s">
        <v>1016</v>
      </c>
      <c r="F34" s="53"/>
      <c r="G34" s="53"/>
      <c r="H34" s="52"/>
      <c r="I34" s="52"/>
      <c r="J34" s="54"/>
      <c r="K34" s="54"/>
      <c r="L34" s="55" t="str">
        <f>IF(C34="","",_xlfn.CONCAT("            { line: ","""",C34,", ",M34:AN34,""", sC: ","""",B34,"""},"))</f>
        <v xml:space="preserve">            { line: "que soy manso y humilde de corazón,, (La,m,15)", sC: ""},</v>
      </c>
      <c r="M34" s="56" t="str">
        <f t="shared" si="1"/>
        <v>(</v>
      </c>
      <c r="N34" s="57" t="str">
        <f t="shared" si="2"/>
        <v>La</v>
      </c>
      <c r="O34" s="58" t="str">
        <f t="shared" si="3"/>
        <v>,</v>
      </c>
      <c r="P34" s="59" t="str">
        <f t="shared" si="4"/>
        <v>m</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C35" s="51" t="s">
        <v>1159</v>
      </c>
      <c r="D35" s="52" t="s">
        <v>1015</v>
      </c>
      <c r="E35" s="52" t="s">
        <v>1016</v>
      </c>
      <c r="F35" s="53"/>
      <c r="G35" s="53"/>
      <c r="H35" s="52"/>
      <c r="I35" s="52"/>
      <c r="J35" s="54"/>
      <c r="K35" s="54"/>
      <c r="L35" s="55" t="str">
        <f t="shared" ref="L35" si="29">IF(C35="","",_xlfn.CONCAT("            { line: ","""",C35,", ",M35:AN35,""", sC: ","""",B35,"""},"))</f>
        <v xml:space="preserve">            { line: "y hallaréis descanso para vosotros,, (Mi,m,15)", sC: ""},</v>
      </c>
      <c r="M35" s="56" t="str">
        <f t="shared" si="1"/>
        <v>(</v>
      </c>
      <c r="N35" s="57" t="str">
        <f t="shared" si="2"/>
        <v>Mi</v>
      </c>
      <c r="O35" s="58" t="str">
        <f t="shared" si="3"/>
        <v>,</v>
      </c>
      <c r="P35" s="59" t="str">
        <f t="shared" si="4"/>
        <v>m</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6.5" thickTop="1" thickBot="1" x14ac:dyDescent="0.55000000000000004">
      <c r="C36" s="73"/>
      <c r="D36" s="74"/>
      <c r="E36" s="74"/>
      <c r="F36" s="74"/>
      <c r="G36" s="74"/>
      <c r="H36" s="74"/>
      <c r="I36" s="74"/>
      <c r="J36" s="74"/>
      <c r="K36" s="74"/>
      <c r="L36" s="75" t="s">
        <v>997</v>
      </c>
      <c r="M36" s="56"/>
      <c r="N36" s="57"/>
      <c r="O36" s="58"/>
      <c r="P36" s="59"/>
      <c r="Q36" s="60"/>
      <c r="R36" s="61"/>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4.5" thickTop="1" thickBot="1" x14ac:dyDescent="0.55000000000000004">
      <c r="C37" s="79" t="s">
        <v>999</v>
      </c>
      <c r="D37" s="80"/>
      <c r="E37" s="80"/>
      <c r="F37" s="80"/>
      <c r="G37" s="80"/>
      <c r="H37" s="80"/>
      <c r="I37" s="80"/>
      <c r="J37" s="80"/>
      <c r="K37" s="80"/>
      <c r="L37" s="81" t="s">
        <v>1000</v>
      </c>
      <c r="M37" s="56" t="str">
        <f t="shared" ref="M37:M39" si="30">IF(N37="","","(")</f>
        <v/>
      </c>
      <c r="N37" s="57" t="str">
        <f t="shared" ref="N37:N39" si="31">IF(D37="","",D37)</f>
        <v/>
      </c>
      <c r="O37" s="58" t="str">
        <f t="shared" ref="O37:O39" si="32">IF(N37="","",",")</f>
        <v/>
      </c>
      <c r="P37" s="59" t="str">
        <f t="shared" ref="P37:P39" si="33">IF(E37="","",E37)</f>
        <v/>
      </c>
      <c r="Q37" s="60" t="str">
        <f t="shared" ref="Q37:Q39" si="34">IF(N37="","",",")</f>
        <v/>
      </c>
      <c r="R37" s="61" t="str">
        <f t="shared" ref="R37:R39" si="35">IF(N37="","",15)</f>
        <v/>
      </c>
      <c r="S37" s="56" t="str">
        <f t="shared" ref="S37:S39" si="36">IF(N37="","",")")</f>
        <v/>
      </c>
      <c r="T37" s="62" t="str">
        <f t="shared" ref="T37:T39" si="37">IF(U37="","","(")</f>
        <v/>
      </c>
      <c r="U37" s="63" t="str">
        <f t="shared" ref="U37:U39" si="38">IF(F37="","",F37)</f>
        <v/>
      </c>
      <c r="V37" s="64" t="str">
        <f t="shared" ref="V37:V39" si="39">IF(U37="","",",")</f>
        <v/>
      </c>
      <c r="W37" s="65" t="str">
        <f t="shared" ref="W37:W39" si="40">IF(G37="","",G37)</f>
        <v/>
      </c>
      <c r="X37" s="64" t="str">
        <f t="shared" ref="X37:X39" si="41">IF(U37="","",",")</f>
        <v/>
      </c>
      <c r="Y37" s="64" t="str">
        <f t="shared" ref="Y37:Y39" si="42">IF(U37="","",250)</f>
        <v/>
      </c>
      <c r="Z37" s="56" t="str">
        <f t="shared" ref="Z37:Z39" si="43">IF(U37="","",")")</f>
        <v/>
      </c>
      <c r="AA37" s="66" t="str">
        <f t="shared" ref="AA37:AA39" si="44">IF(AB37="","","(")</f>
        <v/>
      </c>
      <c r="AB37" s="57" t="str">
        <f t="shared" ref="AB37:AB39" si="45">IF(H37="","",H37)</f>
        <v/>
      </c>
      <c r="AC37" s="67" t="str">
        <f t="shared" ref="AC37:AC39" si="46">IF(AB37="","",",")</f>
        <v/>
      </c>
      <c r="AD37" s="59" t="str">
        <f t="shared" ref="AD37:AD39" si="47">IF(I37="","",I37)</f>
        <v/>
      </c>
      <c r="AE37" s="68" t="str">
        <f t="shared" ref="AE37:AE39" si="48">IF(AB37="","",",")</f>
        <v/>
      </c>
      <c r="AF37" s="61" t="str">
        <f t="shared" ref="AF37:AF39" si="49">IF(AB37="","",350)</f>
        <v/>
      </c>
      <c r="AG37" s="61" t="str">
        <f t="shared" ref="AG37:AG39" si="50">IF(AB37="","",")")</f>
        <v/>
      </c>
      <c r="AH37" s="69" t="str">
        <f t="shared" ref="AH37:AH39" si="51">IF(AI37="","","(")</f>
        <v/>
      </c>
      <c r="AI37" s="70" t="str">
        <f t="shared" ref="AI37:AI39" si="52">IF(J37="","",J37)</f>
        <v/>
      </c>
      <c r="AJ37" s="64" t="str">
        <f t="shared" ref="AJ37:AJ39" si="53">IF(AI37="","",",")</f>
        <v/>
      </c>
      <c r="AK37" s="64" t="str">
        <f t="shared" ref="AK37:AK39" si="54">IF(K37="","",K37)</f>
        <v/>
      </c>
      <c r="AL37" s="64" t="str">
        <f t="shared" ref="AL37:AL39" si="55">IF(AI37="","",",")</f>
        <v/>
      </c>
      <c r="AM37" s="64" t="str">
        <f t="shared" ref="AM37:AM39" si="56">IF(AI37="","",450)</f>
        <v/>
      </c>
      <c r="AN37" s="64" t="str">
        <f t="shared" ref="AN37:AN39" si="57">IF(AI37="","",")")</f>
        <v/>
      </c>
    </row>
    <row r="38" spans="1:40" ht="24.5" thickTop="1" thickBot="1" x14ac:dyDescent="0.55000000000000004">
      <c r="B38" t="s">
        <v>1001</v>
      </c>
      <c r="C38" s="82" t="s">
        <v>1156</v>
      </c>
      <c r="D38" s="83" t="s">
        <v>1015</v>
      </c>
      <c r="E38" s="83" t="s">
        <v>1016</v>
      </c>
      <c r="F38" s="83" t="s">
        <v>1110</v>
      </c>
      <c r="G38" s="83"/>
      <c r="H38" s="83" t="s">
        <v>1015</v>
      </c>
      <c r="I38" s="83" t="s">
        <v>1016</v>
      </c>
      <c r="J38" s="83"/>
      <c r="K38" s="83"/>
      <c r="L38" s="84" t="str">
        <f>IF(C38="","",_xlfn.CONCAT("       triggerLine: ","""",C38,", ",M38:AN38,""", sC: ","""",B38,""", lines: ["))</f>
        <v xml:space="preserve">       triggerLine: "ALELUYA, ALELUYA, ALELUYA., (Mi,m,15)(Re,,250)(Mi,m,350)", sC: "ta as", lines: [</v>
      </c>
      <c r="M38" s="56" t="str">
        <f t="shared" si="30"/>
        <v>(</v>
      </c>
      <c r="N38" s="57" t="str">
        <f t="shared" si="31"/>
        <v>Mi</v>
      </c>
      <c r="O38" s="58" t="str">
        <f t="shared" si="32"/>
        <v>,</v>
      </c>
      <c r="P38" s="59" t="str">
        <f t="shared" si="33"/>
        <v>m</v>
      </c>
      <c r="Q38" s="60" t="str">
        <f t="shared" si="34"/>
        <v>,</v>
      </c>
      <c r="R38" s="61">
        <f t="shared" si="35"/>
        <v>15</v>
      </c>
      <c r="S38" s="56" t="str">
        <f t="shared" si="36"/>
        <v>)</v>
      </c>
      <c r="T38" s="62" t="str">
        <f t="shared" si="37"/>
        <v>(</v>
      </c>
      <c r="U38" s="63" t="str">
        <f t="shared" si="38"/>
        <v>Re</v>
      </c>
      <c r="V38" s="64" t="str">
        <f t="shared" si="39"/>
        <v>,</v>
      </c>
      <c r="W38" s="65" t="str">
        <f t="shared" si="40"/>
        <v/>
      </c>
      <c r="X38" s="64" t="str">
        <f t="shared" si="41"/>
        <v>,</v>
      </c>
      <c r="Y38" s="64">
        <f t="shared" si="42"/>
        <v>250</v>
      </c>
      <c r="Z38" s="56" t="str">
        <f t="shared" si="43"/>
        <v>)</v>
      </c>
      <c r="AA38" s="66" t="str">
        <f t="shared" si="44"/>
        <v>(</v>
      </c>
      <c r="AB38" s="57" t="str">
        <f t="shared" si="45"/>
        <v>Mi</v>
      </c>
      <c r="AC38" s="67" t="str">
        <f t="shared" si="46"/>
        <v>,</v>
      </c>
      <c r="AD38" s="59" t="str">
        <f t="shared" si="47"/>
        <v>m</v>
      </c>
      <c r="AE38" s="68" t="str">
        <f t="shared" si="48"/>
        <v>,</v>
      </c>
      <c r="AF38" s="61">
        <f t="shared" si="49"/>
        <v>350</v>
      </c>
      <c r="AG38" s="61" t="str">
        <f t="shared" si="50"/>
        <v>)</v>
      </c>
      <c r="AH38" s="69" t="str">
        <f t="shared" si="51"/>
        <v/>
      </c>
      <c r="AI38" s="70" t="str">
        <f t="shared" si="52"/>
        <v/>
      </c>
      <c r="AJ38" s="64" t="str">
        <f t="shared" si="53"/>
        <v/>
      </c>
      <c r="AK38" s="64" t="str">
        <f t="shared" si="54"/>
        <v/>
      </c>
      <c r="AL38" s="64" t="str">
        <f t="shared" si="55"/>
        <v/>
      </c>
      <c r="AM38" s="64" t="str">
        <f t="shared" si="56"/>
        <v/>
      </c>
      <c r="AN38" s="64" t="str">
        <f t="shared" si="57"/>
        <v/>
      </c>
    </row>
    <row r="39" spans="1:40" ht="24.5" thickTop="1" thickBot="1" x14ac:dyDescent="0.55000000000000004">
      <c r="B39" t="s">
        <v>1003</v>
      </c>
      <c r="C39" s="93" t="s">
        <v>1156</v>
      </c>
      <c r="D39" s="83" t="s">
        <v>1110</v>
      </c>
      <c r="E39" s="83"/>
      <c r="F39" s="83" t="s">
        <v>1015</v>
      </c>
      <c r="G39" s="83" t="s">
        <v>1016</v>
      </c>
      <c r="H39" s="83"/>
      <c r="I39" s="83"/>
      <c r="J39" s="83"/>
      <c r="K39" s="83"/>
      <c r="L39" s="94" t="str">
        <f>IF(C39="","",_xlfn.CONCAT("            { line: ","""",C39,", ",M39:AN39,""", sC: ","""",B39,"""},  ]},"))</f>
        <v xml:space="preserve">            { line: "ALELUYA, ALELUYA, ALELUYA., (Re,,15)(Mi,m,250)", sC: "as"},  ]},</v>
      </c>
      <c r="M39" s="56" t="str">
        <f t="shared" si="30"/>
        <v>(</v>
      </c>
      <c r="N39" s="57" t="str">
        <f t="shared" si="31"/>
        <v>Re</v>
      </c>
      <c r="O39" s="58" t="str">
        <f t="shared" si="32"/>
        <v>,</v>
      </c>
      <c r="P39" s="59" t="str">
        <f t="shared" si="33"/>
        <v/>
      </c>
      <c r="Q39" s="60" t="str">
        <f t="shared" si="34"/>
        <v>,</v>
      </c>
      <c r="R39" s="61">
        <f t="shared" si="35"/>
        <v>15</v>
      </c>
      <c r="S39" s="56" t="str">
        <f t="shared" si="36"/>
        <v>)</v>
      </c>
      <c r="T39" s="62" t="str">
        <f t="shared" si="37"/>
        <v>(</v>
      </c>
      <c r="U39" s="63" t="str">
        <f t="shared" si="38"/>
        <v>Mi</v>
      </c>
      <c r="V39" s="64" t="str">
        <f t="shared" si="39"/>
        <v>,</v>
      </c>
      <c r="W39" s="65" t="str">
        <f t="shared" si="40"/>
        <v>m</v>
      </c>
      <c r="X39" s="64" t="str">
        <f t="shared" si="41"/>
        <v>,</v>
      </c>
      <c r="Y39" s="64">
        <f t="shared" si="42"/>
        <v>250</v>
      </c>
      <c r="Z39" s="56" t="str">
        <f t="shared" si="43"/>
        <v>)</v>
      </c>
      <c r="AA39" s="66" t="str">
        <f t="shared" si="44"/>
        <v/>
      </c>
      <c r="AB39" s="57" t="str">
        <f t="shared" si="45"/>
        <v/>
      </c>
      <c r="AC39" s="67" t="str">
        <f t="shared" si="46"/>
        <v/>
      </c>
      <c r="AD39" s="59" t="str">
        <f t="shared" si="47"/>
        <v/>
      </c>
      <c r="AE39" s="68" t="str">
        <f t="shared" si="48"/>
        <v/>
      </c>
      <c r="AF39" s="61" t="str">
        <f t="shared" si="49"/>
        <v/>
      </c>
      <c r="AG39" s="61" t="str">
        <f t="shared" si="50"/>
        <v/>
      </c>
      <c r="AH39" s="69" t="str">
        <f t="shared" si="51"/>
        <v/>
      </c>
      <c r="AI39" s="70" t="str">
        <f t="shared" si="52"/>
        <v/>
      </c>
      <c r="AJ39" s="64" t="str">
        <f t="shared" si="53"/>
        <v/>
      </c>
      <c r="AK39" s="64" t="str">
        <f t="shared" si="54"/>
        <v/>
      </c>
      <c r="AL39" s="64" t="str">
        <f t="shared" si="55"/>
        <v/>
      </c>
      <c r="AM39" s="64" t="str">
        <f t="shared" si="56"/>
        <v/>
      </c>
      <c r="AN39" s="64" t="str">
        <f t="shared" si="57"/>
        <v/>
      </c>
    </row>
    <row r="40" spans="1:40" ht="36.5" thickTop="1" thickBot="1" x14ac:dyDescent="0.55000000000000004">
      <c r="A40" s="76"/>
      <c r="B40" s="76"/>
      <c r="C40" s="76"/>
      <c r="D40" s="77"/>
      <c r="E40" s="77"/>
      <c r="F40" s="77"/>
      <c r="G40" s="77"/>
      <c r="H40" s="77"/>
      <c r="I40" s="77"/>
      <c r="J40" s="77"/>
      <c r="K40" s="77"/>
      <c r="L40" s="50" t="s">
        <v>998</v>
      </c>
      <c r="M40" s="56" t="str">
        <f t="shared" ref="M40" si="58">IF(N40="","","(")</f>
        <v/>
      </c>
      <c r="N40" s="57" t="str">
        <f t="shared" si="2"/>
        <v/>
      </c>
      <c r="O40" s="58" t="str">
        <f t="shared" ref="O40" si="59">IF(N40="","",",")</f>
        <v/>
      </c>
      <c r="P40" s="59" t="str">
        <f t="shared" si="4"/>
        <v/>
      </c>
      <c r="Q40" s="60" t="str">
        <f t="shared" ref="Q40" si="60">IF(N40="","",",")</f>
        <v/>
      </c>
      <c r="R40" s="61" t="str">
        <f t="shared" ref="R40" si="61">IF(N40="","",15)</f>
        <v/>
      </c>
      <c r="S40" s="56" t="str">
        <f t="shared" ref="S40" si="62">IF(N40="","",")")</f>
        <v/>
      </c>
      <c r="T40" s="62" t="str">
        <f t="shared" ref="T40" si="63">IF(U40="","","(")</f>
        <v/>
      </c>
      <c r="U40" s="63" t="str">
        <f t="shared" si="9"/>
        <v/>
      </c>
      <c r="V40" s="64" t="str">
        <f t="shared" ref="V40" si="64">IF(U40="","",",")</f>
        <v/>
      </c>
      <c r="W40" s="65" t="str">
        <f t="shared" si="11"/>
        <v/>
      </c>
      <c r="X40" s="64" t="str">
        <f t="shared" ref="X40" si="65">IF(U40="","",",")</f>
        <v/>
      </c>
      <c r="Y40" s="64" t="str">
        <f t="shared" ref="Y40" si="66">IF(U40="","",250)</f>
        <v/>
      </c>
      <c r="Z40" s="56" t="str">
        <f t="shared" ref="Z40" si="67">IF(U40="","",")")</f>
        <v/>
      </c>
      <c r="AA40" s="66" t="str">
        <f t="shared" ref="AA40" si="68">IF(AB40="","","(")</f>
        <v/>
      </c>
      <c r="AB40" s="57" t="str">
        <f t="shared" si="16"/>
        <v/>
      </c>
      <c r="AC40" s="67" t="str">
        <f t="shared" ref="AC40" si="69">IF(AB40="","",",")</f>
        <v/>
      </c>
      <c r="AD40" s="59" t="str">
        <f t="shared" ref="AD40" si="70">IF(I40="","",I40)</f>
        <v/>
      </c>
      <c r="AE40" s="68" t="str">
        <f t="shared" ref="AE40" si="71">IF(AB40="","",",")</f>
        <v/>
      </c>
      <c r="AF40" s="61" t="str">
        <f t="shared" ref="AF40" si="72">IF(AB40="","",350)</f>
        <v/>
      </c>
      <c r="AG40" s="61" t="str">
        <f t="shared" ref="AG40" si="73">IF(AB40="","",")")</f>
        <v/>
      </c>
      <c r="AH40" s="69" t="str">
        <f t="shared" ref="AH40" si="74">IF(AI40="","","(")</f>
        <v/>
      </c>
      <c r="AI40" s="70" t="str">
        <f t="shared" si="23"/>
        <v/>
      </c>
      <c r="AJ40" s="64" t="str">
        <f t="shared" ref="AJ40" si="75">IF(AI40="","",",")</f>
        <v/>
      </c>
      <c r="AK40" s="64" t="str">
        <f t="shared" ref="AK40" si="76">IF(K40="","",K40)</f>
        <v/>
      </c>
      <c r="AL40" s="64" t="str">
        <f t="shared" ref="AL40" si="77">IF(AI40="","",",")</f>
        <v/>
      </c>
      <c r="AM40" s="64" t="str">
        <f t="shared" ref="AM40" si="78">IF(AI40="","",450)</f>
        <v/>
      </c>
      <c r="AN40" s="64" t="str">
        <f t="shared" ref="AN40" si="79">IF(AI40="","",")")</f>
        <v/>
      </c>
    </row>
    <row r="41" spans="1:40" ht="24" customHeight="1" thickTop="1" x14ac:dyDescent="0.6">
      <c r="B41" s="95"/>
      <c r="C41" s="95"/>
      <c r="D41" s="95"/>
      <c r="E41" s="95"/>
      <c r="F41" s="95"/>
      <c r="G41" s="95"/>
      <c r="H41" s="95"/>
      <c r="I41" s="95"/>
      <c r="J41" s="95"/>
      <c r="K41" s="95"/>
      <c r="L41" s="99" t="str">
        <f ca="1">_xlfn.CONCAT("]}, // ULTIMA LINEA DEL CANTO: ",L1)</f>
        <v>]}, // ULTIMA LINEA DEL CANTO: ALELUYA INTERLECCIONAL</v>
      </c>
      <c r="M41" s="95"/>
    </row>
    <row r="42" spans="1:40" ht="20.5" x14ac:dyDescent="0.35">
      <c r="L42" s="100" t="s">
        <v>1012</v>
      </c>
      <c r="M42" s="101"/>
    </row>
    <row r="43" spans="1:40" x14ac:dyDescent="0.35">
      <c r="M4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47" activePane="bottomRight" state="frozen"/>
      <selection pane="topRight" activeCell="C1" sqref="C1"/>
      <selection pane="bottomLeft" activeCell="A2" sqref="A2"/>
      <selection pane="bottomRight" activeCell="D58" sqref="D58"/>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188</v>
      </c>
      <c r="E1" s="40"/>
      <c r="F1" s="40"/>
      <c r="G1" s="40"/>
      <c r="H1" s="40"/>
      <c r="I1" s="40"/>
      <c r="J1" s="40"/>
      <c r="K1" s="40"/>
      <c r="L1" s="41" t="str">
        <f>UPPER(VLOOKUP(C1,Table223[],3,FALSE))</f>
        <v>GLORIA A DIOS EN LO ALTO DEL CIELO</v>
      </c>
      <c r="O1" s="42"/>
      <c r="P1" s="42"/>
      <c r="Q1" s="43"/>
      <c r="AE1" s="43"/>
      <c r="AF1" s="43"/>
    </row>
    <row r="2" spans="2:32" ht="34.5" x14ac:dyDescent="0.55000000000000004">
      <c r="B2" s="44" t="s">
        <v>983</v>
      </c>
      <c r="C2" s="45"/>
      <c r="D2" s="45"/>
      <c r="E2" s="45"/>
      <c r="F2" s="45"/>
      <c r="G2" s="45"/>
      <c r="H2" s="45"/>
      <c r="I2" s="45"/>
      <c r="J2" s="45"/>
      <c r="K2" s="45"/>
      <c r="L2" s="46" t="s">
        <v>984</v>
      </c>
    </row>
    <row r="3" spans="2:32" ht="23" x14ac:dyDescent="0.35">
      <c r="L3" s="46" t="s">
        <v>985</v>
      </c>
    </row>
    <row r="4" spans="2:32" ht="23" x14ac:dyDescent="0.35">
      <c r="L4" s="46" t="str">
        <f>_xlfn.CONCAT("║           ",L1,"               ║")</f>
        <v>║           GLORIA A DIOS EN LO ALTO DEL CIELO               ║</v>
      </c>
    </row>
    <row r="5" spans="2:32" ht="23" x14ac:dyDescent="0.35">
      <c r="L5" s="46" t="s">
        <v>986</v>
      </c>
    </row>
    <row r="6" spans="2:32" ht="23" x14ac:dyDescent="0.35">
      <c r="L6" s="47"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8" t="str">
        <f>_xlfn.CONCAT("        id: ","""",C7,"""",",")</f>
        <v xml:space="preserve">        id: "gloriaadiosenloaltodelcielo",</v>
      </c>
    </row>
    <row r="8" spans="2:32" ht="23" x14ac:dyDescent="0.35">
      <c r="C8" t="str">
        <f>PROPER(L1)</f>
        <v>Gloria A Dios En Lo Alto Del Cielo</v>
      </c>
      <c r="L8" s="48" t="str">
        <f>_xlfn.CONCAT("        tt: ","""",C8,"""",",")</f>
        <v xml:space="preserve">        tt: "Gloria A Dios En Lo Alto Del Cielo",</v>
      </c>
    </row>
    <row r="9" spans="2:32" ht="23" x14ac:dyDescent="0.35">
      <c r="C9" t="str">
        <f>PROPER(L1)</f>
        <v>Gloria A Dios En Lo Alto Del Cielo</v>
      </c>
      <c r="L9" s="48" t="str">
        <f>_xlfn.CONCAT("        title: ","""",C9,"""",",")</f>
        <v xml:space="preserve">        title: "Gloria A Dios En Lo Alto Del Cielo",</v>
      </c>
    </row>
    <row r="10" spans="2:32" ht="23" x14ac:dyDescent="0.35">
      <c r="C10" t="str">
        <f>VLOOKUP(C1,Table223[],4,FALSE)</f>
        <v>Himno Litúrgico</v>
      </c>
      <c r="L10" s="48" t="str">
        <f>_xlfn.CONCAT("        ","subtitle: ","""",C10,"""",",")</f>
        <v xml:space="preserve">        subtitle: "Himno Litúrgico",</v>
      </c>
    </row>
    <row r="11" spans="2:32" ht="23" x14ac:dyDescent="0.35">
      <c r="C11" t="str">
        <f>_xlfn.CONCAT("category: [",VLOOKUP(C1,Table223[],16,FALSE),"],")</f>
        <v>category: ["Liturgia","Navidad","Orinario","Pascua"],</v>
      </c>
      <c r="L11" s="48" t="str">
        <f>_xlfn.CONCAT("        ",C11)</f>
        <v xml:space="preserve">        category: ["Liturgia","Navidad","Orinario","Pascua"],</v>
      </c>
    </row>
    <row r="12" spans="2:32" ht="23" x14ac:dyDescent="0.35">
      <c r="C12" t="str">
        <f>VLOOKUP(C1,Table223[],5,FALSE)</f>
        <v>Liturgia</v>
      </c>
      <c r="L12" s="48" t="str">
        <f>_xlfn.CONCAT("        catCanto: ","""",C12,"""",",   // Precatecumenado | Catecumenado | Liturgia | Eleccion")</f>
        <v xml:space="preserve">        catCanto: "Liturgia",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VLOOKUP(C1,Table223[],1,FALSE)</f>
        <v>188</v>
      </c>
      <c r="L16" s="48" t="str">
        <f>_xlfn.CONCAT("        dbno: ","""",C16,"""",",")</f>
        <v xml:space="preserve">        dbno: "188",</v>
      </c>
    </row>
    <row r="17" spans="2:40" ht="23" x14ac:dyDescent="0.35">
      <c r="L17" s="48" t="str">
        <f>_xlfn.CONCAT("        notes: ","""",C17,"""",",")</f>
        <v xml:space="preserve">        notes: "",</v>
      </c>
    </row>
    <row r="18" spans="2:40" ht="23" x14ac:dyDescent="0.35">
      <c r="C18" t="s">
        <v>988</v>
      </c>
      <c r="L18" s="48" t="str">
        <f>_xlfn.CONCAT("        mant: ","""",C18,"""",",")</f>
        <v xml:space="preserve">        mant: "Si",</v>
      </c>
    </row>
    <row r="19" spans="2:40" ht="23" x14ac:dyDescent="0.35">
      <c r="C19" t="str">
        <f>C7</f>
        <v>gloriaadiosenloaltodelcielo</v>
      </c>
      <c r="L19" s="48" t="str">
        <f>_xlfn.CONCAT("        audioSrc: ","""/audio/",C19,".mp3""",",")</f>
        <v xml:space="preserve">        audioSrc: "/audio/gloriaadiosenloaltodelcielo.mp3",</v>
      </c>
    </row>
    <row r="20" spans="2:40" ht="23" x14ac:dyDescent="0.35">
      <c r="L20" s="46" t="s">
        <v>989</v>
      </c>
    </row>
    <row r="21" spans="2:40" ht="23" x14ac:dyDescent="0.35">
      <c r="L21" s="48" t="s">
        <v>990</v>
      </c>
    </row>
    <row r="22" spans="2:40" ht="23" x14ac:dyDescent="0.35">
      <c r="L22" s="48" t="s">
        <v>991</v>
      </c>
    </row>
    <row r="23" spans="2:40" ht="23" x14ac:dyDescent="0.35">
      <c r="L23" s="48" t="s">
        <v>992</v>
      </c>
    </row>
    <row r="24" spans="2:40" ht="23" x14ac:dyDescent="0.35">
      <c r="C24" t="s">
        <v>1014</v>
      </c>
      <c r="L24" s="48" t="s">
        <v>993</v>
      </c>
    </row>
    <row r="25" spans="2:40" ht="23" x14ac:dyDescent="0.35">
      <c r="L25" s="48" t="s">
        <v>994</v>
      </c>
    </row>
    <row r="26" spans="2:40" ht="23" x14ac:dyDescent="0.35">
      <c r="B26">
        <f>+C1-1</f>
        <v>187</v>
      </c>
      <c r="C26" t="str">
        <f>VLOOKUP(B26,Table4[],13,FALSE)</f>
        <v>"/resucito/src/index.html?canto=credo"</v>
      </c>
      <c r="L26" s="48" t="str">
        <f>_xlfn.CONCAT("        ant: ",C26,",")</f>
        <v xml:space="preserve">        ant: "/resucito/src/index.html?canto=credo",</v>
      </c>
    </row>
    <row r="27" spans="2:40" ht="23" x14ac:dyDescent="0.35">
      <c r="B27">
        <f>+C1+1</f>
        <v>189</v>
      </c>
      <c r="C27" t="str">
        <f>VLOOKUP(B27,Table4[],13,FALSE)</f>
        <v>"/resucito/src/index.html?canto=letaniasdelossantos"</v>
      </c>
      <c r="L27" s="48" t="str">
        <f>_xlfn.CONCAT("        sig: ",C27,",")</f>
        <v xml:space="preserve">        sig: "/resucito/src/index.html?canto=letaniasdelossantos",</v>
      </c>
    </row>
    <row r="28" spans="2:40" ht="23" x14ac:dyDescent="0.35">
      <c r="L28" s="46" t="s">
        <v>995</v>
      </c>
    </row>
    <row r="29" spans="2:40" ht="36" thickBot="1" x14ac:dyDescent="0.4">
      <c r="C29" s="49"/>
      <c r="D29" s="49"/>
      <c r="E29" s="49"/>
      <c r="F29" s="49"/>
      <c r="G29" s="49"/>
      <c r="H29" s="49"/>
      <c r="I29" s="49"/>
      <c r="J29" s="49"/>
      <c r="K29" s="49"/>
      <c r="L29" s="50" t="s">
        <v>996</v>
      </c>
    </row>
    <row r="30" spans="2:40" ht="24.5" thickTop="1" thickBot="1" x14ac:dyDescent="0.55000000000000004">
      <c r="B30" t="s">
        <v>1001</v>
      </c>
      <c r="C30" s="51" t="s">
        <v>1160</v>
      </c>
      <c r="D30" s="52" t="s">
        <v>1110</v>
      </c>
      <c r="E30" s="52"/>
      <c r="F30" s="53" t="s">
        <v>1017</v>
      </c>
      <c r="G30" s="53"/>
      <c r="H30" s="52"/>
      <c r="I30" s="52"/>
      <c r="J30" s="54"/>
      <c r="K30" s="54"/>
      <c r="L30" s="55" t="str">
        <f t="shared" ref="L30:L31" si="0">IF(C30="","",_xlfn.CONCAT("            { line: ","""",C30,", ",M30:AN30,""", sC: ","""",B30,"""},"))</f>
        <v xml:space="preserve">            { line: "GLORIA DIOS EN LO ALTO DEL CIELO,, (Re,,15)(La,,250)", sC: "ta as"},</v>
      </c>
      <c r="M30" s="56" t="str">
        <f t="shared" ref="M30:M35" si="1">IF(N30="","","(")</f>
        <v>(</v>
      </c>
      <c r="N30" s="57" t="str">
        <f t="shared" ref="N30:N61" si="2">IF(D30="","",D30)</f>
        <v>Re</v>
      </c>
      <c r="O30" s="58" t="str">
        <f t="shared" ref="O30:O35" si="3">IF(N30="","",",")</f>
        <v>,</v>
      </c>
      <c r="P30" s="59" t="str">
        <f t="shared" ref="P30:P61" si="4">IF(E30="","",E30)</f>
        <v/>
      </c>
      <c r="Q30" s="60" t="str">
        <f t="shared" ref="Q30:Q35" si="5">IF(N30="","",",")</f>
        <v>,</v>
      </c>
      <c r="R30" s="61">
        <f t="shared" ref="R30:R35" si="6">IF(N30="","",15)</f>
        <v>15</v>
      </c>
      <c r="S30" s="56" t="str">
        <f t="shared" ref="S30:S35" si="7">IF(N30="","",")")</f>
        <v>)</v>
      </c>
      <c r="T30" s="62" t="str">
        <f t="shared" ref="T30:T35" si="8">IF(U30="","","(")</f>
        <v>(</v>
      </c>
      <c r="U30" s="63" t="str">
        <f t="shared" ref="U30:U61" si="9">IF(F30="","",F30)</f>
        <v>La</v>
      </c>
      <c r="V30" s="64" t="str">
        <f t="shared" ref="V30:V35" si="10">IF(U30="","",",")</f>
        <v>,</v>
      </c>
      <c r="W30" s="65" t="str">
        <f t="shared" ref="W30:W61" si="11">IF(G30="","",G30)</f>
        <v/>
      </c>
      <c r="X30" s="64" t="str">
        <f t="shared" ref="X30:X35" si="12">IF(U30="","",",")</f>
        <v>,</v>
      </c>
      <c r="Y30" s="64">
        <f t="shared" ref="Y30:Y35" si="13">IF(U30="","",250)</f>
        <v>250</v>
      </c>
      <c r="Z30" s="56" t="str">
        <f t="shared" ref="Z30:Z35" si="14">IF(U30="","",")")</f>
        <v>)</v>
      </c>
      <c r="AA30" s="66" t="str">
        <f t="shared" ref="AA30:AA35" si="15">IF(AB30="","","(")</f>
        <v/>
      </c>
      <c r="AB30" s="57" t="str">
        <f t="shared" ref="AB30:AB61"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61"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2:40" ht="24.5" thickTop="1" thickBot="1" x14ac:dyDescent="0.55000000000000004">
      <c r="B31" t="s">
        <v>1003</v>
      </c>
      <c r="C31" s="51" t="s">
        <v>1161</v>
      </c>
      <c r="D31" s="52" t="s">
        <v>1053</v>
      </c>
      <c r="E31" s="52"/>
      <c r="F31" s="53"/>
      <c r="G31" s="53"/>
      <c r="H31" s="52"/>
      <c r="I31" s="52"/>
      <c r="J31" s="54"/>
      <c r="K31" s="54"/>
      <c r="L31" s="55" t="str">
        <f t="shared" si="0"/>
        <v xml:space="preserve">            { line: "Y PAZ EN LA TIERRA, (Sol,,15)", sC: "as"},</v>
      </c>
      <c r="M31" s="56" t="str">
        <f t="shared" si="1"/>
        <v>(</v>
      </c>
      <c r="N31" s="57" t="str">
        <f t="shared" si="2"/>
        <v>Sol</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B32" t="s">
        <v>1003</v>
      </c>
      <c r="C32" s="51" t="s">
        <v>1162</v>
      </c>
      <c r="D32" s="52" t="s">
        <v>1017</v>
      </c>
      <c r="E32" s="52"/>
      <c r="F32" s="53"/>
      <c r="G32" s="53"/>
      <c r="H32" s="52"/>
      <c r="I32" s="52"/>
      <c r="J32" s="54"/>
      <c r="K32" s="54"/>
      <c r="L32" s="55" t="str">
        <f>IF(C32="","",_xlfn.CONCAT("            { line: ","""",C32,", ",M32:AN32,""", sC: ","""",B32,"""},"))</f>
        <v xml:space="preserve">            { line: "A LOS HOMBRES QUE AMA EL SEÑOR., (La,,15)", sC: "as"},</v>
      </c>
      <c r="M32" s="56" t="str">
        <f t="shared" si="1"/>
        <v>(</v>
      </c>
      <c r="N32" s="57" t="str">
        <f t="shared" si="2"/>
        <v>La</v>
      </c>
      <c r="O32" s="58" t="str">
        <f t="shared" si="3"/>
        <v>,</v>
      </c>
      <c r="P32" s="59" t="str">
        <f t="shared" si="4"/>
        <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6.5" thickTop="1" thickBot="1" x14ac:dyDescent="0.55000000000000004">
      <c r="A33" s="73"/>
      <c r="B33" s="73"/>
      <c r="C33" s="73"/>
      <c r="D33" s="74"/>
      <c r="E33" s="74"/>
      <c r="F33" s="74"/>
      <c r="G33" s="74"/>
      <c r="H33" s="74"/>
      <c r="I33" s="74"/>
      <c r="J33" s="74"/>
      <c r="K33" s="74"/>
      <c r="L33" s="75" t="s">
        <v>997</v>
      </c>
      <c r="M33" s="56"/>
      <c r="N33" s="57"/>
      <c r="O33" s="58"/>
      <c r="P33" s="59"/>
      <c r="Q33" s="60"/>
      <c r="R33" s="61"/>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B34" t="s">
        <v>1003</v>
      </c>
      <c r="C34" s="51" t="s">
        <v>1163</v>
      </c>
      <c r="D34" s="52" t="s">
        <v>1110</v>
      </c>
      <c r="E34" s="52"/>
      <c r="F34" s="53" t="s">
        <v>1017</v>
      </c>
      <c r="G34" s="53"/>
      <c r="H34" s="52"/>
      <c r="I34" s="52"/>
      <c r="J34" s="54"/>
      <c r="K34" s="54"/>
      <c r="L34" s="55" t="str">
        <f>IF(C34="","",_xlfn.CONCAT("            { line: ","""",C34,", ",M34:AN34,""", sC: ","""",B34,"""},"))</f>
        <v xml:space="preserve">            { line: "TE ALABAMOS, TE GLORIFICAMOS,, (Re,,15)(La,,250)", sC: "as"},</v>
      </c>
      <c r="M34" s="56" t="str">
        <f t="shared" si="1"/>
        <v>(</v>
      </c>
      <c r="N34" s="57" t="str">
        <f t="shared" si="2"/>
        <v>Re</v>
      </c>
      <c r="O34" s="58" t="str">
        <f t="shared" si="3"/>
        <v>,</v>
      </c>
      <c r="P34" s="59" t="str">
        <f t="shared" si="4"/>
        <v/>
      </c>
      <c r="Q34" s="60" t="str">
        <f t="shared" si="5"/>
        <v>,</v>
      </c>
      <c r="R34" s="61">
        <f t="shared" si="6"/>
        <v>15</v>
      </c>
      <c r="S34" s="56" t="str">
        <f t="shared" si="7"/>
        <v>)</v>
      </c>
      <c r="T34" s="62" t="str">
        <f t="shared" si="8"/>
        <v>(</v>
      </c>
      <c r="U34" s="63" t="str">
        <f t="shared" si="9"/>
        <v>La</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B35" t="s">
        <v>1003</v>
      </c>
      <c r="C35" s="51" t="s">
        <v>1164</v>
      </c>
      <c r="D35" s="52" t="s">
        <v>1053</v>
      </c>
      <c r="E35" s="52"/>
      <c r="F35" s="53"/>
      <c r="G35" s="53"/>
      <c r="H35" s="52"/>
      <c r="I35" s="52"/>
      <c r="J35" s="54"/>
      <c r="K35" s="54"/>
      <c r="L35" s="55" t="str">
        <f t="shared" ref="L35:L46" si="29">IF(C35="","",_xlfn.CONCAT("            { line: ","""",C35,", ",M35:AN35,""", sC: ","""",B35,"""},"))</f>
        <v xml:space="preserve">            { line: "TE ADORAMOS, TE DAMOS GRACIAS, (Sol,,15)", sC: "as"},</v>
      </c>
      <c r="M35" s="56" t="str">
        <f t="shared" si="1"/>
        <v>(</v>
      </c>
      <c r="N35" s="57" t="str">
        <f t="shared" si="2"/>
        <v>Sol</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B36" t="s">
        <v>1003</v>
      </c>
      <c r="C36" s="51" t="s">
        <v>1165</v>
      </c>
      <c r="D36" s="52" t="s">
        <v>1017</v>
      </c>
      <c r="E36" s="52"/>
      <c r="F36" s="53"/>
      <c r="G36" s="53"/>
      <c r="H36" s="52"/>
      <c r="I36" s="52"/>
      <c r="J36" s="54"/>
      <c r="K36" s="54"/>
      <c r="L36" s="55" t="str">
        <f t="shared" si="29"/>
        <v xml:space="preserve">            { line: "POR TU INMENSA GLORIA., (La,,15)", sC: "as"},</v>
      </c>
      <c r="M36" s="56" t="str">
        <f>IF(N36="","","(")</f>
        <v>(</v>
      </c>
      <c r="N36" s="57" t="str">
        <f>IF(D36="","",D36)</f>
        <v>La</v>
      </c>
      <c r="O36" s="58" t="str">
        <f>IF(N36="","",",")</f>
        <v>,</v>
      </c>
      <c r="P36" s="59" t="str">
        <f>IF(E36="","",E36)</f>
        <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997</v>
      </c>
      <c r="M37" s="56"/>
      <c r="N37" s="57"/>
      <c r="O37" s="58"/>
      <c r="P37" s="59"/>
      <c r="Q37" s="60"/>
      <c r="R37" s="61"/>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B38" t="s">
        <v>1018</v>
      </c>
      <c r="C38" s="51" t="s">
        <v>1166</v>
      </c>
      <c r="D38" s="52" t="s">
        <v>1053</v>
      </c>
      <c r="E38" s="52"/>
      <c r="F38" s="53"/>
      <c r="G38" s="53"/>
      <c r="H38" s="52"/>
      <c r="I38" s="52"/>
      <c r="J38" s="54"/>
      <c r="K38" s="54"/>
      <c r="L38" s="55" t="str">
        <f t="shared" si="29"/>
        <v xml:space="preserve">            { line: "Señor Dios, Rey celestial,, (Sol,,15)", sC: "tc"},</v>
      </c>
      <c r="M38" s="56" t="str">
        <f>IF(N38="","","(")</f>
        <v>(</v>
      </c>
      <c r="N38" s="57" t="str">
        <f>IF(D38="","",D38)</f>
        <v>Sol</v>
      </c>
      <c r="O38" s="58" t="str">
        <f>IF(N38="","",",")</f>
        <v>,</v>
      </c>
      <c r="P38" s="59" t="str">
        <f>IF(E38="","",E38)</f>
        <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51" t="s">
        <v>1167</v>
      </c>
      <c r="D39" s="52" t="s">
        <v>1168</v>
      </c>
      <c r="E39" s="52" t="s">
        <v>1016</v>
      </c>
      <c r="F39" s="53"/>
      <c r="G39" s="53"/>
      <c r="H39" s="52"/>
      <c r="I39" s="52"/>
      <c r="J39" s="54"/>
      <c r="K39" s="54"/>
      <c r="L39" s="55" t="str">
        <f t="shared" si="29"/>
        <v xml:space="preserve">            { line: "Dios Padre todopoderoso., (Fa#,m,15)", sC: ""},</v>
      </c>
      <c r="M39" s="56" t="str">
        <f>IF(N39="","","(")</f>
        <v>(</v>
      </c>
      <c r="N39" s="57" t="str">
        <f>IF(D39="","",D39)</f>
        <v>Fa#</v>
      </c>
      <c r="O39" s="58" t="str">
        <f>IF(N39="","",",")</f>
        <v>,</v>
      </c>
      <c r="P39" s="59" t="str">
        <f>IF(E39="","",E39)</f>
        <v>m</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51" t="s">
        <v>1169</v>
      </c>
      <c r="D40" s="52" t="s">
        <v>1015</v>
      </c>
      <c r="E40" s="52" t="s">
        <v>1016</v>
      </c>
      <c r="F40" s="53"/>
      <c r="G40" s="53"/>
      <c r="H40" s="52"/>
      <c r="I40" s="52"/>
      <c r="J40" s="54"/>
      <c r="K40" s="54"/>
      <c r="L40" s="55" t="str">
        <f t="shared" si="29"/>
        <v xml:space="preserve">            { line: "Señor, Hijo único,, (Mi,m,15)", sC: ""},</v>
      </c>
      <c r="M40" s="56" t="str">
        <f>IF(N40="","","(")</f>
        <v>(</v>
      </c>
      <c r="N40" s="57" t="str">
        <f>IF(D40="","",D40)</f>
        <v>Mi</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B41" t="s">
        <v>1187</v>
      </c>
      <c r="C41" s="51" t="s">
        <v>1170</v>
      </c>
      <c r="D41" s="52" t="s">
        <v>1017</v>
      </c>
      <c r="E41" s="52"/>
      <c r="F41" s="53"/>
      <c r="G41" s="53"/>
      <c r="H41" s="52"/>
      <c r="I41" s="52"/>
      <c r="J41" s="54"/>
      <c r="K41" s="54"/>
      <c r="L41" s="55" t="str">
        <f t="shared" si="29"/>
        <v xml:space="preserve">            { line: "JESUCRISTO., (La,,15)", sC: "ta"},</v>
      </c>
      <c r="M41" s="56" t="str">
        <f>IF(N41="","","(")</f>
        <v>(</v>
      </c>
      <c r="N41" s="57" t="str">
        <f>IF(D41="","",D41)</f>
        <v>La</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6.5" thickTop="1" thickBot="1" x14ac:dyDescent="0.55000000000000004">
      <c r="A42" s="73"/>
      <c r="B42" s="73"/>
      <c r="C42" s="73"/>
      <c r="D42" s="74"/>
      <c r="E42" s="74"/>
      <c r="F42" s="74"/>
      <c r="G42" s="74"/>
      <c r="H42" s="74"/>
      <c r="I42" s="74"/>
      <c r="J42" s="74"/>
      <c r="K42" s="74"/>
      <c r="L42" s="75" t="s">
        <v>997</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4.5" thickTop="1" thickBot="1" x14ac:dyDescent="0.55000000000000004">
      <c r="B43" t="s">
        <v>1018</v>
      </c>
      <c r="C43" s="51" t="s">
        <v>1171</v>
      </c>
      <c r="D43" s="52" t="s">
        <v>1053</v>
      </c>
      <c r="E43" s="52"/>
      <c r="F43" s="53"/>
      <c r="G43" s="53"/>
      <c r="H43" s="52"/>
      <c r="I43" s="52"/>
      <c r="J43" s="54"/>
      <c r="K43" s="54"/>
      <c r="L43" s="55" t="str">
        <f t="shared" si="29"/>
        <v xml:space="preserve">            { line: "Señor Dios, Cordero de Dios,, (Sol,,15)", sC: "tc"},</v>
      </c>
      <c r="M43" s="56" t="str">
        <f t="shared" ref="M43:M46" si="30">IF(N43="","","(")</f>
        <v>(</v>
      </c>
      <c r="N43" s="57" t="str">
        <f t="shared" ref="N43:N46" si="31">IF(D43="","",D43)</f>
        <v>Sol</v>
      </c>
      <c r="O43" s="58" t="str">
        <f t="shared" ref="O43:O46" si="32">IF(N43="","",",")</f>
        <v>,</v>
      </c>
      <c r="P43" s="59" t="str">
        <f t="shared" ref="P43:P46" si="33">IF(E43="","",E43)</f>
        <v/>
      </c>
      <c r="Q43" s="60" t="str">
        <f t="shared" ref="Q43:Q46" si="34">IF(N43="","",",")</f>
        <v>,</v>
      </c>
      <c r="R43" s="61">
        <f t="shared" ref="R43:R46" si="35">IF(N43="","",15)</f>
        <v>15</v>
      </c>
      <c r="S43" s="56" t="str">
        <f t="shared" ref="S43:S46" si="36">IF(N43="","",")")</f>
        <v>)</v>
      </c>
      <c r="T43" s="62" t="str">
        <f t="shared" ref="T43:T46" si="37">IF(U43="","","(")</f>
        <v/>
      </c>
      <c r="U43" s="63" t="str">
        <f t="shared" ref="U43:U46" si="38">IF(F43="","",F43)</f>
        <v/>
      </c>
      <c r="V43" s="64" t="str">
        <f t="shared" ref="V43:V46" si="39">IF(U43="","",",")</f>
        <v/>
      </c>
      <c r="W43" s="65" t="str">
        <f t="shared" ref="W43:W46" si="40">IF(G43="","",G43)</f>
        <v/>
      </c>
      <c r="X43" s="64" t="str">
        <f t="shared" ref="X43:X46" si="41">IF(U43="","",",")</f>
        <v/>
      </c>
      <c r="Y43" s="64" t="str">
        <f t="shared" ref="Y43:Y46" si="42">IF(U43="","",250)</f>
        <v/>
      </c>
      <c r="Z43" s="56" t="str">
        <f t="shared" ref="Z43:Z46" si="43">IF(U43="","",")")</f>
        <v/>
      </c>
      <c r="AA43" s="66" t="str">
        <f t="shared" ref="AA43:AA46" si="44">IF(AB43="","","(")</f>
        <v/>
      </c>
      <c r="AB43" s="57" t="str">
        <f t="shared" ref="AB43:AB46" si="45">IF(H43="","",H43)</f>
        <v/>
      </c>
      <c r="AC43" s="67" t="str">
        <f t="shared" ref="AC43:AC46" si="46">IF(AB43="","",",")</f>
        <v/>
      </c>
      <c r="AD43" s="59" t="str">
        <f t="shared" ref="AD43:AD46" si="47">IF(I43="","",I43)</f>
        <v/>
      </c>
      <c r="AE43" s="68" t="str">
        <f t="shared" ref="AE43:AE46" si="48">IF(AB43="","",",")</f>
        <v/>
      </c>
      <c r="AF43" s="61" t="str">
        <f t="shared" ref="AF43:AF46" si="49">IF(AB43="","",350)</f>
        <v/>
      </c>
      <c r="AG43" s="61" t="str">
        <f t="shared" ref="AG43:AG46" si="50">IF(AB43="","",")")</f>
        <v/>
      </c>
      <c r="AH43" s="69" t="str">
        <f t="shared" ref="AH43:AH46" si="51">IF(AI43="","","(")</f>
        <v/>
      </c>
      <c r="AI43" s="70" t="str">
        <f t="shared" ref="AI43:AI46" si="52">IF(J43="","",J43)</f>
        <v/>
      </c>
      <c r="AJ43" s="64" t="str">
        <f t="shared" ref="AJ43:AJ46" si="53">IF(AI43="","",",")</f>
        <v/>
      </c>
      <c r="AK43" s="64" t="str">
        <f t="shared" ref="AK43:AK46" si="54">IF(K43="","",K43)</f>
        <v/>
      </c>
      <c r="AL43" s="64" t="str">
        <f t="shared" ref="AL43:AL46" si="55">IF(AI43="","",",")</f>
        <v/>
      </c>
      <c r="AM43" s="64" t="str">
        <f t="shared" ref="AM43:AM46" si="56">IF(AI43="","",450)</f>
        <v/>
      </c>
      <c r="AN43" s="64" t="str">
        <f t="shared" ref="AN43:AN46" si="57">IF(AI43="","",")")</f>
        <v/>
      </c>
    </row>
    <row r="44" spans="1:40" ht="24.5" thickTop="1" thickBot="1" x14ac:dyDescent="0.55000000000000004">
      <c r="C44" s="51" t="s">
        <v>1172</v>
      </c>
      <c r="D44" s="52" t="s">
        <v>1168</v>
      </c>
      <c r="E44" s="52" t="s">
        <v>1016</v>
      </c>
      <c r="F44" s="53"/>
      <c r="G44" s="53"/>
      <c r="H44" s="52"/>
      <c r="I44" s="52"/>
      <c r="J44" s="54"/>
      <c r="K44" s="54"/>
      <c r="L44" s="55" t="str">
        <f t="shared" si="29"/>
        <v xml:space="preserve">            { line: "Hijo del Padre;, (Fa#,m,15)", sC: ""},</v>
      </c>
      <c r="M44" s="56" t="str">
        <f t="shared" si="30"/>
        <v>(</v>
      </c>
      <c r="N44" s="57" t="str">
        <f t="shared" si="31"/>
        <v>Fa#</v>
      </c>
      <c r="O44" s="58" t="str">
        <f t="shared" si="32"/>
        <v>,</v>
      </c>
      <c r="P44" s="59" t="str">
        <f t="shared" si="33"/>
        <v>m</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4.5" thickTop="1" thickBot="1" x14ac:dyDescent="0.55000000000000004">
      <c r="C45" s="51" t="s">
        <v>1173</v>
      </c>
      <c r="D45" s="52" t="s">
        <v>1015</v>
      </c>
      <c r="E45" s="52" t="s">
        <v>1016</v>
      </c>
      <c r="F45" s="53"/>
      <c r="G45" s="53"/>
      <c r="H45" s="52"/>
      <c r="I45" s="52"/>
      <c r="J45" s="54"/>
      <c r="K45" s="54"/>
      <c r="L45" s="55" t="str">
        <f t="shared" si="29"/>
        <v xml:space="preserve">            { line: "tú que quitas el pecado del mundo,, (Mi,m,15)", sC: ""},</v>
      </c>
      <c r="M45" s="56" t="str">
        <f t="shared" si="30"/>
        <v>(</v>
      </c>
      <c r="N45" s="57" t="str">
        <f t="shared" si="31"/>
        <v>Mi</v>
      </c>
      <c r="O45" s="58" t="str">
        <f t="shared" si="32"/>
        <v>,</v>
      </c>
      <c r="P45" s="59" t="str">
        <f t="shared" si="33"/>
        <v>m</v>
      </c>
      <c r="Q45" s="60" t="str">
        <f t="shared" si="34"/>
        <v>,</v>
      </c>
      <c r="R45" s="61">
        <f t="shared" si="35"/>
        <v>15</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4.5" thickTop="1" thickBot="1" x14ac:dyDescent="0.55000000000000004">
      <c r="B46" t="s">
        <v>1001</v>
      </c>
      <c r="C46" s="51" t="s">
        <v>1174</v>
      </c>
      <c r="D46" s="52" t="s">
        <v>1017</v>
      </c>
      <c r="E46" s="52"/>
      <c r="F46" s="53"/>
      <c r="G46" s="53"/>
      <c r="H46" s="52"/>
      <c r="I46" s="52"/>
      <c r="J46" s="54"/>
      <c r="K46" s="54"/>
      <c r="L46" s="55" t="str">
        <f t="shared" si="29"/>
        <v xml:space="preserve">            { line: "TEN PIEDAD DE NOSOTROS., (La,,15)", sC: "ta as"},</v>
      </c>
      <c r="M46" s="56" t="str">
        <f t="shared" si="30"/>
        <v>(</v>
      </c>
      <c r="N46" s="57" t="str">
        <f t="shared" si="31"/>
        <v>La</v>
      </c>
      <c r="O46" s="58" t="str">
        <f t="shared" si="32"/>
        <v>,</v>
      </c>
      <c r="P46" s="59" t="str">
        <f t="shared" si="33"/>
        <v/>
      </c>
      <c r="Q46" s="60" t="str">
        <f t="shared" si="34"/>
        <v>,</v>
      </c>
      <c r="R46" s="61">
        <f t="shared" si="35"/>
        <v>15</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36.5" thickTop="1" thickBot="1" x14ac:dyDescent="0.55000000000000004">
      <c r="A47" s="76"/>
      <c r="B47" s="76"/>
      <c r="C47" s="76"/>
      <c r="D47" s="77"/>
      <c r="E47" s="77"/>
      <c r="F47" s="77"/>
      <c r="G47" s="77"/>
      <c r="H47" s="77"/>
      <c r="I47" s="77"/>
      <c r="J47" s="77"/>
      <c r="K47" s="77"/>
      <c r="L47" s="50" t="s">
        <v>998</v>
      </c>
      <c r="M47" s="56" t="str">
        <f t="shared" ref="M47:M61" si="58">IF(N47="","","(")</f>
        <v/>
      </c>
      <c r="N47" s="57" t="str">
        <f t="shared" si="2"/>
        <v/>
      </c>
      <c r="O47" s="58" t="str">
        <f t="shared" ref="O47:O61" si="59">IF(N47="","",",")</f>
        <v/>
      </c>
      <c r="P47" s="59" t="str">
        <f t="shared" si="4"/>
        <v/>
      </c>
      <c r="Q47" s="60" t="str">
        <f t="shared" ref="Q47:Q61" si="60">IF(N47="","",",")</f>
        <v/>
      </c>
      <c r="R47" s="61" t="str">
        <f t="shared" ref="R47:R61" si="61">IF(N47="","",15)</f>
        <v/>
      </c>
      <c r="S47" s="56" t="str">
        <f t="shared" ref="S47:S61" si="62">IF(N47="","",")")</f>
        <v/>
      </c>
      <c r="T47" s="62" t="str">
        <f t="shared" ref="T47:T61" si="63">IF(U47="","","(")</f>
        <v/>
      </c>
      <c r="U47" s="63" t="str">
        <f t="shared" si="9"/>
        <v/>
      </c>
      <c r="V47" s="64" t="str">
        <f t="shared" ref="V47:V61" si="64">IF(U47="","",",")</f>
        <v/>
      </c>
      <c r="W47" s="65" t="str">
        <f t="shared" si="11"/>
        <v/>
      </c>
      <c r="X47" s="64" t="str">
        <f t="shared" ref="X47:X61" si="65">IF(U47="","",",")</f>
        <v/>
      </c>
      <c r="Y47" s="64" t="str">
        <f t="shared" ref="Y47:Y61" si="66">IF(U47="","",250)</f>
        <v/>
      </c>
      <c r="Z47" s="56" t="str">
        <f t="shared" ref="Z47:Z61" si="67">IF(U47="","",")")</f>
        <v/>
      </c>
      <c r="AA47" s="66" t="str">
        <f t="shared" ref="AA47:AA61" si="68">IF(AB47="","","(")</f>
        <v/>
      </c>
      <c r="AB47" s="57" t="str">
        <f t="shared" si="16"/>
        <v/>
      </c>
      <c r="AC47" s="67" t="str">
        <f t="shared" ref="AC47:AC61" si="69">IF(AB47="","",",")</f>
        <v/>
      </c>
      <c r="AD47" s="59" t="str">
        <f t="shared" ref="AD47:AD61" si="70">IF(I47="","",I47)</f>
        <v/>
      </c>
      <c r="AE47" s="68" t="str">
        <f t="shared" ref="AE47:AE61" si="71">IF(AB47="","",",")</f>
        <v/>
      </c>
      <c r="AF47" s="61" t="str">
        <f t="shared" ref="AF47:AF61" si="72">IF(AB47="","",350)</f>
        <v/>
      </c>
      <c r="AG47" s="61" t="str">
        <f t="shared" ref="AG47:AG61" si="73">IF(AB47="","",")")</f>
        <v/>
      </c>
      <c r="AH47" s="69" t="str">
        <f t="shared" ref="AH47:AH61" si="74">IF(AI47="","","(")</f>
        <v/>
      </c>
      <c r="AI47" s="70" t="str">
        <f t="shared" si="23"/>
        <v/>
      </c>
      <c r="AJ47" s="64" t="str">
        <f t="shared" ref="AJ47:AJ61" si="75">IF(AI47="","",",")</f>
        <v/>
      </c>
      <c r="AK47" s="64" t="str">
        <f t="shared" ref="AK47:AK61" si="76">IF(K47="","",K47)</f>
        <v/>
      </c>
      <c r="AL47" s="64" t="str">
        <f t="shared" ref="AL47:AL61" si="77">IF(AI47="","",",")</f>
        <v/>
      </c>
      <c r="AM47" s="64" t="str">
        <f t="shared" ref="AM47:AM61" si="78">IF(AI47="","",450)</f>
        <v/>
      </c>
      <c r="AN47" s="64" t="str">
        <f t="shared" ref="AN47:AN61" si="79">IF(AI47="","",")")</f>
        <v/>
      </c>
    </row>
    <row r="48" spans="1:40" ht="24.5" thickTop="1" thickBot="1" x14ac:dyDescent="0.55000000000000004">
      <c r="B48" t="s">
        <v>1018</v>
      </c>
      <c r="C48" s="51" t="s">
        <v>1175</v>
      </c>
      <c r="D48" s="52" t="s">
        <v>1053</v>
      </c>
      <c r="E48" s="52"/>
      <c r="F48" s="53"/>
      <c r="G48" s="53"/>
      <c r="H48" s="52"/>
      <c r="I48" s="52"/>
      <c r="J48" s="54"/>
      <c r="K48" s="54"/>
      <c r="L48" s="55" t="str">
        <f t="shared" ref="L48:L61" si="80">IF(C48="","",_xlfn.CONCAT("            { line: ","""",C48,", ",M48:AN48,""", sC: ","""",B48,"""},"))</f>
        <v xml:space="preserve">            { line: "Tú que quitas el pecado del mundo,, (Sol,,15)", sC: "tc"},</v>
      </c>
      <c r="M48" s="56" t="str">
        <f t="shared" si="58"/>
        <v>(</v>
      </c>
      <c r="N48" s="57" t="str">
        <f t="shared" si="2"/>
        <v>Sol</v>
      </c>
      <c r="O48" s="58" t="str">
        <f t="shared" si="59"/>
        <v>,</v>
      </c>
      <c r="P48" s="59" t="str">
        <f t="shared" si="4"/>
        <v/>
      </c>
      <c r="Q48" s="60" t="str">
        <f t="shared" si="60"/>
        <v>,</v>
      </c>
      <c r="R48" s="61">
        <f t="shared" si="61"/>
        <v>15</v>
      </c>
      <c r="S48" s="56" t="str">
        <f t="shared" si="62"/>
        <v>)</v>
      </c>
      <c r="T48" s="62" t="str">
        <f t="shared" si="63"/>
        <v/>
      </c>
      <c r="U48" s="63" t="str">
        <f t="shared" si="9"/>
        <v/>
      </c>
      <c r="V48" s="64" t="str">
        <f t="shared" si="64"/>
        <v/>
      </c>
      <c r="W48" s="65" t="str">
        <f t="shared" si="11"/>
        <v/>
      </c>
      <c r="X48" s="64" t="str">
        <f t="shared" si="65"/>
        <v/>
      </c>
      <c r="Y48" s="64" t="str">
        <f t="shared" si="66"/>
        <v/>
      </c>
      <c r="Z48" s="56" t="str">
        <f t="shared" si="67"/>
        <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1:40" ht="24.5" thickTop="1" thickBot="1" x14ac:dyDescent="0.55000000000000004">
      <c r="C49" s="51" t="s">
        <v>1176</v>
      </c>
      <c r="D49" s="52" t="s">
        <v>1168</v>
      </c>
      <c r="E49" s="52" t="s">
        <v>1016</v>
      </c>
      <c r="F49" s="53"/>
      <c r="G49" s="53"/>
      <c r="H49" s="52"/>
      <c r="I49" s="52"/>
      <c r="J49" s="54"/>
      <c r="K49" s="54"/>
      <c r="L49" s="55" t="str">
        <f t="shared" si="80"/>
        <v xml:space="preserve">            { line: "atiende a nuestra súplica;, (Fa#,m,15)", sC: ""},</v>
      </c>
      <c r="M49" s="56" t="str">
        <f t="shared" si="58"/>
        <v>(</v>
      </c>
      <c r="N49" s="57" t="str">
        <f t="shared" si="2"/>
        <v>Fa#</v>
      </c>
      <c r="O49" s="58" t="str">
        <f t="shared" si="59"/>
        <v>,</v>
      </c>
      <c r="P49" s="59" t="str">
        <f t="shared" si="4"/>
        <v>m</v>
      </c>
      <c r="Q49" s="60" t="str">
        <f t="shared" si="60"/>
        <v>,</v>
      </c>
      <c r="R49" s="61">
        <f t="shared" si="61"/>
        <v>15</v>
      </c>
      <c r="S49" s="56" t="str">
        <f t="shared" si="62"/>
        <v>)</v>
      </c>
      <c r="T49" s="62" t="str">
        <f t="shared" si="63"/>
        <v/>
      </c>
      <c r="U49" s="63" t="str">
        <f t="shared" si="9"/>
        <v/>
      </c>
      <c r="V49" s="64" t="str">
        <f t="shared" si="64"/>
        <v/>
      </c>
      <c r="W49" s="65" t="str">
        <f t="shared" si="11"/>
        <v/>
      </c>
      <c r="X49" s="64" t="str">
        <f t="shared" si="65"/>
        <v/>
      </c>
      <c r="Y49" s="64" t="str">
        <f t="shared" si="66"/>
        <v/>
      </c>
      <c r="Z49" s="56" t="str">
        <f t="shared" si="67"/>
        <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1:40" ht="24.5" thickTop="1" thickBot="1" x14ac:dyDescent="0.55000000000000004">
      <c r="C50" s="51" t="s">
        <v>1177</v>
      </c>
      <c r="D50" s="52"/>
      <c r="E50" s="52"/>
      <c r="F50" s="53"/>
      <c r="G50" s="53"/>
      <c r="H50" s="52"/>
      <c r="I50" s="52"/>
      <c r="J50" s="54"/>
      <c r="K50" s="54"/>
      <c r="L50" s="55" t="str">
        <f t="shared" si="80"/>
        <v xml:space="preserve">            { line: "tú, que estás sentado, ", sC: ""},</v>
      </c>
      <c r="M50" s="56" t="str">
        <f t="shared" si="58"/>
        <v/>
      </c>
      <c r="N50" s="57" t="str">
        <f t="shared" si="2"/>
        <v/>
      </c>
      <c r="O50" s="58" t="str">
        <f t="shared" si="59"/>
        <v/>
      </c>
      <c r="P50" s="59" t="str">
        <f t="shared" si="4"/>
        <v/>
      </c>
      <c r="Q50" s="60" t="str">
        <f t="shared" si="60"/>
        <v/>
      </c>
      <c r="R50" s="61" t="str">
        <f t="shared" si="61"/>
        <v/>
      </c>
      <c r="S50" s="56" t="str">
        <f t="shared" si="62"/>
        <v/>
      </c>
      <c r="T50" s="62" t="str">
        <f t="shared" si="63"/>
        <v/>
      </c>
      <c r="U50" s="63" t="str">
        <f t="shared" si="9"/>
        <v/>
      </c>
      <c r="V50" s="64" t="str">
        <f t="shared" si="64"/>
        <v/>
      </c>
      <c r="W50" s="65" t="str">
        <f t="shared" si="11"/>
        <v/>
      </c>
      <c r="X50" s="64" t="str">
        <f t="shared" si="65"/>
        <v/>
      </c>
      <c r="Y50" s="64" t="str">
        <f t="shared" si="66"/>
        <v/>
      </c>
      <c r="Z50" s="56" t="str">
        <f t="shared" si="67"/>
        <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1:40" ht="24.5" thickTop="1" thickBot="1" x14ac:dyDescent="0.55000000000000004">
      <c r="C51" s="51" t="s">
        <v>1178</v>
      </c>
      <c r="D51" s="52" t="s">
        <v>1015</v>
      </c>
      <c r="E51" s="52" t="s">
        <v>1016</v>
      </c>
      <c r="F51" s="53"/>
      <c r="G51" s="53"/>
      <c r="H51" s="52"/>
      <c r="I51" s="52"/>
      <c r="J51" s="54"/>
      <c r="K51" s="54"/>
      <c r="L51" s="55" t="str">
        <f t="shared" si="80"/>
        <v xml:space="preserve">            { line: "a la derecha del Padre,, (Mi,m,15)", sC: ""},</v>
      </c>
      <c r="M51" s="56" t="str">
        <f t="shared" si="58"/>
        <v>(</v>
      </c>
      <c r="N51" s="57" t="str">
        <f t="shared" si="2"/>
        <v>Mi</v>
      </c>
      <c r="O51" s="58" t="str">
        <f t="shared" si="59"/>
        <v>,</v>
      </c>
      <c r="P51" s="59" t="str">
        <f t="shared" si="4"/>
        <v>m</v>
      </c>
      <c r="Q51" s="60" t="str">
        <f t="shared" si="60"/>
        <v>,</v>
      </c>
      <c r="R51" s="61">
        <f t="shared" si="61"/>
        <v>15</v>
      </c>
      <c r="S51" s="56" t="str">
        <f t="shared" si="62"/>
        <v>)</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1:40" ht="24.5" thickTop="1" thickBot="1" x14ac:dyDescent="0.55000000000000004">
      <c r="B52" t="s">
        <v>1001</v>
      </c>
      <c r="C52" s="51" t="s">
        <v>1179</v>
      </c>
      <c r="D52" s="52" t="s">
        <v>1017</v>
      </c>
      <c r="E52" s="52"/>
      <c r="F52" s="53"/>
      <c r="G52" s="53"/>
      <c r="H52" s="52"/>
      <c r="I52" s="52"/>
      <c r="J52" s="54"/>
      <c r="K52" s="54"/>
      <c r="L52" s="55" t="str">
        <f t="shared" si="80"/>
        <v xml:space="preserve">            { line: "TEN PIEDAD DE NOSOTROS;, (La,,15)", sC: "ta as"},</v>
      </c>
      <c r="M52" s="56" t="str">
        <f t="shared" si="58"/>
        <v>(</v>
      </c>
      <c r="N52" s="57" t="str">
        <f t="shared" si="2"/>
        <v>La</v>
      </c>
      <c r="O52" s="58" t="str">
        <f t="shared" si="59"/>
        <v>,</v>
      </c>
      <c r="P52" s="59" t="str">
        <f t="shared" si="4"/>
        <v/>
      </c>
      <c r="Q52" s="60" t="str">
        <f t="shared" si="60"/>
        <v>,</v>
      </c>
      <c r="R52" s="61">
        <f t="shared" si="61"/>
        <v>15</v>
      </c>
      <c r="S52" s="56" t="str">
        <f t="shared" si="62"/>
        <v>)</v>
      </c>
      <c r="T52" s="62" t="str">
        <f t="shared" si="63"/>
        <v/>
      </c>
      <c r="U52" s="63" t="str">
        <f t="shared" si="9"/>
        <v/>
      </c>
      <c r="V52" s="64" t="str">
        <f t="shared" si="64"/>
        <v/>
      </c>
      <c r="W52" s="65" t="str">
        <f t="shared" si="11"/>
        <v/>
      </c>
      <c r="X52" s="64" t="str">
        <f t="shared" si="65"/>
        <v/>
      </c>
      <c r="Y52" s="64" t="str">
        <f t="shared" si="66"/>
        <v/>
      </c>
      <c r="Z52" s="56" t="str">
        <f t="shared" si="67"/>
        <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1:40" ht="26.5" thickTop="1" thickBot="1" x14ac:dyDescent="0.55000000000000004">
      <c r="A53" s="73"/>
      <c r="B53" s="73"/>
      <c r="C53" s="73"/>
      <c r="D53" s="74"/>
      <c r="E53" s="74"/>
      <c r="F53" s="74"/>
      <c r="G53" s="74"/>
      <c r="H53" s="74"/>
      <c r="I53" s="74"/>
      <c r="J53" s="74"/>
      <c r="K53" s="74"/>
      <c r="L53" s="75" t="s">
        <v>997</v>
      </c>
      <c r="M53" s="56"/>
      <c r="N53" s="57"/>
      <c r="O53" s="58"/>
      <c r="P53" s="59"/>
      <c r="Q53" s="60"/>
      <c r="R53" s="61"/>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4.5" thickTop="1" thickBot="1" x14ac:dyDescent="0.55000000000000004">
      <c r="B54" t="s">
        <v>1001</v>
      </c>
      <c r="C54" s="51" t="s">
        <v>1180</v>
      </c>
      <c r="D54" s="52" t="s">
        <v>1053</v>
      </c>
      <c r="E54" s="52"/>
      <c r="F54" s="53"/>
      <c r="G54" s="53"/>
      <c r="H54" s="52"/>
      <c r="I54" s="52"/>
      <c r="J54" s="54"/>
      <c r="K54" s="54"/>
      <c r="L54" s="78" t="str">
        <f t="shared" si="80"/>
        <v xml:space="preserve">            { line: "PORQUE SOLO TÚ ERES SANTO,, (Sol,,15)", sC: "ta as"},</v>
      </c>
      <c r="M54" s="56" t="str">
        <f t="shared" si="58"/>
        <v>(</v>
      </c>
      <c r="N54" s="57" t="str">
        <f t="shared" si="2"/>
        <v>Sol</v>
      </c>
      <c r="O54" s="58" t="str">
        <f t="shared" si="59"/>
        <v>,</v>
      </c>
      <c r="P54" s="59" t="str">
        <f t="shared" si="4"/>
        <v/>
      </c>
      <c r="Q54" s="60" t="str">
        <f t="shared" si="60"/>
        <v>,</v>
      </c>
      <c r="R54" s="61">
        <f t="shared" si="61"/>
        <v>15</v>
      </c>
      <c r="S54" s="56" t="str">
        <f t="shared" si="62"/>
        <v>)</v>
      </c>
      <c r="T54" s="62" t="str">
        <f t="shared" si="63"/>
        <v/>
      </c>
      <c r="U54" s="63" t="str">
        <f t="shared" si="9"/>
        <v/>
      </c>
      <c r="V54" s="64" t="str">
        <f t="shared" si="64"/>
        <v/>
      </c>
      <c r="W54" s="65" t="str">
        <f t="shared" si="11"/>
        <v/>
      </c>
      <c r="X54" s="64" t="str">
        <f t="shared" si="65"/>
        <v/>
      </c>
      <c r="Y54" s="64" t="str">
        <f t="shared" si="66"/>
        <v/>
      </c>
      <c r="Z54" s="56" t="str">
        <f t="shared" si="67"/>
        <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1:40" ht="24.5" thickTop="1" thickBot="1" x14ac:dyDescent="0.55000000000000004">
      <c r="B55" t="s">
        <v>1003</v>
      </c>
      <c r="C55" s="51" t="s">
        <v>1181</v>
      </c>
      <c r="D55" s="52" t="s">
        <v>1168</v>
      </c>
      <c r="E55" s="52" t="s">
        <v>1016</v>
      </c>
      <c r="F55" s="53"/>
      <c r="G55" s="53"/>
      <c r="H55" s="52"/>
      <c r="I55" s="52"/>
      <c r="J55" s="54"/>
      <c r="K55" s="54"/>
      <c r="L55" s="78" t="str">
        <f t="shared" si="80"/>
        <v xml:space="preserve">            { line: "SOLO TÚ SEÑOR,, (Fa#,m,15)", sC: "as"},</v>
      </c>
      <c r="M55" s="56" t="str">
        <f t="shared" si="58"/>
        <v>(</v>
      </c>
      <c r="N55" s="57" t="str">
        <f t="shared" si="2"/>
        <v>Fa#</v>
      </c>
      <c r="O55" s="58" t="str">
        <f t="shared" si="59"/>
        <v>,</v>
      </c>
      <c r="P55" s="59" t="str">
        <f t="shared" si="4"/>
        <v>m</v>
      </c>
      <c r="Q55" s="60" t="str">
        <f t="shared" si="60"/>
        <v>,</v>
      </c>
      <c r="R55" s="61">
        <f t="shared" si="61"/>
        <v>15</v>
      </c>
      <c r="S55" s="56" t="str">
        <f t="shared" si="62"/>
        <v>)</v>
      </c>
      <c r="T55" s="62" t="str">
        <f t="shared" si="63"/>
        <v/>
      </c>
      <c r="U55" s="63" t="str">
        <f t="shared" si="9"/>
        <v/>
      </c>
      <c r="V55" s="64" t="str">
        <f t="shared" si="64"/>
        <v/>
      </c>
      <c r="W55" s="65" t="str">
        <f t="shared" si="11"/>
        <v/>
      </c>
      <c r="X55" s="64" t="str">
        <f t="shared" si="65"/>
        <v/>
      </c>
      <c r="Y55" s="64" t="str">
        <f t="shared" si="66"/>
        <v/>
      </c>
      <c r="Z55" s="56" t="str">
        <f t="shared" si="67"/>
        <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1:40" ht="24.5" thickTop="1" thickBot="1" x14ac:dyDescent="0.55000000000000004">
      <c r="B56" t="s">
        <v>1003</v>
      </c>
      <c r="C56" s="51" t="s">
        <v>1182</v>
      </c>
      <c r="D56" s="52" t="s">
        <v>1015</v>
      </c>
      <c r="E56" s="52" t="s">
        <v>1016</v>
      </c>
      <c r="F56" s="53"/>
      <c r="G56" s="53"/>
      <c r="H56" s="52"/>
      <c r="I56" s="52"/>
      <c r="J56" s="54"/>
      <c r="K56" s="54"/>
      <c r="L56" s="78" t="str">
        <f t="shared" si="80"/>
        <v xml:space="preserve">            { line: "SOLO TÚ ALTÍSIMO,, (Mi,m,15)", sC: "as"},</v>
      </c>
      <c r="M56" s="56" t="str">
        <f t="shared" si="58"/>
        <v>(</v>
      </c>
      <c r="N56" s="57" t="str">
        <f t="shared" si="2"/>
        <v>Mi</v>
      </c>
      <c r="O56" s="58" t="str">
        <f t="shared" si="59"/>
        <v>,</v>
      </c>
      <c r="P56" s="59" t="str">
        <f t="shared" si="4"/>
        <v>m</v>
      </c>
      <c r="Q56" s="60" t="str">
        <f t="shared" si="60"/>
        <v>,</v>
      </c>
      <c r="R56" s="61">
        <f t="shared" si="61"/>
        <v>15</v>
      </c>
      <c r="S56" s="56" t="str">
        <f t="shared" si="62"/>
        <v>)</v>
      </c>
      <c r="T56" s="62" t="str">
        <f t="shared" si="63"/>
        <v/>
      </c>
      <c r="U56" s="63" t="str">
        <f t="shared" si="9"/>
        <v/>
      </c>
      <c r="V56" s="64" t="str">
        <f t="shared" si="64"/>
        <v/>
      </c>
      <c r="W56" s="65" t="str">
        <f t="shared" si="11"/>
        <v/>
      </c>
      <c r="X56" s="64" t="str">
        <f t="shared" si="65"/>
        <v/>
      </c>
      <c r="Y56" s="64" t="str">
        <f t="shared" si="66"/>
        <v/>
      </c>
      <c r="Z56" s="56" t="str">
        <f t="shared" si="67"/>
        <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1:40" ht="24.5" thickTop="1" thickBot="1" x14ac:dyDescent="0.55000000000000004">
      <c r="B57" t="s">
        <v>1003</v>
      </c>
      <c r="C57" s="51" t="s">
        <v>1183</v>
      </c>
      <c r="D57" s="52" t="s">
        <v>1017</v>
      </c>
      <c r="E57" s="52"/>
      <c r="F57" s="53"/>
      <c r="G57" s="53"/>
      <c r="H57" s="52"/>
      <c r="I57" s="52"/>
      <c r="J57" s="54"/>
      <c r="K57" s="54"/>
      <c r="L57" s="55" t="str">
        <f t="shared" si="80"/>
        <v xml:space="preserve">            { line: "JESUCRISTO,, (La,,15)", sC: "as"},</v>
      </c>
      <c r="M57" s="56" t="str">
        <f t="shared" si="58"/>
        <v>(</v>
      </c>
      <c r="N57" s="57" t="str">
        <f t="shared" si="2"/>
        <v>La</v>
      </c>
      <c r="O57" s="58" t="str">
        <f t="shared" si="59"/>
        <v>,</v>
      </c>
      <c r="P57" s="59" t="str">
        <f t="shared" si="4"/>
        <v/>
      </c>
      <c r="Q57" s="60" t="str">
        <f t="shared" si="60"/>
        <v>,</v>
      </c>
      <c r="R57" s="61">
        <f t="shared" si="61"/>
        <v>15</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1:40" ht="26.5" thickTop="1" thickBot="1" x14ac:dyDescent="0.55000000000000004">
      <c r="A58" s="73"/>
      <c r="B58" s="73"/>
      <c r="C58" s="73"/>
      <c r="D58" s="74"/>
      <c r="E58" s="74"/>
      <c r="F58" s="74"/>
      <c r="G58" s="74"/>
      <c r="H58" s="74"/>
      <c r="I58" s="74"/>
      <c r="J58" s="74"/>
      <c r="K58" s="74"/>
      <c r="L58" s="75" t="s">
        <v>997</v>
      </c>
      <c r="M58" s="56"/>
      <c r="N58" s="57"/>
      <c r="O58" s="58"/>
      <c r="P58" s="59"/>
      <c r="Q58" s="60"/>
      <c r="R58" s="61"/>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4.5" thickTop="1" thickBot="1" x14ac:dyDescent="0.55000000000000004">
      <c r="B59" t="s">
        <v>1018</v>
      </c>
      <c r="C59" s="51" t="s">
        <v>1184</v>
      </c>
      <c r="D59" s="52"/>
      <c r="E59" s="52"/>
      <c r="F59" s="53"/>
      <c r="G59" s="53"/>
      <c r="H59" s="52"/>
      <c r="I59" s="52"/>
      <c r="J59" s="54"/>
      <c r="K59" s="54"/>
      <c r="L59" s="55" t="str">
        <f t="shared" si="80"/>
        <v xml:space="preserve">            { line: "con el Espíritu Santo, ", sC: "tc"},</v>
      </c>
      <c r="M59" s="56" t="str">
        <f t="shared" si="58"/>
        <v/>
      </c>
      <c r="N59" s="57" t="str">
        <f t="shared" si="2"/>
        <v/>
      </c>
      <c r="O59" s="58" t="str">
        <f t="shared" si="59"/>
        <v/>
      </c>
      <c r="P59" s="59" t="str">
        <f t="shared" si="4"/>
        <v/>
      </c>
      <c r="Q59" s="60" t="str">
        <f t="shared" si="60"/>
        <v/>
      </c>
      <c r="R59" s="61" t="str">
        <f t="shared" si="61"/>
        <v/>
      </c>
      <c r="S59" s="56" t="str">
        <f t="shared" si="62"/>
        <v/>
      </c>
      <c r="T59" s="62" t="str">
        <f t="shared" si="63"/>
        <v/>
      </c>
      <c r="U59" s="63" t="str">
        <f t="shared" si="9"/>
        <v/>
      </c>
      <c r="V59" s="64" t="str">
        <f t="shared" si="64"/>
        <v/>
      </c>
      <c r="W59" s="65" t="str">
        <f t="shared" si="11"/>
        <v/>
      </c>
      <c r="X59" s="64" t="str">
        <f t="shared" si="65"/>
        <v/>
      </c>
      <c r="Y59" s="64" t="str">
        <f t="shared" si="66"/>
        <v/>
      </c>
      <c r="Z59" s="56" t="str">
        <f t="shared" si="67"/>
        <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1:40" ht="24.5" thickTop="1" thickBot="1" x14ac:dyDescent="0.55000000000000004">
      <c r="C60" s="51" t="s">
        <v>1185</v>
      </c>
      <c r="D60" s="52" t="s">
        <v>1110</v>
      </c>
      <c r="E60" s="52"/>
      <c r="F60" s="53"/>
      <c r="G60" s="53"/>
      <c r="H60" s="52"/>
      <c r="I60" s="52"/>
      <c r="J60" s="54"/>
      <c r="K60" s="54"/>
      <c r="L60" s="55" t="str">
        <f t="shared" si="80"/>
        <v xml:space="preserve">            { line: "en la gloria de Dios Padre., (Re,,15)", sC: ""},</v>
      </c>
      <c r="M60" s="56" t="str">
        <f t="shared" si="58"/>
        <v>(</v>
      </c>
      <c r="N60" s="57" t="str">
        <f t="shared" si="2"/>
        <v>Re</v>
      </c>
      <c r="O60" s="58" t="str">
        <f t="shared" si="59"/>
        <v>,</v>
      </c>
      <c r="P60" s="59" t="str">
        <f t="shared" si="4"/>
        <v/>
      </c>
      <c r="Q60" s="60" t="str">
        <f t="shared" si="60"/>
        <v>,</v>
      </c>
      <c r="R60" s="61">
        <f t="shared" si="61"/>
        <v>15</v>
      </c>
      <c r="S60" s="56" t="str">
        <f t="shared" si="62"/>
        <v>)</v>
      </c>
      <c r="T60" s="62" t="str">
        <f t="shared" si="63"/>
        <v/>
      </c>
      <c r="U60" s="63" t="str">
        <f t="shared" si="9"/>
        <v/>
      </c>
      <c r="V60" s="64" t="str">
        <f t="shared" si="64"/>
        <v/>
      </c>
      <c r="W60" s="65" t="str">
        <f t="shared" si="11"/>
        <v/>
      </c>
      <c r="X60" s="64" t="str">
        <f t="shared" si="65"/>
        <v/>
      </c>
      <c r="Y60" s="64" t="str">
        <f t="shared" si="66"/>
        <v/>
      </c>
      <c r="Z60" s="56" t="str">
        <f t="shared" si="67"/>
        <v/>
      </c>
      <c r="AA60" s="66" t="str">
        <f t="shared" si="68"/>
        <v/>
      </c>
      <c r="AB60" s="57" t="str">
        <f t="shared" si="16"/>
        <v/>
      </c>
      <c r="AC60" s="67" t="str">
        <f t="shared" si="69"/>
        <v/>
      </c>
      <c r="AD60" s="59" t="str">
        <f t="shared" si="70"/>
        <v/>
      </c>
      <c r="AE60" s="68" t="str">
        <f t="shared" si="71"/>
        <v/>
      </c>
      <c r="AF60" s="61" t="str">
        <f t="shared" si="72"/>
        <v/>
      </c>
      <c r="AG60" s="61" t="str">
        <f t="shared" si="73"/>
        <v/>
      </c>
      <c r="AH60" s="69" t="str">
        <f t="shared" si="74"/>
        <v/>
      </c>
      <c r="AI60" s="70" t="str">
        <f t="shared" si="23"/>
        <v/>
      </c>
      <c r="AJ60" s="64" t="str">
        <f t="shared" si="75"/>
        <v/>
      </c>
      <c r="AK60" s="64" t="str">
        <f t="shared" si="76"/>
        <v/>
      </c>
      <c r="AL60" s="64" t="str">
        <f t="shared" si="77"/>
        <v/>
      </c>
      <c r="AM60" s="64" t="str">
        <f t="shared" si="78"/>
        <v/>
      </c>
      <c r="AN60" s="64" t="str">
        <f t="shared" si="79"/>
        <v/>
      </c>
    </row>
    <row r="61" spans="1:40" ht="24.5" thickTop="1" thickBot="1" x14ac:dyDescent="0.55000000000000004">
      <c r="B61" t="s">
        <v>1001</v>
      </c>
      <c r="C61" s="51" t="s">
        <v>1186</v>
      </c>
      <c r="D61" s="52" t="s">
        <v>1053</v>
      </c>
      <c r="E61" s="52"/>
      <c r="F61" s="53" t="s">
        <v>1110</v>
      </c>
      <c r="G61" s="53"/>
      <c r="H61" s="52"/>
      <c r="I61" s="52"/>
      <c r="J61" s="54"/>
      <c r="K61" s="54"/>
      <c r="L61" s="55" t="str">
        <f t="shared" si="80"/>
        <v xml:space="preserve">            { line: "AMÉN, AMÉN, (Sol,,15)(Re,,250)", sC: "ta as"},</v>
      </c>
      <c r="M61" s="56" t="str">
        <f t="shared" si="58"/>
        <v>(</v>
      </c>
      <c r="N61" s="57" t="str">
        <f t="shared" si="2"/>
        <v>Sol</v>
      </c>
      <c r="O61" s="58" t="str">
        <f t="shared" si="59"/>
        <v>,</v>
      </c>
      <c r="P61" s="59" t="str">
        <f t="shared" si="4"/>
        <v/>
      </c>
      <c r="Q61" s="60" t="str">
        <f t="shared" si="60"/>
        <v>,</v>
      </c>
      <c r="R61" s="61">
        <f t="shared" si="61"/>
        <v>15</v>
      </c>
      <c r="S61" s="56" t="str">
        <f t="shared" si="62"/>
        <v>)</v>
      </c>
      <c r="T61" s="62" t="str">
        <f t="shared" si="63"/>
        <v>(</v>
      </c>
      <c r="U61" s="63" t="str">
        <f t="shared" si="9"/>
        <v>Re</v>
      </c>
      <c r="V61" s="64" t="str">
        <f t="shared" si="64"/>
        <v>,</v>
      </c>
      <c r="W61" s="65" t="str">
        <f t="shared" si="11"/>
        <v/>
      </c>
      <c r="X61" s="64" t="str">
        <f t="shared" si="65"/>
        <v>,</v>
      </c>
      <c r="Y61" s="64">
        <f t="shared" si="66"/>
        <v>250</v>
      </c>
      <c r="Z61" s="56" t="str">
        <f t="shared" si="67"/>
        <v>)</v>
      </c>
      <c r="AA61" s="66" t="str">
        <f t="shared" si="68"/>
        <v/>
      </c>
      <c r="AB61" s="57" t="str">
        <f t="shared" si="16"/>
        <v/>
      </c>
      <c r="AC61" s="67" t="str">
        <f t="shared" si="69"/>
        <v/>
      </c>
      <c r="AD61" s="59" t="str">
        <f t="shared" si="70"/>
        <v/>
      </c>
      <c r="AE61" s="68" t="str">
        <f t="shared" si="71"/>
        <v/>
      </c>
      <c r="AF61" s="61" t="str">
        <f t="shared" si="72"/>
        <v/>
      </c>
      <c r="AG61" s="61" t="str">
        <f t="shared" si="73"/>
        <v/>
      </c>
      <c r="AH61" s="69" t="str">
        <f t="shared" si="74"/>
        <v/>
      </c>
      <c r="AI61" s="70" t="str">
        <f t="shared" si="23"/>
        <v/>
      </c>
      <c r="AJ61" s="64" t="str">
        <f t="shared" si="75"/>
        <v/>
      </c>
      <c r="AK61" s="64" t="str">
        <f t="shared" si="76"/>
        <v/>
      </c>
      <c r="AL61" s="64" t="str">
        <f t="shared" si="77"/>
        <v/>
      </c>
      <c r="AM61" s="64" t="str">
        <f t="shared" si="78"/>
        <v/>
      </c>
      <c r="AN61" s="64" t="str">
        <f t="shared" si="79"/>
        <v/>
      </c>
    </row>
    <row r="62" spans="1:40" ht="24" customHeight="1" thickTop="1" x14ac:dyDescent="0.6">
      <c r="B62" s="95"/>
      <c r="C62" s="95"/>
      <c r="D62" s="95"/>
      <c r="E62" s="95"/>
      <c r="F62" s="95"/>
      <c r="G62" s="95"/>
      <c r="H62" s="95"/>
      <c r="I62" s="95"/>
      <c r="J62" s="95"/>
      <c r="K62" s="95"/>
      <c r="L62" s="99" t="str">
        <f>_xlfn.CONCAT("]}, // ULTIMA LINEA DEL CANTO: ",L1)</f>
        <v>]}, // ULTIMA LINEA DEL CANTO: GLORIA A DIOS EN LO ALTO DEL CIELO</v>
      </c>
      <c r="M62" s="95"/>
    </row>
    <row r="63" spans="1:40" ht="20.5" x14ac:dyDescent="0.35">
      <c r="L63" s="100" t="s">
        <v>1012</v>
      </c>
      <c r="M63" s="101"/>
    </row>
    <row r="64" spans="1:40" x14ac:dyDescent="0.35">
      <c r="M6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189</v>
      </c>
      <c r="E1" s="40"/>
      <c r="F1" s="40"/>
      <c r="G1" s="40"/>
      <c r="H1" s="40"/>
      <c r="I1" s="40"/>
      <c r="J1" s="40"/>
      <c r="K1" s="40"/>
      <c r="L1" s="41" t="str">
        <f ca="1">UPPER(VLOOKUP(C1,Table223[],3,FALSE))</f>
        <v>LETANÍAS DE LOS SANTOS</v>
      </c>
      <c r="O1" s="42"/>
      <c r="P1" s="42"/>
      <c r="Q1" s="43"/>
      <c r="AE1" s="43"/>
      <c r="AF1" s="43"/>
    </row>
    <row r="2" spans="2:32" ht="34.5" x14ac:dyDescent="0.55000000000000004">
      <c r="B2" s="44" t="s">
        <v>983</v>
      </c>
      <c r="C2" s="45"/>
      <c r="D2" s="45"/>
      <c r="E2" s="45"/>
      <c r="F2" s="45"/>
      <c r="G2" s="45"/>
      <c r="H2" s="45"/>
      <c r="I2" s="45"/>
      <c r="J2" s="45"/>
      <c r="K2" s="45"/>
      <c r="L2" s="46" t="s">
        <v>984</v>
      </c>
    </row>
    <row r="3" spans="2:32" ht="23" x14ac:dyDescent="0.35">
      <c r="L3" s="46" t="s">
        <v>985</v>
      </c>
    </row>
    <row r="4" spans="2:32" ht="23" x14ac:dyDescent="0.35">
      <c r="L4" s="46" t="str">
        <f ca="1">_xlfn.CONCAT("║           ",L1,"               ║")</f>
        <v>║           LETANÍAS DE LOS SANTOS               ║</v>
      </c>
    </row>
    <row r="5" spans="2:32" ht="23" x14ac:dyDescent="0.35">
      <c r="L5" s="46" t="s">
        <v>986</v>
      </c>
    </row>
    <row r="6" spans="2:32" ht="23" x14ac:dyDescent="0.35">
      <c r="L6" s="47"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48" t="str">
        <f ca="1">_xlfn.CONCAT("        id: ","""",C7,"""",",")</f>
        <v xml:space="preserve">        id: "letaniasdelossantos",</v>
      </c>
    </row>
    <row r="8" spans="2:32" ht="23" x14ac:dyDescent="0.35">
      <c r="C8" t="str">
        <f ca="1">PROPER(L1)</f>
        <v>Letanías De Los Santos</v>
      </c>
      <c r="L8" s="48" t="str">
        <f ca="1">_xlfn.CONCAT("        tt: ","""",C8,"""",",")</f>
        <v xml:space="preserve">        tt: "Letanías De Los Santos",</v>
      </c>
    </row>
    <row r="9" spans="2:32" ht="23" x14ac:dyDescent="0.35">
      <c r="C9" t="str">
        <f ca="1">PROPER(L1)</f>
        <v>Letanías De Los Santos</v>
      </c>
      <c r="L9" s="48" t="str">
        <f ca="1">_xlfn.CONCAT("        title: ","""",C9,"""",",")</f>
        <v xml:space="preserve">        title: "Letanías De Los Santos",</v>
      </c>
    </row>
    <row r="10" spans="2:32" ht="23" x14ac:dyDescent="0.35">
      <c r="C10" t="str">
        <f ca="1">VLOOKUP(C1,Table223[],4,FALSE)</f>
        <v>De la liturgia bautismal de la Vigilia Pascual</v>
      </c>
      <c r="L10" s="48" t="str">
        <f ca="1">_xlfn.CONCAT("        ","subtitle: ","""",C10,"""",",")</f>
        <v xml:space="preserve">        subtitle: "De la liturgia bautismal de la Vigilia Pascual",</v>
      </c>
    </row>
    <row r="11" spans="2:32" ht="23" x14ac:dyDescent="0.35">
      <c r="C11" t="str">
        <f ca="1">_xlfn.CONCAT("category: [",VLOOKUP(C1,Table223[],16,FALSE),"],")</f>
        <v>category: ["Liturgia"],</v>
      </c>
      <c r="L11" s="48" t="str">
        <f ca="1">_xlfn.CONCAT("        ",C11)</f>
        <v xml:space="preserve">        category: ["Liturgia"],</v>
      </c>
    </row>
    <row r="12" spans="2:32" ht="23" x14ac:dyDescent="0.35">
      <c r="C12" t="str">
        <f ca="1">VLOOKUP(C1,Table223[],5,FALSE)</f>
        <v>Liturgia</v>
      </c>
      <c r="L12" s="48" t="str">
        <f ca="1">_xlfn.CONCAT("        catCanto: ","""",C12,"""",",   // Precatecumenado | Catecumenado | Liturgia | Eleccion")</f>
        <v xml:space="preserve">        catCanto: "Liturgia",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189</v>
      </c>
      <c r="L16" s="48" t="str">
        <f ca="1">_xlfn.CONCAT("        dbno: ","""",C16,"""",",")</f>
        <v xml:space="preserve">        dbno: "189",</v>
      </c>
    </row>
    <row r="17" spans="2:40" ht="23" x14ac:dyDescent="0.35">
      <c r="L17" s="48" t="str">
        <f>_xlfn.CONCAT("        notes: ","""",C17,"""",",")</f>
        <v xml:space="preserve">        notes: "",</v>
      </c>
    </row>
    <row r="18" spans="2:40" ht="23" x14ac:dyDescent="0.35">
      <c r="C18" t="s">
        <v>988</v>
      </c>
      <c r="L18" s="48" t="str">
        <f>_xlfn.CONCAT("        mant: ","""",C18,"""",",")</f>
        <v xml:space="preserve">        mant: "Si",</v>
      </c>
    </row>
    <row r="19" spans="2:40" ht="23" x14ac:dyDescent="0.35">
      <c r="C19" t="str">
        <f ca="1">C7</f>
        <v>letaniasdelossantos</v>
      </c>
      <c r="L19" s="48" t="str">
        <f ca="1">_xlfn.CONCAT("        audioSrc: ","""/audio/",C19,".mp3""",",")</f>
        <v xml:space="preserve">        audioSrc: "/audio/letaniasdelossantos.mp3",</v>
      </c>
    </row>
    <row r="20" spans="2:40" ht="23" x14ac:dyDescent="0.35">
      <c r="L20" s="46" t="s">
        <v>989</v>
      </c>
    </row>
    <row r="21" spans="2:40" ht="23" x14ac:dyDescent="0.35">
      <c r="L21" s="48" t="s">
        <v>990</v>
      </c>
    </row>
    <row r="22" spans="2:40" ht="23" x14ac:dyDescent="0.35">
      <c r="L22" s="48" t="s">
        <v>991</v>
      </c>
    </row>
    <row r="23" spans="2:40" ht="23" x14ac:dyDescent="0.35">
      <c r="L23" s="48" t="s">
        <v>992</v>
      </c>
    </row>
    <row r="24" spans="2:40" ht="23" x14ac:dyDescent="0.35">
      <c r="C24" t="s">
        <v>1014</v>
      </c>
      <c r="L24" s="48" t="s">
        <v>993</v>
      </c>
    </row>
    <row r="25" spans="2:40" ht="23" x14ac:dyDescent="0.35">
      <c r="L25" s="48" t="s">
        <v>994</v>
      </c>
    </row>
    <row r="26" spans="2:40" ht="23" x14ac:dyDescent="0.35">
      <c r="B26">
        <f ca="1">+C1-1-1</f>
        <v>187</v>
      </c>
      <c r="C26" t="str">
        <f ca="1">VLOOKUP(B26,Table4[],13,FALSE)</f>
        <v>"/resucito/src/index.html?canto=credo"</v>
      </c>
      <c r="L26" s="48" t="str">
        <f ca="1">_xlfn.CONCAT("        ant: ",C26,",")</f>
        <v xml:space="preserve">        ant: "/resucito/src/index.html?canto=credo",</v>
      </c>
    </row>
    <row r="27" spans="2:40" ht="23" x14ac:dyDescent="0.35">
      <c r="B27">
        <f ca="1">+C1+1</f>
        <v>190</v>
      </c>
      <c r="C27" t="e">
        <f ca="1">VLOOKUP(B27,Table4[],13,FALSE)</f>
        <v>#N/A</v>
      </c>
      <c r="L27" s="48" t="e">
        <f ca="1">_xlfn.CONCAT("        sig: ",C27,",")</f>
        <v>#N/A</v>
      </c>
    </row>
    <row r="28" spans="2:40" ht="23" x14ac:dyDescent="0.35">
      <c r="L28" s="46" t="s">
        <v>995</v>
      </c>
    </row>
    <row r="29" spans="2:40" ht="36" thickBot="1" x14ac:dyDescent="0.4">
      <c r="C29" s="49"/>
      <c r="D29" s="49"/>
      <c r="E29" s="49"/>
      <c r="F29" s="49"/>
      <c r="G29" s="49"/>
      <c r="H29" s="49"/>
      <c r="I29" s="49"/>
      <c r="J29" s="49"/>
      <c r="K29" s="49"/>
      <c r="L29" s="50" t="s">
        <v>996</v>
      </c>
    </row>
    <row r="30" spans="2:40" ht="24.5" thickTop="1" thickBot="1" x14ac:dyDescent="0.55000000000000004">
      <c r="B30" t="s">
        <v>1001</v>
      </c>
      <c r="C30" s="51" t="s">
        <v>1092</v>
      </c>
      <c r="D30" s="52" t="s">
        <v>1015</v>
      </c>
      <c r="E30" s="52"/>
      <c r="F30" s="53" t="s">
        <v>988</v>
      </c>
      <c r="G30" s="53">
        <v>7</v>
      </c>
      <c r="H30" s="52"/>
      <c r="I30" s="52"/>
      <c r="J30" s="54"/>
      <c r="K30" s="54"/>
      <c r="L30" s="55" t="str">
        <f t="shared" ref="L30:L31" si="0">IF(C30="","",_xlfn.CONCAT("            { line: ","""",C30,", ",M30:AN30,""", sC: ","""",B30,"""},"))</f>
        <v xml:space="preserve">            { line: "SANTO, SANTO, SANTO,, (Mi,,15)(Si,7,250)", sC: "ta as"},</v>
      </c>
      <c r="M30" s="56" t="str">
        <f t="shared" ref="M30:M35" si="1">IF(N30="","","(")</f>
        <v>(</v>
      </c>
      <c r="N30" s="57" t="str">
        <f t="shared" ref="N30:N54" si="2">IF(D30="","",D30)</f>
        <v>Mi</v>
      </c>
      <c r="O30" s="58" t="str">
        <f t="shared" ref="O30:O35" si="3">IF(N30="","",",")</f>
        <v>,</v>
      </c>
      <c r="P30" s="59" t="str">
        <f t="shared" ref="P30:P54" si="4">IF(E30="","",E30)</f>
        <v/>
      </c>
      <c r="Q30" s="60" t="str">
        <f t="shared" ref="Q30:Q35" si="5">IF(N30="","",",")</f>
        <v>,</v>
      </c>
      <c r="R30" s="61">
        <f t="shared" ref="R30:R35" si="6">IF(N30="","",15)</f>
        <v>15</v>
      </c>
      <c r="S30" s="56" t="str">
        <f t="shared" ref="S30:S35" si="7">IF(N30="","",")")</f>
        <v>)</v>
      </c>
      <c r="T30" s="62" t="str">
        <f t="shared" ref="T30:T35" si="8">IF(U30="","","(")</f>
        <v>(</v>
      </c>
      <c r="U30" s="63" t="str">
        <f t="shared" ref="U30:U54" si="9">IF(F30="","",F30)</f>
        <v>Si</v>
      </c>
      <c r="V30" s="64" t="str">
        <f t="shared" ref="V30:V35" si="10">IF(U30="","",",")</f>
        <v>,</v>
      </c>
      <c r="W30" s="65">
        <f t="shared" ref="W30:W54" si="11">IF(G30="","",G30)</f>
        <v>7</v>
      </c>
      <c r="X30" s="64" t="str">
        <f t="shared" ref="X30:X35" si="12">IF(U30="","",",")</f>
        <v>,</v>
      </c>
      <c r="Y30" s="64">
        <f t="shared" ref="Y30:Y35" si="13">IF(U30="","",250)</f>
        <v>250</v>
      </c>
      <c r="Z30" s="56" t="str">
        <f t="shared" ref="Z30:Z35" si="14">IF(U30="","",")")</f>
        <v>)</v>
      </c>
      <c r="AA30" s="66" t="str">
        <f t="shared" ref="AA30:AA35" si="15">IF(AB30="","","(")</f>
        <v/>
      </c>
      <c r="AB30" s="57" t="str">
        <f t="shared" ref="AB30:AB54"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54"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2:40" ht="24.5" thickTop="1" thickBot="1" x14ac:dyDescent="0.55000000000000004">
      <c r="B31" t="s">
        <v>1003</v>
      </c>
      <c r="C31" s="51" t="s">
        <v>1093</v>
      </c>
      <c r="D31" s="52" t="s">
        <v>1015</v>
      </c>
      <c r="E31" s="52"/>
      <c r="F31" s="53"/>
      <c r="G31" s="53"/>
      <c r="H31" s="52"/>
      <c r="I31" s="52"/>
      <c r="J31" s="54"/>
      <c r="K31" s="54"/>
      <c r="L31" s="55" t="str">
        <f t="shared" si="0"/>
        <v xml:space="preserve">            { line: "SANTO ES EL SEÑOR,, (Mi,,15)", sC: "as"},</v>
      </c>
      <c r="M31" s="56" t="str">
        <f t="shared" si="1"/>
        <v>(</v>
      </c>
      <c r="N31" s="57" t="str">
        <f t="shared" si="2"/>
        <v>Mi</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B32" t="s">
        <v>1003</v>
      </c>
      <c r="C32" s="51" t="s">
        <v>1094</v>
      </c>
      <c r="D32" s="52" t="s">
        <v>988</v>
      </c>
      <c r="E32" s="52">
        <v>7</v>
      </c>
      <c r="F32" s="53"/>
      <c r="G32" s="53"/>
      <c r="H32" s="52"/>
      <c r="I32" s="52"/>
      <c r="J32" s="54"/>
      <c r="K32" s="54"/>
      <c r="L32" s="55" t="str">
        <f>IF(C32="","",_xlfn.CONCAT("            { line: ","""",C32,", ",M32:AN32,""", sC: ","""",B32,"""},"))</f>
        <v xml:space="preserve">            { line: "DIOS DEL UNIVERSO,, (Si,7,15)", sC: "as"},</v>
      </c>
      <c r="M32" s="56" t="str">
        <f t="shared" si="1"/>
        <v>(</v>
      </c>
      <c r="N32" s="57" t="str">
        <f t="shared" si="2"/>
        <v>Si</v>
      </c>
      <c r="O32" s="58" t="str">
        <f t="shared" si="3"/>
        <v>,</v>
      </c>
      <c r="P32" s="59">
        <f t="shared" si="4"/>
        <v>7</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1003</v>
      </c>
      <c r="C33" s="51" t="s">
        <v>1095</v>
      </c>
      <c r="D33" s="52" t="s">
        <v>1015</v>
      </c>
      <c r="E33" s="52"/>
      <c r="F33" s="53"/>
      <c r="G33" s="53"/>
      <c r="H33" s="52"/>
      <c r="I33" s="52"/>
      <c r="J33" s="54"/>
      <c r="K33" s="54"/>
      <c r="L33" s="55" t="str">
        <f>IF(C33="","",_xlfn.CONCAT("            { line: ","""",C33,", ",M33:AN33,""", sC: ","""",B33,"""},"))</f>
        <v xml:space="preserve">            { line: "SANTO ES EL SEÑOR., (Mi,,15)", sC: "as"},</v>
      </c>
      <c r="M33" s="56" t="str">
        <f t="shared" si="1"/>
        <v>(</v>
      </c>
      <c r="N33" s="57" t="str">
        <f t="shared" si="2"/>
        <v>Mi</v>
      </c>
      <c r="O33" s="58" t="str">
        <f t="shared" si="3"/>
        <v>,</v>
      </c>
      <c r="P33" s="59" t="str">
        <f t="shared" si="4"/>
        <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6.5" thickTop="1" thickBot="1" x14ac:dyDescent="0.55000000000000004">
      <c r="C34" s="73"/>
      <c r="D34" s="74"/>
      <c r="E34" s="74"/>
      <c r="F34" s="74"/>
      <c r="G34" s="74"/>
      <c r="H34" s="74"/>
      <c r="I34" s="74"/>
      <c r="J34" s="74"/>
      <c r="K34" s="74"/>
      <c r="L34" s="75" t="s">
        <v>997</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1018</v>
      </c>
      <c r="C35" s="51" t="s">
        <v>1096</v>
      </c>
      <c r="D35" s="52" t="s">
        <v>1106</v>
      </c>
      <c r="E35" s="52"/>
      <c r="F35" s="53"/>
      <c r="G35" s="53"/>
      <c r="H35" s="52"/>
      <c r="I35" s="52"/>
      <c r="J35" s="54"/>
      <c r="K35" s="54"/>
      <c r="L35" s="55" t="str">
        <f t="shared" ref="L35:L38" si="29">IF(C35="","",_xlfn.CONCAT("            { line: ","""",C35,", ",M35:AN35,""", sC: ","""",B35,"""},"))</f>
        <v xml:space="preserve">            { line: "Llenos están los cielos, (Do,,15)", sC: "tc"},</v>
      </c>
      <c r="M35" s="56" t="str">
        <f t="shared" si="1"/>
        <v>(</v>
      </c>
      <c r="N35" s="57" t="str">
        <f t="shared" si="2"/>
        <v>Do</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51" t="s">
        <v>1097</v>
      </c>
      <c r="D36" s="52" t="s">
        <v>988</v>
      </c>
      <c r="E36" s="52">
        <v>7</v>
      </c>
      <c r="F36" s="53"/>
      <c r="G36" s="53"/>
      <c r="H36" s="52"/>
      <c r="I36" s="52"/>
      <c r="J36" s="54"/>
      <c r="K36" s="54"/>
      <c r="L36" s="55" t="str">
        <f t="shared" si="29"/>
        <v xml:space="preserve">            { line: "y la tierra de tu gloria., (Si,7,15)", sC: ""},</v>
      </c>
      <c r="M36" s="56" t="str">
        <f>IF(N36="","","(")</f>
        <v>(</v>
      </c>
      <c r="N36" s="57" t="str">
        <f>IF(D36="","",D36)</f>
        <v>Si</v>
      </c>
      <c r="O36" s="58" t="str">
        <f>IF(N36="","",",")</f>
        <v>,</v>
      </c>
      <c r="P36" s="59">
        <f>IF(E36="","",E36)</f>
        <v>7</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51" t="s">
        <v>1098</v>
      </c>
      <c r="D37" s="52" t="s">
        <v>1106</v>
      </c>
      <c r="E37" s="52"/>
      <c r="F37" s="53"/>
      <c r="G37" s="53"/>
      <c r="H37" s="52"/>
      <c r="I37" s="52"/>
      <c r="J37" s="54"/>
      <c r="K37" s="54"/>
      <c r="L37" s="55" t="str">
        <f t="shared" si="29"/>
        <v xml:space="preserve">            { line: "Hosanna, hosanna, hosanna,, (Do,,15)", sC: ""},</v>
      </c>
      <c r="M37" s="56" t="str">
        <f>IF(N37="","","(")</f>
        <v>(</v>
      </c>
      <c r="N37" s="57" t="str">
        <f>IF(D37="","",D37)</f>
        <v>Do</v>
      </c>
      <c r="O37" s="58" t="str">
        <f>IF(N37="","",",")</f>
        <v>,</v>
      </c>
      <c r="P37" s="59" t="str">
        <f>IF(E37="","",E37)</f>
        <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51" t="s">
        <v>1099</v>
      </c>
      <c r="D38" s="52" t="s">
        <v>1107</v>
      </c>
      <c r="E38" s="52"/>
      <c r="F38" s="53"/>
      <c r="G38" s="53"/>
      <c r="H38" s="52"/>
      <c r="I38" s="52"/>
      <c r="J38" s="54"/>
      <c r="K38" s="54"/>
      <c r="L38" s="55" t="str">
        <f t="shared" si="29"/>
        <v xml:space="preserve">            { line: "hosanna en las alturas., (Si7,,15)", sC: ""},</v>
      </c>
      <c r="M38" s="56" t="str">
        <f>IF(N38="","","(")</f>
        <v>(</v>
      </c>
      <c r="N38" s="57" t="str">
        <f>IF(D38="","",D38)</f>
        <v>Si7</v>
      </c>
      <c r="O38" s="58" t="str">
        <f>IF(N38="","",",")</f>
        <v>,</v>
      </c>
      <c r="P38" s="59" t="str">
        <f>IF(E38="","",E38)</f>
        <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C39" s="73"/>
      <c r="D39" s="74"/>
      <c r="E39" s="74"/>
      <c r="F39" s="74"/>
      <c r="G39" s="74"/>
      <c r="H39" s="74"/>
      <c r="I39" s="74"/>
      <c r="J39" s="74"/>
      <c r="K39" s="74"/>
      <c r="L39" s="75" t="s">
        <v>997</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C40" s="79" t="s">
        <v>999</v>
      </c>
      <c r="D40" s="80"/>
      <c r="E40" s="80"/>
      <c r="F40" s="80"/>
      <c r="G40" s="80"/>
      <c r="H40" s="80"/>
      <c r="I40" s="80"/>
      <c r="J40" s="80"/>
      <c r="K40" s="80"/>
      <c r="L40" s="81" t="s">
        <v>1000</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1:40" ht="24.5" thickTop="1" thickBot="1" x14ac:dyDescent="0.55000000000000004">
      <c r="B41" t="s">
        <v>1001</v>
      </c>
      <c r="C41" s="82" t="s">
        <v>1092</v>
      </c>
      <c r="D41" s="83" t="s">
        <v>1015</v>
      </c>
      <c r="E41" s="83"/>
      <c r="F41" s="83" t="s">
        <v>988</v>
      </c>
      <c r="G41" s="83">
        <v>7</v>
      </c>
      <c r="H41" s="83"/>
      <c r="I41" s="83"/>
      <c r="J41" s="83"/>
      <c r="K41" s="83"/>
      <c r="L41" s="84" t="str">
        <f>IF(C41="","",_xlfn.CONCAT("       triggerLine: ","""",C41,", ",M41:AN41,""", sC: ","""",B41,""", lines: ["))</f>
        <v xml:space="preserve">       triggerLine: "SANTO, SANTO, SANTO,, (Mi,,15)(Si,7,250)", sC: "ta as", lines: [</v>
      </c>
      <c r="M41" s="56" t="str">
        <f t="shared" si="30"/>
        <v>(</v>
      </c>
      <c r="N41" s="57" t="str">
        <f t="shared" si="31"/>
        <v>Mi</v>
      </c>
      <c r="O41" s="58" t="str">
        <f t="shared" si="32"/>
        <v>,</v>
      </c>
      <c r="P41" s="59" t="str">
        <f t="shared" si="33"/>
        <v/>
      </c>
      <c r="Q41" s="60" t="str">
        <f t="shared" si="34"/>
        <v>,</v>
      </c>
      <c r="R41" s="61">
        <f t="shared" si="35"/>
        <v>15</v>
      </c>
      <c r="S41" s="56" t="str">
        <f t="shared" si="36"/>
        <v>)</v>
      </c>
      <c r="T41" s="62" t="str">
        <f t="shared" si="37"/>
        <v>(</v>
      </c>
      <c r="U41" s="63" t="str">
        <f t="shared" si="38"/>
        <v>Si</v>
      </c>
      <c r="V41" s="64" t="str">
        <f t="shared" si="39"/>
        <v>,</v>
      </c>
      <c r="W41" s="65">
        <f t="shared" si="40"/>
        <v>7</v>
      </c>
      <c r="X41" s="64" t="str">
        <f t="shared" si="41"/>
        <v>,</v>
      </c>
      <c r="Y41" s="64">
        <f t="shared" si="42"/>
        <v>250</v>
      </c>
      <c r="Z41" s="56" t="str">
        <f t="shared" si="43"/>
        <v>)</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1:40" ht="24.5" thickTop="1" thickBot="1" x14ac:dyDescent="0.55000000000000004">
      <c r="B42" t="s">
        <v>1003</v>
      </c>
      <c r="C42" s="85" t="s">
        <v>1093</v>
      </c>
      <c r="D42" s="86" t="s">
        <v>1015</v>
      </c>
      <c r="E42" s="86"/>
      <c r="F42" s="86"/>
      <c r="G42" s="86"/>
      <c r="H42" s="87"/>
      <c r="I42" s="87"/>
      <c r="J42" s="87"/>
      <c r="K42" s="87"/>
      <c r="L42" s="88" t="str">
        <f>IF(C42="","",_xlfn.CONCAT("            { line: ","""",C42,", ",M42:AN42,""", sC: ","""",B42,"""},"))</f>
        <v xml:space="preserve">            { line: "SANTO ES EL SEÑOR,, (Mi,,15)", sC: "as"},</v>
      </c>
      <c r="M42" s="56" t="str">
        <f t="shared" si="30"/>
        <v>(</v>
      </c>
      <c r="N42" s="57" t="str">
        <f t="shared" si="31"/>
        <v>Mi</v>
      </c>
      <c r="O42" s="58" t="str">
        <f t="shared" si="32"/>
        <v>,</v>
      </c>
      <c r="P42" s="59" t="str">
        <f t="shared" si="33"/>
        <v/>
      </c>
      <c r="Q42" s="60" t="str">
        <f t="shared" si="34"/>
        <v>,</v>
      </c>
      <c r="R42" s="61">
        <f t="shared" si="35"/>
        <v>15</v>
      </c>
      <c r="S42" s="56" t="str">
        <f t="shared" si="36"/>
        <v>)</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4.5" thickTop="1" thickBot="1" x14ac:dyDescent="0.55000000000000004">
      <c r="B43" t="s">
        <v>1003</v>
      </c>
      <c r="C43" s="85" t="s">
        <v>1094</v>
      </c>
      <c r="D43" s="89" t="s">
        <v>988</v>
      </c>
      <c r="E43" s="89">
        <v>7</v>
      </c>
      <c r="F43" s="89"/>
      <c r="G43" s="89"/>
      <c r="H43" s="90"/>
      <c r="I43" s="90"/>
      <c r="J43" s="90"/>
      <c r="K43" s="90"/>
      <c r="L43" s="88" t="str">
        <f>IF(C43="","",_xlfn.CONCAT("            { line: ","""",C43,", ",M43:AN43,""", sC: ","""",B43,"""},"))</f>
        <v xml:space="preserve">            { line: "DIOS DEL UNIVERSO,, (Si,7,15)", sC: "as"},</v>
      </c>
      <c r="M43" s="56" t="str">
        <f t="shared" si="30"/>
        <v>(</v>
      </c>
      <c r="N43" s="57" t="str">
        <f t="shared" si="31"/>
        <v>Si</v>
      </c>
      <c r="O43" s="58" t="str">
        <f t="shared" si="32"/>
        <v>,</v>
      </c>
      <c r="P43" s="59">
        <f t="shared" si="33"/>
        <v>7</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4.5" thickTop="1" thickBot="1" x14ac:dyDescent="0.55000000000000004">
      <c r="B44" t="s">
        <v>1003</v>
      </c>
      <c r="C44" s="93" t="s">
        <v>1095</v>
      </c>
      <c r="D44" s="83" t="s">
        <v>1015</v>
      </c>
      <c r="E44" s="83"/>
      <c r="F44" s="83"/>
      <c r="G44" s="83"/>
      <c r="H44" s="83"/>
      <c r="I44" s="83"/>
      <c r="J44" s="83"/>
      <c r="K44" s="83"/>
      <c r="L44" s="94" t="str">
        <f>IF(C44="","",_xlfn.CONCAT("            { line: ","""",C44,", ",M44:AN44,""", sC: ","""",B44,"""},  ]},"))</f>
        <v xml:space="preserve">            { line: "SANTO ES EL SEÑOR., (Mi,,15)", sC: "as"},  ]},</v>
      </c>
      <c r="M44" s="56" t="str">
        <f t="shared" si="30"/>
        <v>(</v>
      </c>
      <c r="N44" s="57" t="str">
        <f t="shared" si="31"/>
        <v>Mi</v>
      </c>
      <c r="O44" s="58" t="str">
        <f t="shared" si="32"/>
        <v>,</v>
      </c>
      <c r="P44" s="59" t="str">
        <f t="shared" si="33"/>
        <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36.5" thickTop="1" thickBot="1" x14ac:dyDescent="0.55000000000000004">
      <c r="A45" s="76"/>
      <c r="B45" s="76"/>
      <c r="C45" s="76"/>
      <c r="D45" s="77"/>
      <c r="E45" s="77"/>
      <c r="F45" s="77"/>
      <c r="G45" s="77"/>
      <c r="H45" s="77"/>
      <c r="I45" s="77"/>
      <c r="J45" s="77"/>
      <c r="K45" s="77"/>
      <c r="L45" s="50" t="s">
        <v>998</v>
      </c>
      <c r="M45" s="56" t="str">
        <f t="shared" ref="M45:M54" si="58">IF(N45="","","(")</f>
        <v/>
      </c>
      <c r="N45" s="57" t="str">
        <f t="shared" si="2"/>
        <v/>
      </c>
      <c r="O45" s="58" t="str">
        <f t="shared" ref="O45:O54" si="59">IF(N45="","",",")</f>
        <v/>
      </c>
      <c r="P45" s="59" t="str">
        <f t="shared" si="4"/>
        <v/>
      </c>
      <c r="Q45" s="60" t="str">
        <f t="shared" ref="Q45:Q54" si="60">IF(N45="","",",")</f>
        <v/>
      </c>
      <c r="R45" s="61" t="str">
        <f t="shared" ref="R45:R54" si="61">IF(N45="","",15)</f>
        <v/>
      </c>
      <c r="S45" s="56" t="str">
        <f t="shared" ref="S45:S54" si="62">IF(N45="","",")")</f>
        <v/>
      </c>
      <c r="T45" s="62" t="str">
        <f t="shared" ref="T45:T54" si="63">IF(U45="","","(")</f>
        <v/>
      </c>
      <c r="U45" s="63" t="str">
        <f t="shared" si="9"/>
        <v/>
      </c>
      <c r="V45" s="64" t="str">
        <f t="shared" ref="V45:V54" si="64">IF(U45="","",",")</f>
        <v/>
      </c>
      <c r="W45" s="65" t="str">
        <f t="shared" si="11"/>
        <v/>
      </c>
      <c r="X45" s="64" t="str">
        <f t="shared" ref="X45:X54" si="65">IF(U45="","",",")</f>
        <v/>
      </c>
      <c r="Y45" s="64" t="str">
        <f t="shared" ref="Y45:Y54" si="66">IF(U45="","",250)</f>
        <v/>
      </c>
      <c r="Z45" s="56" t="str">
        <f t="shared" ref="Z45:Z54" si="67">IF(U45="","",")")</f>
        <v/>
      </c>
      <c r="AA45" s="66" t="str">
        <f t="shared" ref="AA45:AA54" si="68">IF(AB45="","","(")</f>
        <v/>
      </c>
      <c r="AB45" s="57" t="str">
        <f t="shared" si="16"/>
        <v/>
      </c>
      <c r="AC45" s="67" t="str">
        <f t="shared" ref="AC45:AC54" si="69">IF(AB45="","",",")</f>
        <v/>
      </c>
      <c r="AD45" s="59" t="str">
        <f t="shared" ref="AD45:AD54" si="70">IF(I45="","",I45)</f>
        <v/>
      </c>
      <c r="AE45" s="68" t="str">
        <f t="shared" ref="AE45:AE54" si="71">IF(AB45="","",",")</f>
        <v/>
      </c>
      <c r="AF45" s="61" t="str">
        <f t="shared" ref="AF45:AF54" si="72">IF(AB45="","",350)</f>
        <v/>
      </c>
      <c r="AG45" s="61" t="str">
        <f t="shared" ref="AG45:AG54" si="73">IF(AB45="","",")")</f>
        <v/>
      </c>
      <c r="AH45" s="69" t="str">
        <f t="shared" ref="AH45:AH54" si="74">IF(AI45="","","(")</f>
        <v/>
      </c>
      <c r="AI45" s="70" t="str">
        <f t="shared" si="23"/>
        <v/>
      </c>
      <c r="AJ45" s="64" t="str">
        <f t="shared" ref="AJ45:AJ54" si="75">IF(AI45="","",",")</f>
        <v/>
      </c>
      <c r="AK45" s="64" t="str">
        <f t="shared" ref="AK45:AK54" si="76">IF(K45="","",K45)</f>
        <v/>
      </c>
      <c r="AL45" s="64" t="str">
        <f t="shared" ref="AL45:AL54" si="77">IF(AI45="","",",")</f>
        <v/>
      </c>
      <c r="AM45" s="64" t="str">
        <f t="shared" ref="AM45:AM54" si="78">IF(AI45="","",450)</f>
        <v/>
      </c>
      <c r="AN45" s="64" t="str">
        <f t="shared" ref="AN45:AN54" si="79">IF(AI45="","",")")</f>
        <v/>
      </c>
    </row>
    <row r="46" spans="1:40" ht="24.5" thickTop="1" thickBot="1" x14ac:dyDescent="0.55000000000000004">
      <c r="B46" t="s">
        <v>1018</v>
      </c>
      <c r="C46" s="51" t="s">
        <v>1088</v>
      </c>
      <c r="D46" s="52" t="s">
        <v>1015</v>
      </c>
      <c r="E46" s="52" t="s">
        <v>1016</v>
      </c>
      <c r="F46" s="53"/>
      <c r="G46" s="53"/>
      <c r="H46" s="52"/>
      <c r="I46" s="52"/>
      <c r="J46" s="54"/>
      <c r="K46" s="54"/>
      <c r="L46" s="55" t="str">
        <f t="shared" ref="L46:L54" si="80">IF(C46="","",_xlfn.CONCAT("            { line: ","""",C46,", ",M46:AN46,""", sC: ","""",B46,"""},"))</f>
        <v xml:space="preserve">            { line: "Bendito es el que viene, (Mi,m,15)", sC: "tc"},</v>
      </c>
      <c r="M46" s="56" t="str">
        <f t="shared" si="58"/>
        <v>(</v>
      </c>
      <c r="N46" s="57" t="str">
        <f t="shared" si="2"/>
        <v>Mi</v>
      </c>
      <c r="O46" s="58" t="str">
        <f t="shared" si="59"/>
        <v>,</v>
      </c>
      <c r="P46" s="59" t="str">
        <f t="shared" si="4"/>
        <v>m</v>
      </c>
      <c r="Q46" s="60" t="str">
        <f t="shared" si="60"/>
        <v>,</v>
      </c>
      <c r="R46" s="61">
        <f t="shared" si="61"/>
        <v>15</v>
      </c>
      <c r="S46" s="56" t="str">
        <f t="shared" si="62"/>
        <v>)</v>
      </c>
      <c r="T46" s="62" t="str">
        <f t="shared" si="63"/>
        <v/>
      </c>
      <c r="U46" s="63" t="str">
        <f t="shared" si="9"/>
        <v/>
      </c>
      <c r="V46" s="64" t="str">
        <f t="shared" si="64"/>
        <v/>
      </c>
      <c r="W46" s="65" t="str">
        <f t="shared" si="11"/>
        <v/>
      </c>
      <c r="X46" s="64" t="str">
        <f t="shared" si="65"/>
        <v/>
      </c>
      <c r="Y46" s="64" t="str">
        <f t="shared" si="66"/>
        <v/>
      </c>
      <c r="Z46" s="56" t="str">
        <f t="shared" si="67"/>
        <v/>
      </c>
      <c r="AA46" s="66" t="str">
        <f t="shared" si="68"/>
        <v/>
      </c>
      <c r="AB46" s="57" t="str">
        <f t="shared" si="16"/>
        <v/>
      </c>
      <c r="AC46" s="67" t="str">
        <f t="shared" si="69"/>
        <v/>
      </c>
      <c r="AD46" s="59" t="str">
        <f t="shared" si="70"/>
        <v/>
      </c>
      <c r="AE46" s="68" t="str">
        <f t="shared" si="71"/>
        <v/>
      </c>
      <c r="AF46" s="61" t="str">
        <f t="shared" si="72"/>
        <v/>
      </c>
      <c r="AG46" s="61" t="str">
        <f t="shared" si="73"/>
        <v/>
      </c>
      <c r="AH46" s="69" t="str">
        <f t="shared" si="74"/>
        <v/>
      </c>
      <c r="AI46" s="70" t="str">
        <f t="shared" si="23"/>
        <v/>
      </c>
      <c r="AJ46" s="64" t="str">
        <f t="shared" si="75"/>
        <v/>
      </c>
      <c r="AK46" s="64" t="str">
        <f t="shared" si="76"/>
        <v/>
      </c>
      <c r="AL46" s="64" t="str">
        <f t="shared" si="77"/>
        <v/>
      </c>
      <c r="AM46" s="64" t="str">
        <f t="shared" si="78"/>
        <v/>
      </c>
      <c r="AN46" s="64" t="str">
        <f t="shared" si="79"/>
        <v/>
      </c>
    </row>
    <row r="47" spans="1:40" ht="24.5" thickTop="1" thickBot="1" x14ac:dyDescent="0.55000000000000004">
      <c r="C47" s="51" t="s">
        <v>1100</v>
      </c>
      <c r="D47" s="52" t="s">
        <v>988</v>
      </c>
      <c r="E47" s="52">
        <v>7</v>
      </c>
      <c r="F47" s="53"/>
      <c r="G47" s="53"/>
      <c r="H47" s="52"/>
      <c r="I47" s="52"/>
      <c r="J47" s="54"/>
      <c r="K47" s="54"/>
      <c r="L47" s="55" t="str">
        <f t="shared" si="80"/>
        <v xml:space="preserve">            { line: "en nombre del Señor,, (Si,7,15)", sC: ""},</v>
      </c>
      <c r="M47" s="56" t="str">
        <f t="shared" si="58"/>
        <v>(</v>
      </c>
      <c r="N47" s="57" t="str">
        <f t="shared" si="2"/>
        <v>Si</v>
      </c>
      <c r="O47" s="58" t="str">
        <f t="shared" si="59"/>
        <v>,</v>
      </c>
      <c r="P47" s="59">
        <f t="shared" si="4"/>
        <v>7</v>
      </c>
      <c r="Q47" s="60" t="str">
        <f t="shared" si="60"/>
        <v>,</v>
      </c>
      <c r="R47" s="61">
        <f t="shared" si="61"/>
        <v>15</v>
      </c>
      <c r="S47" s="56" t="str">
        <f t="shared" si="62"/>
        <v>)</v>
      </c>
      <c r="T47" s="62" t="str">
        <f t="shared" si="63"/>
        <v/>
      </c>
      <c r="U47" s="63" t="str">
        <f t="shared" si="9"/>
        <v/>
      </c>
      <c r="V47" s="64" t="str">
        <f t="shared" si="64"/>
        <v/>
      </c>
      <c r="W47" s="65" t="str">
        <f t="shared" si="11"/>
        <v/>
      </c>
      <c r="X47" s="64" t="str">
        <f t="shared" si="65"/>
        <v/>
      </c>
      <c r="Y47" s="64" t="str">
        <f t="shared" si="66"/>
        <v/>
      </c>
      <c r="Z47" s="56" t="str">
        <f t="shared" si="67"/>
        <v/>
      </c>
      <c r="AA47" s="66" t="str">
        <f t="shared" si="68"/>
        <v/>
      </c>
      <c r="AB47" s="57" t="str">
        <f t="shared" si="16"/>
        <v/>
      </c>
      <c r="AC47" s="67" t="str">
        <f t="shared" si="69"/>
        <v/>
      </c>
      <c r="AD47" s="59" t="str">
        <f t="shared" si="70"/>
        <v/>
      </c>
      <c r="AE47" s="68" t="str">
        <f t="shared" si="71"/>
        <v/>
      </c>
      <c r="AF47" s="61" t="str">
        <f t="shared" si="72"/>
        <v/>
      </c>
      <c r="AG47" s="61" t="str">
        <f t="shared" si="73"/>
        <v/>
      </c>
      <c r="AH47" s="69" t="str">
        <f t="shared" si="74"/>
        <v/>
      </c>
      <c r="AI47" s="70" t="str">
        <f t="shared" si="23"/>
        <v/>
      </c>
      <c r="AJ47" s="64" t="str">
        <f t="shared" si="75"/>
        <v/>
      </c>
      <c r="AK47" s="64" t="str">
        <f t="shared" si="76"/>
        <v/>
      </c>
      <c r="AL47" s="64" t="str">
        <f t="shared" si="77"/>
        <v/>
      </c>
      <c r="AM47" s="64" t="str">
        <f t="shared" si="78"/>
        <v/>
      </c>
      <c r="AN47" s="64" t="str">
        <f t="shared" si="79"/>
        <v/>
      </c>
    </row>
    <row r="48" spans="1:40" ht="24.5" thickTop="1" thickBot="1" x14ac:dyDescent="0.55000000000000004">
      <c r="C48" s="51" t="s">
        <v>1101</v>
      </c>
      <c r="D48" s="52"/>
      <c r="E48" s="52"/>
      <c r="F48" s="53"/>
      <c r="G48" s="53"/>
      <c r="H48" s="52"/>
      <c r="I48" s="52"/>
      <c r="J48" s="54"/>
      <c r="K48" s="54"/>
      <c r="L48" s="55" t="str">
        <f t="shared" si="80"/>
        <v xml:space="preserve">            { line: "bendito es el que viene, ", sC: ""},</v>
      </c>
      <c r="M48" s="56" t="str">
        <f t="shared" si="58"/>
        <v/>
      </c>
      <c r="N48" s="57" t="str">
        <f t="shared" si="2"/>
        <v/>
      </c>
      <c r="O48" s="58" t="str">
        <f t="shared" si="59"/>
        <v/>
      </c>
      <c r="P48" s="59" t="str">
        <f t="shared" si="4"/>
        <v/>
      </c>
      <c r="Q48" s="60" t="str">
        <f t="shared" si="60"/>
        <v/>
      </c>
      <c r="R48" s="61" t="str">
        <f t="shared" si="61"/>
        <v/>
      </c>
      <c r="S48" s="56" t="str">
        <f t="shared" si="62"/>
        <v/>
      </c>
      <c r="T48" s="62" t="str">
        <f t="shared" si="63"/>
        <v/>
      </c>
      <c r="U48" s="63" t="str">
        <f t="shared" si="9"/>
        <v/>
      </c>
      <c r="V48" s="64" t="str">
        <f t="shared" si="64"/>
        <v/>
      </c>
      <c r="W48" s="65" t="str">
        <f t="shared" si="11"/>
        <v/>
      </c>
      <c r="X48" s="64" t="str">
        <f t="shared" si="65"/>
        <v/>
      </c>
      <c r="Y48" s="64" t="str">
        <f t="shared" si="66"/>
        <v/>
      </c>
      <c r="Z48" s="56" t="str">
        <f t="shared" si="67"/>
        <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2:40" ht="24.5" thickTop="1" thickBot="1" x14ac:dyDescent="0.55000000000000004">
      <c r="C49" s="51" t="s">
        <v>1102</v>
      </c>
      <c r="D49" s="52" t="s">
        <v>1015</v>
      </c>
      <c r="E49" s="52" t="s">
        <v>1016</v>
      </c>
      <c r="F49" s="53"/>
      <c r="G49" s="53"/>
      <c r="H49" s="52"/>
      <c r="I49" s="52"/>
      <c r="J49" s="54"/>
      <c r="K49" s="54"/>
      <c r="L49" s="55" t="str">
        <f t="shared" si="80"/>
        <v xml:space="preserve">            { line: "en nombre del Señor., (Mi,m,15)", sC: ""},</v>
      </c>
      <c r="M49" s="56" t="str">
        <f t="shared" si="58"/>
        <v>(</v>
      </c>
      <c r="N49" s="57" t="str">
        <f t="shared" si="2"/>
        <v>Mi</v>
      </c>
      <c r="O49" s="58" t="str">
        <f t="shared" si="59"/>
        <v>,</v>
      </c>
      <c r="P49" s="59" t="str">
        <f t="shared" si="4"/>
        <v>m</v>
      </c>
      <c r="Q49" s="60" t="str">
        <f t="shared" si="60"/>
        <v>,</v>
      </c>
      <c r="R49" s="61">
        <f t="shared" si="61"/>
        <v>15</v>
      </c>
      <c r="S49" s="56" t="str">
        <f t="shared" si="62"/>
        <v>)</v>
      </c>
      <c r="T49" s="62" t="str">
        <f t="shared" si="63"/>
        <v/>
      </c>
      <c r="U49" s="63" t="str">
        <f t="shared" si="9"/>
        <v/>
      </c>
      <c r="V49" s="64" t="str">
        <f t="shared" si="64"/>
        <v/>
      </c>
      <c r="W49" s="65" t="str">
        <f t="shared" si="11"/>
        <v/>
      </c>
      <c r="X49" s="64" t="str">
        <f t="shared" si="65"/>
        <v/>
      </c>
      <c r="Y49" s="64" t="str">
        <f t="shared" si="66"/>
        <v/>
      </c>
      <c r="Z49" s="56" t="str">
        <f t="shared" si="67"/>
        <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2:40" ht="26.5" thickTop="1" thickBot="1" x14ac:dyDescent="0.55000000000000004">
      <c r="C50" s="73"/>
      <c r="D50" s="74"/>
      <c r="E50" s="74"/>
      <c r="F50" s="74"/>
      <c r="G50" s="74"/>
      <c r="H50" s="74"/>
      <c r="I50" s="74"/>
      <c r="J50" s="74"/>
      <c r="K50" s="74"/>
      <c r="L50" s="75" t="s">
        <v>997</v>
      </c>
      <c r="M50" s="56"/>
      <c r="N50" s="57"/>
      <c r="O50" s="58"/>
      <c r="P50" s="59"/>
      <c r="Q50" s="60"/>
      <c r="R50" s="61"/>
      <c r="S50" s="56"/>
      <c r="T50" s="62"/>
      <c r="U50" s="63"/>
      <c r="V50" s="64"/>
      <c r="W50" s="65"/>
      <c r="X50" s="64"/>
      <c r="Y50" s="64"/>
      <c r="Z50" s="56"/>
      <c r="AA50" s="66"/>
      <c r="AB50" s="57"/>
      <c r="AC50" s="67"/>
      <c r="AD50" s="59"/>
      <c r="AE50" s="68"/>
      <c r="AF50" s="61"/>
      <c r="AG50" s="61"/>
      <c r="AH50" s="69"/>
      <c r="AI50" s="70"/>
      <c r="AJ50" s="64"/>
      <c r="AK50" s="64"/>
      <c r="AL50" s="64"/>
      <c r="AM50" s="64"/>
      <c r="AN50" s="64"/>
    </row>
    <row r="51" spans="2:40" ht="24.5" thickTop="1" thickBot="1" x14ac:dyDescent="0.55000000000000004">
      <c r="B51" t="s">
        <v>1001</v>
      </c>
      <c r="C51" s="51" t="s">
        <v>1103</v>
      </c>
      <c r="D51" s="52" t="s">
        <v>1015</v>
      </c>
      <c r="E51" s="52" t="s">
        <v>1016</v>
      </c>
      <c r="F51" s="53"/>
      <c r="G51" s="53"/>
      <c r="H51" s="52"/>
      <c r="I51" s="52"/>
      <c r="J51" s="54"/>
      <c r="K51" s="54"/>
      <c r="L51" s="55" t="str">
        <f t="shared" si="80"/>
        <v xml:space="preserve">            { line: "HOSANNA EN LAS ALTURAS,, (Mi,m,15)", sC: "ta as"},</v>
      </c>
      <c r="M51" s="56" t="str">
        <f t="shared" si="58"/>
        <v>(</v>
      </c>
      <c r="N51" s="57" t="str">
        <f t="shared" si="2"/>
        <v>Mi</v>
      </c>
      <c r="O51" s="58" t="str">
        <f t="shared" si="59"/>
        <v>,</v>
      </c>
      <c r="P51" s="59" t="str">
        <f t="shared" si="4"/>
        <v>m</v>
      </c>
      <c r="Q51" s="60" t="str">
        <f t="shared" si="60"/>
        <v>,</v>
      </c>
      <c r="R51" s="61">
        <f t="shared" si="61"/>
        <v>15</v>
      </c>
      <c r="S51" s="56" t="str">
        <f t="shared" si="62"/>
        <v>)</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2:40" ht="24.5" thickTop="1" thickBot="1" x14ac:dyDescent="0.55000000000000004">
      <c r="B52" t="s">
        <v>1003</v>
      </c>
      <c r="C52" s="51" t="s">
        <v>1104</v>
      </c>
      <c r="D52" s="52" t="s">
        <v>988</v>
      </c>
      <c r="E52" s="52">
        <v>7</v>
      </c>
      <c r="F52" s="53"/>
      <c r="G52" s="53"/>
      <c r="H52" s="52"/>
      <c r="I52" s="52"/>
      <c r="J52" s="54"/>
      <c r="K52" s="54"/>
      <c r="L52" s="78" t="str">
        <f t="shared" si="80"/>
        <v xml:space="preserve">            { line: "BENDITO ES EL QUE VIENE,, (Si,7,15)", sC: "as"},</v>
      </c>
      <c r="M52" s="56" t="str">
        <f t="shared" si="58"/>
        <v>(</v>
      </c>
      <c r="N52" s="57" t="str">
        <f t="shared" si="2"/>
        <v>Si</v>
      </c>
      <c r="O52" s="58" t="str">
        <f t="shared" si="59"/>
        <v>,</v>
      </c>
      <c r="P52" s="59">
        <f t="shared" si="4"/>
        <v>7</v>
      </c>
      <c r="Q52" s="60" t="str">
        <f t="shared" si="60"/>
        <v>,</v>
      </c>
      <c r="R52" s="61">
        <f t="shared" si="61"/>
        <v>15</v>
      </c>
      <c r="S52" s="56" t="str">
        <f t="shared" si="62"/>
        <v>)</v>
      </c>
      <c r="T52" s="62" t="str">
        <f t="shared" si="63"/>
        <v/>
      </c>
      <c r="U52" s="63" t="str">
        <f t="shared" si="9"/>
        <v/>
      </c>
      <c r="V52" s="64" t="str">
        <f t="shared" si="64"/>
        <v/>
      </c>
      <c r="W52" s="65" t="str">
        <f t="shared" si="11"/>
        <v/>
      </c>
      <c r="X52" s="64" t="str">
        <f t="shared" si="65"/>
        <v/>
      </c>
      <c r="Y52" s="64" t="str">
        <f t="shared" si="66"/>
        <v/>
      </c>
      <c r="Z52" s="56" t="str">
        <f t="shared" si="67"/>
        <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2:40" ht="24.5" thickTop="1" thickBot="1" x14ac:dyDescent="0.55000000000000004">
      <c r="B53" t="s">
        <v>1003</v>
      </c>
      <c r="C53" s="51" t="s">
        <v>1090</v>
      </c>
      <c r="D53" s="52"/>
      <c r="E53" s="52"/>
      <c r="F53" s="53"/>
      <c r="G53" s="53"/>
      <c r="H53" s="52"/>
      <c r="I53" s="52"/>
      <c r="J53" s="54"/>
      <c r="K53" s="54"/>
      <c r="L53" s="78" t="str">
        <f t="shared" si="80"/>
        <v xml:space="preserve">            { line: "BENDITO ES EL QUE VIENE, ", sC: "as"},</v>
      </c>
      <c r="M53" s="56" t="str">
        <f t="shared" si="58"/>
        <v/>
      </c>
      <c r="N53" s="57" t="str">
        <f t="shared" si="2"/>
        <v/>
      </c>
      <c r="O53" s="58" t="str">
        <f t="shared" si="59"/>
        <v/>
      </c>
      <c r="P53" s="59" t="str">
        <f t="shared" si="4"/>
        <v/>
      </c>
      <c r="Q53" s="60" t="str">
        <f t="shared" si="60"/>
        <v/>
      </c>
      <c r="R53" s="61" t="str">
        <f t="shared" si="61"/>
        <v/>
      </c>
      <c r="S53" s="56" t="str">
        <f t="shared" si="62"/>
        <v/>
      </c>
      <c r="T53" s="62" t="str">
        <f t="shared" si="63"/>
        <v/>
      </c>
      <c r="U53" s="63" t="str">
        <f t="shared" si="9"/>
        <v/>
      </c>
      <c r="V53" s="64" t="str">
        <f t="shared" si="64"/>
        <v/>
      </c>
      <c r="W53" s="65" t="str">
        <f t="shared" si="11"/>
        <v/>
      </c>
      <c r="X53" s="64" t="str">
        <f t="shared" si="65"/>
        <v/>
      </c>
      <c r="Y53" s="64" t="str">
        <f t="shared" si="66"/>
        <v/>
      </c>
      <c r="Z53" s="56" t="str">
        <f t="shared" si="67"/>
        <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2:40" ht="24.5" thickTop="1" thickBot="1" x14ac:dyDescent="0.55000000000000004">
      <c r="B54" t="s">
        <v>1003</v>
      </c>
      <c r="C54" s="51" t="s">
        <v>1105</v>
      </c>
      <c r="D54" s="52" t="s">
        <v>1015</v>
      </c>
      <c r="E54" s="52"/>
      <c r="F54" s="53"/>
      <c r="G54" s="53"/>
      <c r="H54" s="52"/>
      <c r="I54" s="52"/>
      <c r="J54" s="54"/>
      <c r="K54" s="54"/>
      <c r="L54" s="78" t="str">
        <f t="shared" si="80"/>
        <v xml:space="preserve">            { line: "EN NOMBRE DEL SEÑOR., (Mi,,15)", sC: "as"},</v>
      </c>
      <c r="M54" s="56" t="str">
        <f t="shared" si="58"/>
        <v>(</v>
      </c>
      <c r="N54" s="57" t="str">
        <f t="shared" si="2"/>
        <v>Mi</v>
      </c>
      <c r="O54" s="58" t="str">
        <f t="shared" si="59"/>
        <v>,</v>
      </c>
      <c r="P54" s="59" t="str">
        <f t="shared" si="4"/>
        <v/>
      </c>
      <c r="Q54" s="60" t="str">
        <f t="shared" si="60"/>
        <v>,</v>
      </c>
      <c r="R54" s="61">
        <f t="shared" si="61"/>
        <v>15</v>
      </c>
      <c r="S54" s="56" t="str">
        <f t="shared" si="62"/>
        <v>)</v>
      </c>
      <c r="T54" s="62" t="str">
        <f t="shared" si="63"/>
        <v/>
      </c>
      <c r="U54" s="63" t="str">
        <f t="shared" si="9"/>
        <v/>
      </c>
      <c r="V54" s="64" t="str">
        <f t="shared" si="64"/>
        <v/>
      </c>
      <c r="W54" s="65" t="str">
        <f t="shared" si="11"/>
        <v/>
      </c>
      <c r="X54" s="64" t="str">
        <f t="shared" si="65"/>
        <v/>
      </c>
      <c r="Y54" s="64" t="str">
        <f t="shared" si="66"/>
        <v/>
      </c>
      <c r="Z54" s="56" t="str">
        <f t="shared" si="67"/>
        <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2:40" ht="26.5" thickTop="1" thickBot="1" x14ac:dyDescent="0.55000000000000004">
      <c r="C55" s="73"/>
      <c r="D55" s="74"/>
      <c r="E55" s="74"/>
      <c r="F55" s="74"/>
      <c r="G55" s="74"/>
      <c r="H55" s="74"/>
      <c r="I55" s="74"/>
      <c r="J55" s="74"/>
      <c r="K55" s="74"/>
      <c r="L55" s="75" t="s">
        <v>997</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2:40" ht="24.5" thickTop="1" thickBot="1" x14ac:dyDescent="0.55000000000000004">
      <c r="C56" s="79" t="s">
        <v>999</v>
      </c>
      <c r="D56" s="80"/>
      <c r="E56" s="80"/>
      <c r="F56" s="80"/>
      <c r="G56" s="80"/>
      <c r="H56" s="80"/>
      <c r="I56" s="80"/>
      <c r="J56" s="80"/>
      <c r="K56" s="80"/>
      <c r="L56" s="81" t="s">
        <v>1000</v>
      </c>
      <c r="M56" s="56" t="str">
        <f t="shared" ref="M56:M60" si="81">IF(N56="","","(")</f>
        <v/>
      </c>
      <c r="N56" s="57" t="str">
        <f t="shared" ref="N56:N60" si="82">IF(D56="","",D56)</f>
        <v/>
      </c>
      <c r="O56" s="58" t="str">
        <f t="shared" ref="O56:O60" si="83">IF(N56="","",",")</f>
        <v/>
      </c>
      <c r="P56" s="59" t="str">
        <f t="shared" ref="P56:P60" si="84">IF(E56="","",E56)</f>
        <v/>
      </c>
      <c r="Q56" s="60" t="str">
        <f t="shared" ref="Q56:Q60" si="85">IF(N56="","",",")</f>
        <v/>
      </c>
      <c r="R56" s="61" t="str">
        <f t="shared" ref="R56:R60" si="86">IF(N56="","",15)</f>
        <v/>
      </c>
      <c r="S56" s="56" t="str">
        <f t="shared" ref="S56:S60" si="87">IF(N56="","",")")</f>
        <v/>
      </c>
      <c r="T56" s="62" t="str">
        <f t="shared" ref="T56:T60" si="88">IF(U56="","","(")</f>
        <v/>
      </c>
      <c r="U56" s="63" t="str">
        <f t="shared" ref="U56:U60" si="89">IF(F56="","",F56)</f>
        <v/>
      </c>
      <c r="V56" s="64" t="str">
        <f t="shared" ref="V56:V60" si="90">IF(U56="","",",")</f>
        <v/>
      </c>
      <c r="W56" s="65" t="str">
        <f t="shared" ref="W56:W60" si="91">IF(G56="","",G56)</f>
        <v/>
      </c>
      <c r="X56" s="64" t="str">
        <f t="shared" ref="X56:X60" si="92">IF(U56="","",",")</f>
        <v/>
      </c>
      <c r="Y56" s="64" t="str">
        <f t="shared" ref="Y56:Y60" si="93">IF(U56="","",250)</f>
        <v/>
      </c>
      <c r="Z56" s="56" t="str">
        <f t="shared" ref="Z56:Z60" si="94">IF(U56="","",")")</f>
        <v/>
      </c>
      <c r="AA56" s="66" t="str">
        <f t="shared" ref="AA56:AA60" si="95">IF(AB56="","","(")</f>
        <v/>
      </c>
      <c r="AB56" s="57" t="str">
        <f t="shared" ref="AB56:AB60" si="96">IF(H56="","",H56)</f>
        <v/>
      </c>
      <c r="AC56" s="67" t="str">
        <f t="shared" ref="AC56:AC60" si="97">IF(AB56="","",",")</f>
        <v/>
      </c>
      <c r="AD56" s="59" t="str">
        <f t="shared" ref="AD56:AD60" si="98">IF(I56="","",I56)</f>
        <v/>
      </c>
      <c r="AE56" s="68" t="str">
        <f t="shared" ref="AE56:AE60" si="99">IF(AB56="","",",")</f>
        <v/>
      </c>
      <c r="AF56" s="61" t="str">
        <f t="shared" ref="AF56:AF60" si="100">IF(AB56="","",350)</f>
        <v/>
      </c>
      <c r="AG56" s="61" t="str">
        <f t="shared" ref="AG56:AG60" si="101">IF(AB56="","",")")</f>
        <v/>
      </c>
      <c r="AH56" s="69" t="str">
        <f t="shared" ref="AH56:AH60" si="102">IF(AI56="","","(")</f>
        <v/>
      </c>
      <c r="AI56" s="70" t="str">
        <f t="shared" ref="AI56:AI60" si="103">IF(J56="","",J56)</f>
        <v/>
      </c>
      <c r="AJ56" s="64" t="str">
        <f t="shared" ref="AJ56:AJ60" si="104">IF(AI56="","",",")</f>
        <v/>
      </c>
      <c r="AK56" s="64" t="str">
        <f t="shared" ref="AK56:AK60" si="105">IF(K56="","",K56)</f>
        <v/>
      </c>
      <c r="AL56" s="64" t="str">
        <f t="shared" ref="AL56:AL60" si="106">IF(AI56="","",",")</f>
        <v/>
      </c>
      <c r="AM56" s="64" t="str">
        <f t="shared" ref="AM56:AM60" si="107">IF(AI56="","",450)</f>
        <v/>
      </c>
      <c r="AN56" s="64" t="str">
        <f t="shared" ref="AN56:AN60" si="108">IF(AI56="","",")")</f>
        <v/>
      </c>
    </row>
    <row r="57" spans="2:40" ht="24.5" thickTop="1" thickBot="1" x14ac:dyDescent="0.55000000000000004">
      <c r="B57" t="s">
        <v>1001</v>
      </c>
      <c r="C57" s="82" t="s">
        <v>1092</v>
      </c>
      <c r="D57" s="83" t="s">
        <v>1015</v>
      </c>
      <c r="E57" s="83"/>
      <c r="F57" s="83" t="s">
        <v>988</v>
      </c>
      <c r="G57" s="83">
        <v>7</v>
      </c>
      <c r="H57" s="83"/>
      <c r="I57" s="83"/>
      <c r="J57" s="83"/>
      <c r="K57" s="83"/>
      <c r="L57" s="84" t="str">
        <f>IF(C57="","",_xlfn.CONCAT("       triggerLine: ","""",C57,", ",M57:AN57,""", sC: ","""",B57,""", lines: ["))</f>
        <v xml:space="preserve">       triggerLine: "SANTO, SANTO, SANTO,, (Mi,,15)(Si,7,250)", sC: "ta as", lines: [</v>
      </c>
      <c r="M57" s="56" t="str">
        <f t="shared" si="81"/>
        <v>(</v>
      </c>
      <c r="N57" s="57" t="str">
        <f t="shared" si="82"/>
        <v>Mi</v>
      </c>
      <c r="O57" s="58" t="str">
        <f t="shared" si="83"/>
        <v>,</v>
      </c>
      <c r="P57" s="59" t="str">
        <f t="shared" si="84"/>
        <v/>
      </c>
      <c r="Q57" s="60" t="str">
        <f t="shared" si="85"/>
        <v>,</v>
      </c>
      <c r="R57" s="61">
        <f t="shared" si="86"/>
        <v>15</v>
      </c>
      <c r="S57" s="56" t="str">
        <f t="shared" si="87"/>
        <v>)</v>
      </c>
      <c r="T57" s="62" t="str">
        <f t="shared" si="88"/>
        <v>(</v>
      </c>
      <c r="U57" s="63" t="str">
        <f t="shared" si="89"/>
        <v>Si</v>
      </c>
      <c r="V57" s="64" t="str">
        <f t="shared" si="90"/>
        <v>,</v>
      </c>
      <c r="W57" s="65">
        <f t="shared" si="91"/>
        <v>7</v>
      </c>
      <c r="X57" s="64" t="str">
        <f t="shared" si="92"/>
        <v>,</v>
      </c>
      <c r="Y57" s="64">
        <f t="shared" si="93"/>
        <v>250</v>
      </c>
      <c r="Z57" s="56" t="str">
        <f t="shared" si="94"/>
        <v>)</v>
      </c>
      <c r="AA57" s="66" t="str">
        <f t="shared" si="95"/>
        <v/>
      </c>
      <c r="AB57" s="57" t="str">
        <f t="shared" si="96"/>
        <v/>
      </c>
      <c r="AC57" s="67" t="str">
        <f t="shared" si="97"/>
        <v/>
      </c>
      <c r="AD57" s="59" t="str">
        <f t="shared" si="98"/>
        <v/>
      </c>
      <c r="AE57" s="68" t="str">
        <f t="shared" si="99"/>
        <v/>
      </c>
      <c r="AF57" s="61" t="str">
        <f t="shared" si="100"/>
        <v/>
      </c>
      <c r="AG57" s="61" t="str">
        <f t="shared" si="101"/>
        <v/>
      </c>
      <c r="AH57" s="69" t="str">
        <f t="shared" si="102"/>
        <v/>
      </c>
      <c r="AI57" s="70" t="str">
        <f t="shared" si="103"/>
        <v/>
      </c>
      <c r="AJ57" s="64" t="str">
        <f t="shared" si="104"/>
        <v/>
      </c>
      <c r="AK57" s="64" t="str">
        <f t="shared" si="105"/>
        <v/>
      </c>
      <c r="AL57" s="64" t="str">
        <f t="shared" si="106"/>
        <v/>
      </c>
      <c r="AM57" s="64" t="str">
        <f t="shared" si="107"/>
        <v/>
      </c>
      <c r="AN57" s="64" t="str">
        <f t="shared" si="108"/>
        <v/>
      </c>
    </row>
    <row r="58" spans="2:40" ht="24.5" thickTop="1" thickBot="1" x14ac:dyDescent="0.55000000000000004">
      <c r="B58" t="s">
        <v>1003</v>
      </c>
      <c r="C58" s="85" t="s">
        <v>1093</v>
      </c>
      <c r="D58" s="86" t="s">
        <v>1015</v>
      </c>
      <c r="E58" s="86"/>
      <c r="F58" s="86"/>
      <c r="G58" s="86"/>
      <c r="H58" s="87"/>
      <c r="I58" s="87"/>
      <c r="J58" s="87"/>
      <c r="K58" s="87"/>
      <c r="L58" s="88" t="str">
        <f>IF(C58="","",_xlfn.CONCAT("            { line: ","""",C58,", ",M58:AN58,""", sC: ","""",B58,"""},"))</f>
        <v xml:space="preserve">            { line: "SANTO ES EL SEÑOR,, (Mi,,15)", sC: "as"},</v>
      </c>
      <c r="M58" s="56" t="str">
        <f t="shared" si="81"/>
        <v>(</v>
      </c>
      <c r="N58" s="57" t="str">
        <f t="shared" si="82"/>
        <v>Mi</v>
      </c>
      <c r="O58" s="58" t="str">
        <f t="shared" si="83"/>
        <v>,</v>
      </c>
      <c r="P58" s="59" t="str">
        <f t="shared" si="84"/>
        <v/>
      </c>
      <c r="Q58" s="60" t="str">
        <f t="shared" si="85"/>
        <v>,</v>
      </c>
      <c r="R58" s="61">
        <f t="shared" si="86"/>
        <v>15</v>
      </c>
      <c r="S58" s="56" t="str">
        <f t="shared" si="87"/>
        <v>)</v>
      </c>
      <c r="T58" s="62" t="str">
        <f t="shared" si="88"/>
        <v/>
      </c>
      <c r="U58" s="63" t="str">
        <f t="shared" si="89"/>
        <v/>
      </c>
      <c r="V58" s="64" t="str">
        <f t="shared" si="90"/>
        <v/>
      </c>
      <c r="W58" s="65" t="str">
        <f t="shared" si="91"/>
        <v/>
      </c>
      <c r="X58" s="64" t="str">
        <f t="shared" si="92"/>
        <v/>
      </c>
      <c r="Y58" s="64" t="str">
        <f t="shared" si="93"/>
        <v/>
      </c>
      <c r="Z58" s="56" t="str">
        <f t="shared" si="94"/>
        <v/>
      </c>
      <c r="AA58" s="66" t="str">
        <f t="shared" si="95"/>
        <v/>
      </c>
      <c r="AB58" s="57" t="str">
        <f t="shared" si="96"/>
        <v/>
      </c>
      <c r="AC58" s="67" t="str">
        <f t="shared" si="97"/>
        <v/>
      </c>
      <c r="AD58" s="59" t="str">
        <f t="shared" si="98"/>
        <v/>
      </c>
      <c r="AE58" s="68" t="str">
        <f t="shared" si="99"/>
        <v/>
      </c>
      <c r="AF58" s="61" t="str">
        <f t="shared" si="100"/>
        <v/>
      </c>
      <c r="AG58" s="61" t="str">
        <f t="shared" si="101"/>
        <v/>
      </c>
      <c r="AH58" s="69" t="str">
        <f t="shared" si="102"/>
        <v/>
      </c>
      <c r="AI58" s="70" t="str">
        <f t="shared" si="103"/>
        <v/>
      </c>
      <c r="AJ58" s="64" t="str">
        <f t="shared" si="104"/>
        <v/>
      </c>
      <c r="AK58" s="64" t="str">
        <f t="shared" si="105"/>
        <v/>
      </c>
      <c r="AL58" s="64" t="str">
        <f t="shared" si="106"/>
        <v/>
      </c>
      <c r="AM58" s="64" t="str">
        <f t="shared" si="107"/>
        <v/>
      </c>
      <c r="AN58" s="64" t="str">
        <f t="shared" si="108"/>
        <v/>
      </c>
    </row>
    <row r="59" spans="2:40" ht="24.5" thickTop="1" thickBot="1" x14ac:dyDescent="0.55000000000000004">
      <c r="B59" t="s">
        <v>1003</v>
      </c>
      <c r="C59" s="85" t="s">
        <v>1094</v>
      </c>
      <c r="D59" s="89" t="s">
        <v>988</v>
      </c>
      <c r="E59" s="89">
        <v>7</v>
      </c>
      <c r="F59" s="89"/>
      <c r="G59" s="89"/>
      <c r="H59" s="90"/>
      <c r="I59" s="90"/>
      <c r="J59" s="90"/>
      <c r="K59" s="90"/>
      <c r="L59" s="88" t="str">
        <f>IF(C59="","",_xlfn.CONCAT("            { line: ","""",C59,", ",M59:AN59,""", sC: ","""",B59,"""},"))</f>
        <v xml:space="preserve">            { line: "DIOS DEL UNIVERSO,, (Si,7,15)", sC: "as"},</v>
      </c>
      <c r="M59" s="56" t="str">
        <f t="shared" si="81"/>
        <v>(</v>
      </c>
      <c r="N59" s="57" t="str">
        <f t="shared" si="82"/>
        <v>Si</v>
      </c>
      <c r="O59" s="58" t="str">
        <f t="shared" si="83"/>
        <v>,</v>
      </c>
      <c r="P59" s="59">
        <f t="shared" si="84"/>
        <v>7</v>
      </c>
      <c r="Q59" s="60" t="str">
        <f t="shared" si="85"/>
        <v>,</v>
      </c>
      <c r="R59" s="61">
        <f t="shared" si="86"/>
        <v>15</v>
      </c>
      <c r="S59" s="56" t="str">
        <f t="shared" si="87"/>
        <v>)</v>
      </c>
      <c r="T59" s="62" t="str">
        <f t="shared" si="88"/>
        <v/>
      </c>
      <c r="U59" s="63" t="str">
        <f t="shared" si="89"/>
        <v/>
      </c>
      <c r="V59" s="64" t="str">
        <f t="shared" si="90"/>
        <v/>
      </c>
      <c r="W59" s="65" t="str">
        <f t="shared" si="91"/>
        <v/>
      </c>
      <c r="X59" s="64" t="str">
        <f t="shared" si="92"/>
        <v/>
      </c>
      <c r="Y59" s="64" t="str">
        <f t="shared" si="93"/>
        <v/>
      </c>
      <c r="Z59" s="56" t="str">
        <f t="shared" si="94"/>
        <v/>
      </c>
      <c r="AA59" s="66" t="str">
        <f t="shared" si="95"/>
        <v/>
      </c>
      <c r="AB59" s="57" t="str">
        <f t="shared" si="96"/>
        <v/>
      </c>
      <c r="AC59" s="67" t="str">
        <f t="shared" si="97"/>
        <v/>
      </c>
      <c r="AD59" s="59" t="str">
        <f t="shared" si="98"/>
        <v/>
      </c>
      <c r="AE59" s="68" t="str">
        <f t="shared" si="99"/>
        <v/>
      </c>
      <c r="AF59" s="61" t="str">
        <f t="shared" si="100"/>
        <v/>
      </c>
      <c r="AG59" s="61" t="str">
        <f t="shared" si="101"/>
        <v/>
      </c>
      <c r="AH59" s="69" t="str">
        <f t="shared" si="102"/>
        <v/>
      </c>
      <c r="AI59" s="70" t="str">
        <f t="shared" si="103"/>
        <v/>
      </c>
      <c r="AJ59" s="64" t="str">
        <f t="shared" si="104"/>
        <v/>
      </c>
      <c r="AK59" s="64" t="str">
        <f t="shared" si="105"/>
        <v/>
      </c>
      <c r="AL59" s="64" t="str">
        <f t="shared" si="106"/>
        <v/>
      </c>
      <c r="AM59" s="64" t="str">
        <f t="shared" si="107"/>
        <v/>
      </c>
      <c r="AN59" s="64" t="str">
        <f t="shared" si="108"/>
        <v/>
      </c>
    </row>
    <row r="60" spans="2:40" ht="24.5" thickTop="1" thickBot="1" x14ac:dyDescent="0.55000000000000004">
      <c r="B60" t="s">
        <v>1003</v>
      </c>
      <c r="C60" s="93" t="s">
        <v>1095</v>
      </c>
      <c r="D60" s="83" t="s">
        <v>1015</v>
      </c>
      <c r="E60" s="83"/>
      <c r="F60" s="83"/>
      <c r="G60" s="83"/>
      <c r="H60" s="83"/>
      <c r="I60" s="83"/>
      <c r="J60" s="83"/>
      <c r="K60" s="83"/>
      <c r="L60" s="94" t="str">
        <f>IF(C60="","",_xlfn.CONCAT("            { line: ","""",C60,", ",M60:AN60,""", sC: ","""",B60,"""},  ]},"))</f>
        <v xml:space="preserve">            { line: "SANTO ES EL SEÑOR., (Mi,,15)", sC: "as"},  ]},</v>
      </c>
      <c r="M60" s="56" t="str">
        <f t="shared" si="81"/>
        <v>(</v>
      </c>
      <c r="N60" s="57" t="str">
        <f t="shared" si="82"/>
        <v>Mi</v>
      </c>
      <c r="O60" s="58" t="str">
        <f t="shared" si="83"/>
        <v>,</v>
      </c>
      <c r="P60" s="59" t="str">
        <f t="shared" si="84"/>
        <v/>
      </c>
      <c r="Q60" s="60" t="str">
        <f t="shared" si="85"/>
        <v>,</v>
      </c>
      <c r="R60" s="61">
        <f t="shared" si="86"/>
        <v>15</v>
      </c>
      <c r="S60" s="56" t="str">
        <f t="shared" si="87"/>
        <v>)</v>
      </c>
      <c r="T60" s="62" t="str">
        <f t="shared" si="88"/>
        <v/>
      </c>
      <c r="U60" s="63" t="str">
        <f t="shared" si="89"/>
        <v/>
      </c>
      <c r="V60" s="64" t="str">
        <f t="shared" si="90"/>
        <v/>
      </c>
      <c r="W60" s="65" t="str">
        <f t="shared" si="91"/>
        <v/>
      </c>
      <c r="X60" s="64" t="str">
        <f t="shared" si="92"/>
        <v/>
      </c>
      <c r="Y60" s="64" t="str">
        <f t="shared" si="93"/>
        <v/>
      </c>
      <c r="Z60" s="56" t="str">
        <f t="shared" si="94"/>
        <v/>
      </c>
      <c r="AA60" s="66" t="str">
        <f t="shared" si="95"/>
        <v/>
      </c>
      <c r="AB60" s="57" t="str">
        <f t="shared" si="96"/>
        <v/>
      </c>
      <c r="AC60" s="67" t="str">
        <f t="shared" si="97"/>
        <v/>
      </c>
      <c r="AD60" s="59" t="str">
        <f t="shared" si="98"/>
        <v/>
      </c>
      <c r="AE60" s="68" t="str">
        <f t="shared" si="99"/>
        <v/>
      </c>
      <c r="AF60" s="61" t="str">
        <f t="shared" si="100"/>
        <v/>
      </c>
      <c r="AG60" s="61" t="str">
        <f t="shared" si="101"/>
        <v/>
      </c>
      <c r="AH60" s="69" t="str">
        <f t="shared" si="102"/>
        <v/>
      </c>
      <c r="AI60" s="70" t="str">
        <f t="shared" si="103"/>
        <v/>
      </c>
      <c r="AJ60" s="64" t="str">
        <f t="shared" si="104"/>
        <v/>
      </c>
      <c r="AK60" s="64" t="str">
        <f t="shared" si="105"/>
        <v/>
      </c>
      <c r="AL60" s="64" t="str">
        <f t="shared" si="106"/>
        <v/>
      </c>
      <c r="AM60" s="64" t="str">
        <f t="shared" si="107"/>
        <v/>
      </c>
      <c r="AN60" s="64" t="str">
        <f t="shared" si="108"/>
        <v/>
      </c>
    </row>
    <row r="61" spans="2:40" ht="24" customHeight="1" x14ac:dyDescent="0.6">
      <c r="B61" s="95"/>
      <c r="C61" s="95"/>
      <c r="D61" s="95"/>
      <c r="E61" s="95"/>
      <c r="F61" s="95"/>
      <c r="G61" s="95"/>
      <c r="H61" s="95"/>
      <c r="I61" s="95"/>
      <c r="J61" s="95"/>
      <c r="K61" s="95"/>
      <c r="L61" s="99" t="str">
        <f ca="1">_xlfn.CONCAT("]}, // ULTIMA LINEA DEL CANTO: ",L1)</f>
        <v>]}, // ULTIMA LINEA DEL CANTO: LETANÍAS DE LOS SANTOS</v>
      </c>
      <c r="M61" s="95"/>
    </row>
    <row r="62" spans="2:40" ht="20.5" x14ac:dyDescent="0.35">
      <c r="L62" s="100" t="s">
        <v>1012</v>
      </c>
      <c r="M62" s="101"/>
    </row>
    <row r="63" spans="2:40" x14ac:dyDescent="0.35">
      <c r="M6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190</v>
      </c>
      <c r="E1" s="40"/>
      <c r="F1" s="40"/>
      <c r="G1" s="40"/>
      <c r="H1" s="40"/>
      <c r="I1" s="40"/>
      <c r="J1" s="40"/>
      <c r="K1" s="40"/>
      <c r="L1" s="41" t="e">
        <f ca="1">UPPER(VLOOKUP(C1,Table223[],3,FALSE))</f>
        <v>#N/A</v>
      </c>
      <c r="O1" s="42"/>
      <c r="P1" s="42"/>
      <c r="Q1" s="43"/>
      <c r="AE1" s="43"/>
      <c r="AF1" s="43"/>
    </row>
    <row r="2" spans="2:32" ht="34.5" x14ac:dyDescent="0.55000000000000004">
      <c r="B2" s="44" t="s">
        <v>983</v>
      </c>
      <c r="C2" s="45"/>
      <c r="D2" s="45"/>
      <c r="E2" s="45"/>
      <c r="F2" s="45"/>
      <c r="G2" s="45"/>
      <c r="H2" s="45"/>
      <c r="I2" s="45"/>
      <c r="J2" s="45"/>
      <c r="K2" s="45"/>
      <c r="L2" s="46" t="s">
        <v>984</v>
      </c>
    </row>
    <row r="3" spans="2:32" ht="23" x14ac:dyDescent="0.35">
      <c r="L3" s="46" t="s">
        <v>985</v>
      </c>
    </row>
    <row r="4" spans="2:32" ht="23" x14ac:dyDescent="0.35">
      <c r="L4" s="46" t="e">
        <f ca="1">_xlfn.CONCAT("║           ",L1,"               ║")</f>
        <v>#N/A</v>
      </c>
    </row>
    <row r="5" spans="2:32" ht="23" x14ac:dyDescent="0.35">
      <c r="L5" s="46" t="s">
        <v>986</v>
      </c>
    </row>
    <row r="6" spans="2:32" ht="23" x14ac:dyDescent="0.35">
      <c r="L6" s="47"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8" t="e">
        <f ca="1">_xlfn.CONCAT("        id: ","""",C7,"""",",")</f>
        <v>#N/A</v>
      </c>
    </row>
    <row r="8" spans="2:32" ht="23" x14ac:dyDescent="0.35">
      <c r="C8" t="e">
        <f ca="1">PROPER(L1)</f>
        <v>#N/A</v>
      </c>
      <c r="L8" s="48" t="e">
        <f ca="1">_xlfn.CONCAT("        tt: ","""",C8,"""",",")</f>
        <v>#N/A</v>
      </c>
    </row>
    <row r="9" spans="2:32" ht="23" x14ac:dyDescent="0.35">
      <c r="C9" t="e">
        <f ca="1">PROPER(L1)</f>
        <v>#N/A</v>
      </c>
      <c r="L9" s="48" t="e">
        <f ca="1">_xlfn.CONCAT("        title: ","""",C9,"""",",")</f>
        <v>#N/A</v>
      </c>
    </row>
    <row r="10" spans="2:32" ht="23" x14ac:dyDescent="0.35">
      <c r="C10" t="e">
        <f ca="1">VLOOKUP(C1,Table223[],4,FALSE)</f>
        <v>#N/A</v>
      </c>
      <c r="L10" s="48" t="e">
        <f ca="1">_xlfn.CONCAT("        ","subtitle: ","""",C10,"""",",")</f>
        <v>#N/A</v>
      </c>
    </row>
    <row r="11" spans="2:32" ht="23" x14ac:dyDescent="0.35">
      <c r="C11" t="e">
        <f ca="1">_xlfn.CONCAT("category: [",VLOOKUP(C1,Table223[],16,FALSE),"],")</f>
        <v>#N/A</v>
      </c>
      <c r="L11" s="48" t="e">
        <f ca="1">_xlfn.CONCAT("        ",C11)</f>
        <v>#N/A</v>
      </c>
    </row>
    <row r="12" spans="2:32" ht="23" x14ac:dyDescent="0.35">
      <c r="C12" t="e">
        <f ca="1">VLOOKUP(C1,Table223[],5,FALSE)</f>
        <v>#N/A</v>
      </c>
      <c r="L12" s="48" t="e">
        <f ca="1">_xlfn.CONCAT("        catCanto: ","""",C12,"""",",   // Precatecumenado | Catecumenado | Liturgia | Eleccion")</f>
        <v>#N/A</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t="e">
        <f ca="1">VLOOKUP(C1,Table223[],1,FALSE)</f>
        <v>#N/A</v>
      </c>
      <c r="L16" s="48" t="e">
        <f ca="1">_xlfn.CONCAT("        dbno: ","""",C16,"""",",")</f>
        <v>#N/A</v>
      </c>
    </row>
    <row r="17" spans="2:40" ht="23" x14ac:dyDescent="0.35">
      <c r="L17" s="48" t="str">
        <f>_xlfn.CONCAT("        notes: ","""",C17,"""",",")</f>
        <v xml:space="preserve">        notes: "",</v>
      </c>
    </row>
    <row r="18" spans="2:40" ht="23" x14ac:dyDescent="0.35">
      <c r="C18" t="s">
        <v>988</v>
      </c>
      <c r="L18" s="48" t="str">
        <f>_xlfn.CONCAT("        mant: ","""",C18,"""",",")</f>
        <v xml:space="preserve">        mant: "Si",</v>
      </c>
    </row>
    <row r="19" spans="2:40" ht="23" x14ac:dyDescent="0.35">
      <c r="C19" t="e">
        <f ca="1">C7</f>
        <v>#N/A</v>
      </c>
      <c r="L19" s="48" t="e">
        <f ca="1">_xlfn.CONCAT("        audioSrc: ","""/audio/",C19,".mp3""",",")</f>
        <v>#N/A</v>
      </c>
    </row>
    <row r="20" spans="2:40" ht="23" x14ac:dyDescent="0.35">
      <c r="L20" s="46" t="s">
        <v>989</v>
      </c>
    </row>
    <row r="21" spans="2:40" ht="23" x14ac:dyDescent="0.35">
      <c r="L21" s="48" t="s">
        <v>990</v>
      </c>
    </row>
    <row r="22" spans="2:40" ht="23" x14ac:dyDescent="0.35">
      <c r="L22" s="48" t="s">
        <v>991</v>
      </c>
    </row>
    <row r="23" spans="2:40" ht="23" x14ac:dyDescent="0.35">
      <c r="L23" s="48" t="s">
        <v>992</v>
      </c>
    </row>
    <row r="24" spans="2:40" ht="23" x14ac:dyDescent="0.35">
      <c r="C24" t="s">
        <v>1014</v>
      </c>
      <c r="L24" s="48" t="s">
        <v>993</v>
      </c>
    </row>
    <row r="25" spans="2:40" ht="23" x14ac:dyDescent="0.35">
      <c r="L25" s="48" t="s">
        <v>994</v>
      </c>
    </row>
    <row r="26" spans="2:40" ht="23" x14ac:dyDescent="0.35">
      <c r="B26">
        <f ca="1">+C1-1</f>
        <v>189</v>
      </c>
      <c r="C26" t="str">
        <f ca="1">VLOOKUP(B26,Table4[],13,FALSE)</f>
        <v>"/resucito/src/index.html?canto=letaniasdelossantos"</v>
      </c>
      <c r="L26" s="48" t="str">
        <f ca="1">_xlfn.CONCAT("        ant: ",C26,",")</f>
        <v xml:space="preserve">        ant: "/resucito/src/index.html?canto=letaniasdelossantos",</v>
      </c>
    </row>
    <row r="27" spans="2:40" ht="23" x14ac:dyDescent="0.35">
      <c r="B27">
        <f ca="1">+C1+1</f>
        <v>191</v>
      </c>
      <c r="C27" t="str">
        <f ca="1">VLOOKUP(B27,Table4[],13,FALSE)</f>
        <v>"/resucito/src/index.html?canto=letaniaspenitencialesi"</v>
      </c>
      <c r="L27" s="48" t="str">
        <f ca="1">_xlfn.CONCAT("        sig: ",C27,",")</f>
        <v xml:space="preserve">        sig: "/resucito/src/index.html?canto=letaniaspenitencialesi",</v>
      </c>
    </row>
    <row r="28" spans="2:40" ht="23" x14ac:dyDescent="0.35">
      <c r="L28" s="46" t="s">
        <v>995</v>
      </c>
    </row>
    <row r="29" spans="2:40" ht="36" thickBot="1" x14ac:dyDescent="0.4">
      <c r="C29" s="49"/>
      <c r="D29" s="49"/>
      <c r="E29" s="49"/>
      <c r="F29" s="49"/>
      <c r="G29" s="49"/>
      <c r="H29" s="49"/>
      <c r="I29" s="49"/>
      <c r="J29" s="49"/>
      <c r="K29" s="49"/>
      <c r="L29" s="50" t="s">
        <v>996</v>
      </c>
    </row>
    <row r="30" spans="2:40" ht="24.5" thickTop="1" thickBot="1" x14ac:dyDescent="0.55000000000000004">
      <c r="B30" t="s">
        <v>1001</v>
      </c>
      <c r="C30" s="51" t="s">
        <v>1108</v>
      </c>
      <c r="D30" s="52"/>
      <c r="E30" s="52"/>
      <c r="F30" s="53"/>
      <c r="G30" s="53"/>
      <c r="H30" s="52"/>
      <c r="I30" s="52"/>
      <c r="J30" s="54"/>
      <c r="K30" s="54"/>
      <c r="L30" s="55" t="str">
        <f t="shared" ref="L30:L31" si="0">IF(C30="","",_xlfn.CONCAT("            { line: ","""",C30,", ",M30:AN30,""", sC: ","""",B30,"""},"))</f>
        <v xml:space="preserve">            { line: "SANTO HEBRAICA, ", sC: "ta as"},</v>
      </c>
      <c r="M30" s="56" t="str">
        <f t="shared" ref="M30:M35" si="1">IF(N30="","","(")</f>
        <v/>
      </c>
      <c r="N30" s="57" t="str">
        <f t="shared" ref="N30:N59" si="2">IF(D30="","",D30)</f>
        <v/>
      </c>
      <c r="O30" s="58" t="str">
        <f t="shared" ref="O30:O35" si="3">IF(N30="","",",")</f>
        <v/>
      </c>
      <c r="P30" s="59" t="str">
        <f t="shared" ref="P30:P59" si="4">IF(E30="","",E30)</f>
        <v/>
      </c>
      <c r="Q30" s="60" t="str">
        <f t="shared" ref="Q30:Q35" si="5">IF(N30="","",",")</f>
        <v/>
      </c>
      <c r="R30" s="61" t="str">
        <f t="shared" ref="R30:R35" si="6">IF(N30="","",15)</f>
        <v/>
      </c>
      <c r="S30" s="56" t="str">
        <f t="shared" ref="S30:S35" si="7">IF(N30="","",")")</f>
        <v/>
      </c>
      <c r="T30" s="62" t="str">
        <f t="shared" ref="T30:T35" si="8">IF(U30="","","(")</f>
        <v/>
      </c>
      <c r="U30" s="63" t="str">
        <f t="shared" ref="U30:U59" si="9">IF(F30="","",F30)</f>
        <v/>
      </c>
      <c r="V30" s="64" t="str">
        <f t="shared" ref="V30:V35" si="10">IF(U30="","",",")</f>
        <v/>
      </c>
      <c r="W30" s="65" t="str">
        <f t="shared" ref="W30:W59" si="11">IF(G30="","",G30)</f>
        <v/>
      </c>
      <c r="X30" s="64" t="str">
        <f t="shared" ref="X30:X35" si="12">IF(U30="","",",")</f>
        <v/>
      </c>
      <c r="Y30" s="64" t="str">
        <f t="shared" ref="Y30:Y35" si="13">IF(U30="","",250)</f>
        <v/>
      </c>
      <c r="Z30" s="56" t="str">
        <f t="shared" ref="Z30:Z35" si="14">IF(U30="","",")")</f>
        <v/>
      </c>
      <c r="AA30" s="66" t="str">
        <f t="shared" ref="AA30:AA35" si="15">IF(AB30="","","(")</f>
        <v/>
      </c>
      <c r="AB30" s="57" t="str">
        <f t="shared" ref="AB30:AB59"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59"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2:40" ht="24.5" thickTop="1" thickBot="1" x14ac:dyDescent="0.55000000000000004">
      <c r="B31" t="s">
        <v>1003</v>
      </c>
      <c r="C31" s="51" t="s">
        <v>1109</v>
      </c>
      <c r="D31" s="52" t="s">
        <v>1110</v>
      </c>
      <c r="E31" s="52" t="s">
        <v>1016</v>
      </c>
      <c r="F31" s="53"/>
      <c r="G31" s="53"/>
      <c r="H31" s="52"/>
      <c r="I31" s="52"/>
      <c r="J31" s="54"/>
      <c r="K31" s="54"/>
      <c r="L31" s="55" t="str">
        <f t="shared" si="0"/>
        <v xml:space="preserve">            { line: "SANTO, ES SANTO, SANTO, ES SANTO;, (Re,m,15)", sC: "as"},</v>
      </c>
      <c r="M31" s="56" t="str">
        <f t="shared" si="1"/>
        <v>(</v>
      </c>
      <c r="N31" s="57" t="str">
        <f t="shared" si="2"/>
        <v>Re</v>
      </c>
      <c r="O31" s="58" t="str">
        <f t="shared" si="3"/>
        <v>,</v>
      </c>
      <c r="P31" s="59" t="str">
        <f t="shared" si="4"/>
        <v>m</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B32" t="s">
        <v>1003</v>
      </c>
      <c r="C32" s="51" t="s">
        <v>1109</v>
      </c>
      <c r="D32" s="52" t="s">
        <v>1048</v>
      </c>
      <c r="E32" s="52"/>
      <c r="F32" s="53"/>
      <c r="G32" s="53"/>
      <c r="H32" s="52"/>
      <c r="I32" s="52"/>
      <c r="J32" s="54"/>
      <c r="K32" s="54"/>
      <c r="L32" s="55" t="str">
        <f>IF(C32="","",_xlfn.CONCAT("            { line: ","""",C32,", ",M32:AN32,""", sC: ","""",B32,"""},"))</f>
        <v xml:space="preserve">            { line: "SANTO, ES SANTO, SANTO, ES SANTO;, (Fa,,15)", sC: "as"},</v>
      </c>
      <c r="M32" s="56" t="str">
        <f t="shared" si="1"/>
        <v>(</v>
      </c>
      <c r="N32" s="57" t="str">
        <f t="shared" si="2"/>
        <v>Fa</v>
      </c>
      <c r="O32" s="58" t="str">
        <f t="shared" si="3"/>
        <v>,</v>
      </c>
      <c r="P32" s="59" t="str">
        <f t="shared" si="4"/>
        <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1003</v>
      </c>
      <c r="C33" s="51" t="s">
        <v>1111</v>
      </c>
      <c r="D33" s="52" t="s">
        <v>1053</v>
      </c>
      <c r="E33" s="52" t="s">
        <v>1016</v>
      </c>
      <c r="F33" s="53" t="s">
        <v>1110</v>
      </c>
      <c r="G33" s="53" t="s">
        <v>1016</v>
      </c>
      <c r="H33" s="52"/>
      <c r="I33" s="52"/>
      <c r="J33" s="54"/>
      <c r="K33" s="54"/>
      <c r="L33" s="55" t="str">
        <f>IF(C33="","",_xlfn.CONCAT("            { line: ","""",C33,", ",M33:AN33,""", sC: ","""",B33,"""},"))</f>
        <v xml:space="preserve">            { line: "SANTO, ES SANTO; YAHVEH SEBAOTH., (Sol,m,15)(Re,m,250)", sC: "as"},</v>
      </c>
      <c r="M33" s="56" t="str">
        <f t="shared" si="1"/>
        <v>(</v>
      </c>
      <c r="N33" s="57" t="str">
        <f t="shared" si="2"/>
        <v>Sol</v>
      </c>
      <c r="O33" s="58" t="str">
        <f t="shared" si="3"/>
        <v>,</v>
      </c>
      <c r="P33" s="59" t="str">
        <f t="shared" si="4"/>
        <v>m</v>
      </c>
      <c r="Q33" s="60" t="str">
        <f t="shared" si="5"/>
        <v>,</v>
      </c>
      <c r="R33" s="61">
        <f t="shared" si="6"/>
        <v>15</v>
      </c>
      <c r="S33" s="56" t="str">
        <f t="shared" si="7"/>
        <v>)</v>
      </c>
      <c r="T33" s="62" t="str">
        <f t="shared" si="8"/>
        <v>(</v>
      </c>
      <c r="U33" s="63" t="str">
        <f t="shared" si="9"/>
        <v>Re</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6.5" thickTop="1" thickBot="1" x14ac:dyDescent="0.55000000000000004">
      <c r="C34" s="73"/>
      <c r="D34" s="74"/>
      <c r="E34" s="74"/>
      <c r="F34" s="74"/>
      <c r="G34" s="74"/>
      <c r="H34" s="74"/>
      <c r="I34" s="74"/>
      <c r="J34" s="74"/>
      <c r="K34" s="74"/>
      <c r="L34" s="75" t="s">
        <v>997</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1018</v>
      </c>
      <c r="C35" s="51" t="s">
        <v>1081</v>
      </c>
      <c r="D35" s="52" t="s">
        <v>1110</v>
      </c>
      <c r="E35" s="52" t="s">
        <v>1016</v>
      </c>
      <c r="F35" s="53" t="s">
        <v>1053</v>
      </c>
      <c r="G35" s="53" t="s">
        <v>1016</v>
      </c>
      <c r="H35" s="52" t="s">
        <v>1110</v>
      </c>
      <c r="I35" s="52" t="s">
        <v>1016</v>
      </c>
      <c r="J35" s="54"/>
      <c r="K35" s="54"/>
      <c r="L35" s="55" t="str">
        <f t="shared" ref="L35:L44" si="29">IF(C35="","",_xlfn.CONCAT("            { line: ","""",C35,", ",M35:AN35,""", sC: ","""",B35,"""},"))</f>
        <v xml:space="preserve">            { line: "Los cielos y la tierra, (Re,m,15)(Sol,m,250)(Re,m,350)", sC: "tc"},</v>
      </c>
      <c r="M35" s="56" t="str">
        <f t="shared" si="1"/>
        <v>(</v>
      </c>
      <c r="N35" s="57" t="str">
        <f t="shared" si="2"/>
        <v>Re</v>
      </c>
      <c r="O35" s="58" t="str">
        <f t="shared" si="3"/>
        <v>,</v>
      </c>
      <c r="P35" s="59" t="str">
        <f t="shared" si="4"/>
        <v>m</v>
      </c>
      <c r="Q35" s="60" t="str">
        <f t="shared" si="5"/>
        <v>,</v>
      </c>
      <c r="R35" s="61">
        <f t="shared" si="6"/>
        <v>15</v>
      </c>
      <c r="S35" s="56" t="str">
        <f t="shared" si="7"/>
        <v>)</v>
      </c>
      <c r="T35" s="62" t="str">
        <f t="shared" si="8"/>
        <v>(</v>
      </c>
      <c r="U35" s="63" t="str">
        <f t="shared" si="9"/>
        <v>Sol</v>
      </c>
      <c r="V35" s="64" t="str">
        <f t="shared" si="10"/>
        <v>,</v>
      </c>
      <c r="W35" s="65" t="str">
        <f t="shared" si="11"/>
        <v>m</v>
      </c>
      <c r="X35" s="64" t="str">
        <f t="shared" si="12"/>
        <v>,</v>
      </c>
      <c r="Y35" s="64">
        <f t="shared" si="13"/>
        <v>250</v>
      </c>
      <c r="Z35" s="56" t="str">
        <f t="shared" si="14"/>
        <v>)</v>
      </c>
      <c r="AA35" s="66" t="str">
        <f t="shared" si="15"/>
        <v>(</v>
      </c>
      <c r="AB35" s="57" t="str">
        <f t="shared" si="16"/>
        <v>Re</v>
      </c>
      <c r="AC35" s="67" t="str">
        <f t="shared" si="17"/>
        <v>,</v>
      </c>
      <c r="AD35" s="59" t="str">
        <f t="shared" si="18"/>
        <v>m</v>
      </c>
      <c r="AE35" s="68" t="str">
        <f t="shared" si="19"/>
        <v>,</v>
      </c>
      <c r="AF35" s="61">
        <f t="shared" si="20"/>
        <v>350</v>
      </c>
      <c r="AG35" s="61" t="str">
        <f t="shared" si="21"/>
        <v>)</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51" t="s">
        <v>1112</v>
      </c>
      <c r="D36" s="52" t="s">
        <v>1053</v>
      </c>
      <c r="E36" s="52" t="s">
        <v>1016</v>
      </c>
      <c r="F36" s="53" t="s">
        <v>1110</v>
      </c>
      <c r="G36" s="53" t="s">
        <v>1016</v>
      </c>
      <c r="H36" s="52"/>
      <c r="I36" s="52"/>
      <c r="J36" s="54"/>
      <c r="K36" s="54"/>
      <c r="L36" s="55" t="str">
        <f t="shared" si="29"/>
        <v xml:space="preserve">            { line: "están llenos de Ti., (Sol,m,15)(Re,m,250)", sC: ""},</v>
      </c>
      <c r="M36" s="56" t="str">
        <f>IF(N36="","","(")</f>
        <v>(</v>
      </c>
      <c r="N36" s="57" t="str">
        <f>IF(D36="","",D36)</f>
        <v>Sol</v>
      </c>
      <c r="O36" s="58" t="str">
        <f>IF(N36="","",",")</f>
        <v>,</v>
      </c>
      <c r="P36" s="59" t="str">
        <f>IF(E36="","",E36)</f>
        <v>m</v>
      </c>
      <c r="Q36" s="60" t="str">
        <f>IF(N36="","",",")</f>
        <v>,</v>
      </c>
      <c r="R36" s="61">
        <f>IF(N36="","",15)</f>
        <v>15</v>
      </c>
      <c r="S36" s="56" t="str">
        <f>IF(N36="","",")")</f>
        <v>)</v>
      </c>
      <c r="T36" s="62" t="str">
        <f>IF(U36="","","(")</f>
        <v>(</v>
      </c>
      <c r="U36" s="63" t="str">
        <f>IF(F36="","",F36)</f>
        <v>Re</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1001</v>
      </c>
      <c r="C37" s="51" t="s">
        <v>1083</v>
      </c>
      <c r="D37" s="52" t="s">
        <v>1053</v>
      </c>
      <c r="E37" s="52" t="s">
        <v>1016</v>
      </c>
      <c r="F37" s="53" t="s">
        <v>1110</v>
      </c>
      <c r="G37" s="53" t="s">
        <v>1016</v>
      </c>
      <c r="H37" s="52"/>
      <c r="I37" s="52"/>
      <c r="J37" s="54"/>
      <c r="K37" s="54"/>
      <c r="L37" s="55" t="str">
        <f t="shared" si="29"/>
        <v xml:space="preserve">            { line: "LOS CIELOS Y LA TIERRA, (Sol,m,15)(Re,m,250)", sC: "ta as"},</v>
      </c>
      <c r="M37" s="56" t="str">
        <f>IF(N37="","","(")</f>
        <v>(</v>
      </c>
      <c r="N37" s="57" t="str">
        <f>IF(D37="","",D37)</f>
        <v>Sol</v>
      </c>
      <c r="O37" s="58" t="str">
        <f>IF(N37="","",",")</f>
        <v>,</v>
      </c>
      <c r="P37" s="59" t="str">
        <f>IF(E37="","",E37)</f>
        <v>m</v>
      </c>
      <c r="Q37" s="60" t="str">
        <f>IF(N37="","",",")</f>
        <v>,</v>
      </c>
      <c r="R37" s="61">
        <f>IF(N37="","",15)</f>
        <v>15</v>
      </c>
      <c r="S37" s="56" t="str">
        <f>IF(N37="","",")")</f>
        <v>)</v>
      </c>
      <c r="T37" s="62" t="str">
        <f>IF(U37="","","(")</f>
        <v>(</v>
      </c>
      <c r="U37" s="63" t="str">
        <f>IF(F37="","",F37)</f>
        <v>Re</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1003</v>
      </c>
      <c r="C38" s="51" t="s">
        <v>1113</v>
      </c>
      <c r="D38" s="52" t="s">
        <v>1053</v>
      </c>
      <c r="E38" s="52" t="s">
        <v>1016</v>
      </c>
      <c r="F38" s="53" t="s">
        <v>1110</v>
      </c>
      <c r="G38" s="53" t="s">
        <v>1016</v>
      </c>
      <c r="H38" s="52"/>
      <c r="I38" s="52"/>
      <c r="J38" s="54"/>
      <c r="K38" s="54"/>
      <c r="L38" s="55" t="str">
        <f t="shared" si="29"/>
        <v xml:space="preserve">            { line: "ESTÁN LLENOS DE TI., (Sol,m,15)(Re,m,250)", sC: "as"},</v>
      </c>
      <c r="M38" s="56" t="str">
        <f>IF(N38="","","(")</f>
        <v>(</v>
      </c>
      <c r="N38" s="57" t="str">
        <f>IF(D38="","",D38)</f>
        <v>Sol</v>
      </c>
      <c r="O38" s="58" t="str">
        <f>IF(N38="","",",")</f>
        <v>,</v>
      </c>
      <c r="P38" s="59" t="str">
        <f>IF(E38="","",E38)</f>
        <v>m</v>
      </c>
      <c r="Q38" s="60" t="str">
        <f>IF(N38="","",",")</f>
        <v>,</v>
      </c>
      <c r="R38" s="61">
        <f>IF(N38="","",15)</f>
        <v>15</v>
      </c>
      <c r="S38" s="56" t="str">
        <f>IF(N38="","",")")</f>
        <v>)</v>
      </c>
      <c r="T38" s="62" t="str">
        <f>IF(U38="","","(")</f>
        <v>(</v>
      </c>
      <c r="U38" s="63" t="str">
        <f>IF(F38="","",F38)</f>
        <v>Re</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C39" s="73"/>
      <c r="D39" s="74"/>
      <c r="E39" s="74"/>
      <c r="F39" s="74"/>
      <c r="G39" s="74"/>
      <c r="H39" s="74"/>
      <c r="I39" s="74"/>
      <c r="J39" s="74"/>
      <c r="K39" s="74"/>
      <c r="L39" s="75" t="s">
        <v>997</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B40" t="s">
        <v>1018</v>
      </c>
      <c r="C40" s="51" t="s">
        <v>1114</v>
      </c>
      <c r="D40" s="52" t="s">
        <v>1053</v>
      </c>
      <c r="E40" s="52" t="s">
        <v>1016</v>
      </c>
      <c r="F40" s="53" t="s">
        <v>1110</v>
      </c>
      <c r="G40" s="53" t="s">
        <v>1016</v>
      </c>
      <c r="H40" s="52"/>
      <c r="I40" s="52"/>
      <c r="J40" s="54"/>
      <c r="K40" s="54"/>
      <c r="L40" s="55" t="str">
        <f t="shared" si="29"/>
        <v xml:space="preserve">            { line: "Hosanna en el cielo,, (Sol,m,15)(Re,m,250)", sC: "tc"},</v>
      </c>
      <c r="M40" s="56" t="str">
        <f>IF(N40="","","(")</f>
        <v>(</v>
      </c>
      <c r="N40" s="57" t="str">
        <f>IF(D40="","",D40)</f>
        <v>Sol</v>
      </c>
      <c r="O40" s="58" t="str">
        <f>IF(N40="","",",")</f>
        <v>,</v>
      </c>
      <c r="P40" s="59" t="str">
        <f>IF(E40="","",E40)</f>
        <v>m</v>
      </c>
      <c r="Q40" s="60" t="str">
        <f>IF(N40="","",",")</f>
        <v>,</v>
      </c>
      <c r="R40" s="61">
        <f>IF(N40="","",15)</f>
        <v>15</v>
      </c>
      <c r="S40" s="56" t="str">
        <f>IF(N40="","",")")</f>
        <v>)</v>
      </c>
      <c r="T40" s="62" t="str">
        <f>IF(U40="","","(")</f>
        <v>(</v>
      </c>
      <c r="U40" s="63" t="str">
        <f>IF(F40="","",F40)</f>
        <v>Re</v>
      </c>
      <c r="V40" s="64" t="str">
        <f>IF(U40="","",",")</f>
        <v>,</v>
      </c>
      <c r="W40" s="65" t="str">
        <f>IF(G40="","",G40)</f>
        <v>m</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C41" s="51" t="s">
        <v>1115</v>
      </c>
      <c r="D41" s="52" t="s">
        <v>1053</v>
      </c>
      <c r="E41" s="52" t="s">
        <v>1016</v>
      </c>
      <c r="F41" s="53" t="s">
        <v>1110</v>
      </c>
      <c r="G41" s="53" t="s">
        <v>1016</v>
      </c>
      <c r="H41" s="52"/>
      <c r="I41" s="52"/>
      <c r="J41" s="54"/>
      <c r="K41" s="54"/>
      <c r="L41" s="55" t="str">
        <f t="shared" si="29"/>
        <v xml:space="preserve">            { line: "hosanna., (Sol,m,15)(Re,m,250)", sC: ""},</v>
      </c>
      <c r="M41" s="56" t="str">
        <f>IF(N41="","","(")</f>
        <v>(</v>
      </c>
      <c r="N41" s="57" t="str">
        <f>IF(D41="","",D41)</f>
        <v>Sol</v>
      </c>
      <c r="O41" s="58" t="str">
        <f>IF(N41="","",",")</f>
        <v>,</v>
      </c>
      <c r="P41" s="59" t="str">
        <f>IF(E41="","",E41)</f>
        <v>m</v>
      </c>
      <c r="Q41" s="60" t="str">
        <f>IF(N41="","",",")</f>
        <v>,</v>
      </c>
      <c r="R41" s="61">
        <f>IF(N41="","",15)</f>
        <v>15</v>
      </c>
      <c r="S41" s="56" t="str">
        <f>IF(N41="","",")")</f>
        <v>)</v>
      </c>
      <c r="T41" s="62" t="str">
        <f>IF(U41="","","(")</f>
        <v>(</v>
      </c>
      <c r="U41" s="63" t="str">
        <f>IF(F41="","",F41)</f>
        <v>Re</v>
      </c>
      <c r="V41" s="64" t="str">
        <f>IF(U41="","",",")</f>
        <v>,</v>
      </c>
      <c r="W41" s="65" t="str">
        <f>IF(G41="","",G41)</f>
        <v>m</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6.5" thickTop="1" thickBot="1" x14ac:dyDescent="0.55000000000000004">
      <c r="C42" s="73"/>
      <c r="D42" s="74"/>
      <c r="E42" s="74"/>
      <c r="F42" s="74"/>
      <c r="G42" s="74"/>
      <c r="H42" s="74"/>
      <c r="I42" s="74"/>
      <c r="J42" s="74"/>
      <c r="K42" s="74"/>
      <c r="L42" s="75" t="s">
        <v>997</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4.5" thickTop="1" thickBot="1" x14ac:dyDescent="0.55000000000000004">
      <c r="B43" t="s">
        <v>1001</v>
      </c>
      <c r="C43" s="51" t="s">
        <v>1116</v>
      </c>
      <c r="D43" s="52" t="s">
        <v>1053</v>
      </c>
      <c r="E43" s="52" t="s">
        <v>1016</v>
      </c>
      <c r="F43" s="53" t="s">
        <v>1110</v>
      </c>
      <c r="G43" s="53" t="s">
        <v>1016</v>
      </c>
      <c r="H43" s="52"/>
      <c r="I43" s="52"/>
      <c r="J43" s="54"/>
      <c r="K43" s="54"/>
      <c r="L43" s="55" t="str">
        <f t="shared" si="29"/>
        <v xml:space="preserve">            { line: "HOSANNA EN EL CIELO,, (Sol,m,15)(Re,m,250)", sC: "ta as"},</v>
      </c>
      <c r="M43" s="56" t="str">
        <f t="shared" ref="M43:M44" si="30">IF(N43="","","(")</f>
        <v>(</v>
      </c>
      <c r="N43" s="57" t="str">
        <f t="shared" ref="N43:N44" si="31">IF(D43="","",D43)</f>
        <v>Sol</v>
      </c>
      <c r="O43" s="58" t="str">
        <f t="shared" ref="O43:O44" si="32">IF(N43="","",",")</f>
        <v>,</v>
      </c>
      <c r="P43" s="59" t="str">
        <f t="shared" ref="P43:P44" si="33">IF(E43="","",E43)</f>
        <v>m</v>
      </c>
      <c r="Q43" s="60" t="str">
        <f t="shared" ref="Q43:Q44" si="34">IF(N43="","",",")</f>
        <v>,</v>
      </c>
      <c r="R43" s="61">
        <f t="shared" ref="R43:R44" si="35">IF(N43="","",15)</f>
        <v>15</v>
      </c>
      <c r="S43" s="56" t="str">
        <f t="shared" ref="S43:S44" si="36">IF(N43="","",")")</f>
        <v>)</v>
      </c>
      <c r="T43" s="62" t="str">
        <f t="shared" ref="T43:T44" si="37">IF(U43="","","(")</f>
        <v>(</v>
      </c>
      <c r="U43" s="63" t="str">
        <f t="shared" ref="U43:U44" si="38">IF(F43="","",F43)</f>
        <v>Re</v>
      </c>
      <c r="V43" s="64" t="str">
        <f t="shared" ref="V43:V44" si="39">IF(U43="","",",")</f>
        <v>,</v>
      </c>
      <c r="W43" s="65" t="str">
        <f t="shared" ref="W43:W44" si="40">IF(G43="","",G43)</f>
        <v>m</v>
      </c>
      <c r="X43" s="64" t="str">
        <f t="shared" ref="X43:X44" si="41">IF(U43="","",",")</f>
        <v>,</v>
      </c>
      <c r="Y43" s="64">
        <f t="shared" ref="Y43:Y44" si="42">IF(U43="","",250)</f>
        <v>250</v>
      </c>
      <c r="Z43" s="56" t="str">
        <f t="shared" ref="Z43:Z44" si="43">IF(U43="","",")")</f>
        <v>)</v>
      </c>
      <c r="AA43" s="66" t="str">
        <f t="shared" ref="AA43:AA44" si="44">IF(AB43="","","(")</f>
        <v/>
      </c>
      <c r="AB43" s="57" t="str">
        <f t="shared" ref="AB43:AB44" si="45">IF(H43="","",H43)</f>
        <v/>
      </c>
      <c r="AC43" s="67" t="str">
        <f t="shared" ref="AC43:AC44" si="46">IF(AB43="","",",")</f>
        <v/>
      </c>
      <c r="AD43" s="59" t="str">
        <f t="shared" ref="AD43:AD44" si="47">IF(I43="","",I43)</f>
        <v/>
      </c>
      <c r="AE43" s="68" t="str">
        <f t="shared" ref="AE43:AE44" si="48">IF(AB43="","",",")</f>
        <v/>
      </c>
      <c r="AF43" s="61" t="str">
        <f t="shared" ref="AF43:AF44" si="49">IF(AB43="","",350)</f>
        <v/>
      </c>
      <c r="AG43" s="61" t="str">
        <f t="shared" ref="AG43:AG44" si="50">IF(AB43="","",")")</f>
        <v/>
      </c>
      <c r="AH43" s="69" t="str">
        <f t="shared" ref="AH43:AH44" si="51">IF(AI43="","","(")</f>
        <v/>
      </c>
      <c r="AI43" s="70" t="str">
        <f t="shared" ref="AI43:AI44" si="52">IF(J43="","",J43)</f>
        <v/>
      </c>
      <c r="AJ43" s="64" t="str">
        <f t="shared" ref="AJ43:AJ44" si="53">IF(AI43="","",",")</f>
        <v/>
      </c>
      <c r="AK43" s="64" t="str">
        <f t="shared" ref="AK43:AK44" si="54">IF(K43="","",K43)</f>
        <v/>
      </c>
      <c r="AL43" s="64" t="str">
        <f t="shared" ref="AL43:AL44" si="55">IF(AI43="","",",")</f>
        <v/>
      </c>
      <c r="AM43" s="64" t="str">
        <f t="shared" ref="AM43:AM44" si="56">IF(AI43="","",450)</f>
        <v/>
      </c>
      <c r="AN43" s="64" t="str">
        <f t="shared" ref="AN43:AN44" si="57">IF(AI43="","",")")</f>
        <v/>
      </c>
    </row>
    <row r="44" spans="1:40" ht="24.5" thickTop="1" thickBot="1" x14ac:dyDescent="0.55000000000000004">
      <c r="B44" t="s">
        <v>1003</v>
      </c>
      <c r="C44" s="51" t="s">
        <v>1117</v>
      </c>
      <c r="D44" s="52" t="s">
        <v>1053</v>
      </c>
      <c r="E44" s="52" t="s">
        <v>1016</v>
      </c>
      <c r="F44" s="53" t="s">
        <v>1110</v>
      </c>
      <c r="G44" s="53" t="s">
        <v>1016</v>
      </c>
      <c r="H44" s="52"/>
      <c r="I44" s="52"/>
      <c r="J44" s="54"/>
      <c r="K44" s="54"/>
      <c r="L44" s="55" t="str">
        <f t="shared" si="29"/>
        <v xml:space="preserve">            { line: "HOSANNA., (Sol,m,15)(Re,m,250)", sC: "as"},</v>
      </c>
      <c r="M44" s="56" t="str">
        <f t="shared" si="30"/>
        <v>(</v>
      </c>
      <c r="N44" s="57" t="str">
        <f t="shared" si="31"/>
        <v>Sol</v>
      </c>
      <c r="O44" s="58" t="str">
        <f t="shared" si="32"/>
        <v>,</v>
      </c>
      <c r="P44" s="59" t="str">
        <f t="shared" si="33"/>
        <v>m</v>
      </c>
      <c r="Q44" s="60" t="str">
        <f t="shared" si="34"/>
        <v>,</v>
      </c>
      <c r="R44" s="61">
        <f t="shared" si="35"/>
        <v>15</v>
      </c>
      <c r="S44" s="56" t="str">
        <f t="shared" si="36"/>
        <v>)</v>
      </c>
      <c r="T44" s="62" t="str">
        <f t="shared" si="37"/>
        <v>(</v>
      </c>
      <c r="U44" s="63" t="str">
        <f t="shared" si="38"/>
        <v>Re</v>
      </c>
      <c r="V44" s="64" t="str">
        <f t="shared" si="39"/>
        <v>,</v>
      </c>
      <c r="W44" s="65" t="str">
        <f t="shared" si="40"/>
        <v>m</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36.5" thickTop="1" thickBot="1" x14ac:dyDescent="0.55000000000000004">
      <c r="A45" s="76"/>
      <c r="B45" s="76"/>
      <c r="C45" s="76"/>
      <c r="D45" s="77"/>
      <c r="E45" s="77"/>
      <c r="F45" s="77"/>
      <c r="G45" s="77"/>
      <c r="H45" s="77"/>
      <c r="I45" s="77"/>
      <c r="J45" s="77"/>
      <c r="K45" s="77"/>
      <c r="L45" s="50" t="s">
        <v>998</v>
      </c>
      <c r="M45" s="56" t="str">
        <f t="shared" ref="M45:M59" si="58">IF(N45="","","(")</f>
        <v/>
      </c>
      <c r="N45" s="57" t="str">
        <f t="shared" si="2"/>
        <v/>
      </c>
      <c r="O45" s="58" t="str">
        <f t="shared" ref="O45:O59" si="59">IF(N45="","",",")</f>
        <v/>
      </c>
      <c r="P45" s="59" t="str">
        <f t="shared" si="4"/>
        <v/>
      </c>
      <c r="Q45" s="60" t="str">
        <f t="shared" ref="Q45:Q59" si="60">IF(N45="","",",")</f>
        <v/>
      </c>
      <c r="R45" s="61" t="str">
        <f t="shared" ref="R45:R59" si="61">IF(N45="","",15)</f>
        <v/>
      </c>
      <c r="S45" s="56" t="str">
        <f t="shared" ref="S45:S59" si="62">IF(N45="","",")")</f>
        <v/>
      </c>
      <c r="T45" s="62" t="str">
        <f t="shared" ref="T45:T59" si="63">IF(U45="","","(")</f>
        <v/>
      </c>
      <c r="U45" s="63" t="str">
        <f t="shared" si="9"/>
        <v/>
      </c>
      <c r="V45" s="64" t="str">
        <f t="shared" ref="V45:V59" si="64">IF(U45="","",",")</f>
        <v/>
      </c>
      <c r="W45" s="65" t="str">
        <f t="shared" si="11"/>
        <v/>
      </c>
      <c r="X45" s="64" t="str">
        <f t="shared" ref="X45:X59" si="65">IF(U45="","",",")</f>
        <v/>
      </c>
      <c r="Y45" s="64" t="str">
        <f t="shared" ref="Y45:Y59" si="66">IF(U45="","",250)</f>
        <v/>
      </c>
      <c r="Z45" s="56" t="str">
        <f t="shared" ref="Z45:Z59" si="67">IF(U45="","",")")</f>
        <v/>
      </c>
      <c r="AA45" s="66" t="str">
        <f t="shared" ref="AA45:AA59" si="68">IF(AB45="","","(")</f>
        <v/>
      </c>
      <c r="AB45" s="57" t="str">
        <f t="shared" si="16"/>
        <v/>
      </c>
      <c r="AC45" s="67" t="str">
        <f t="shared" ref="AC45:AC59" si="69">IF(AB45="","",",")</f>
        <v/>
      </c>
      <c r="AD45" s="59" t="str">
        <f t="shared" ref="AD45:AD59" si="70">IF(I45="","",I45)</f>
        <v/>
      </c>
      <c r="AE45" s="68" t="str">
        <f t="shared" ref="AE45:AE59" si="71">IF(AB45="","",",")</f>
        <v/>
      </c>
      <c r="AF45" s="61" t="str">
        <f t="shared" ref="AF45:AF59" si="72">IF(AB45="","",350)</f>
        <v/>
      </c>
      <c r="AG45" s="61" t="str">
        <f t="shared" ref="AG45:AG59" si="73">IF(AB45="","",")")</f>
        <v/>
      </c>
      <c r="AH45" s="69" t="str">
        <f t="shared" ref="AH45:AH59" si="74">IF(AI45="","","(")</f>
        <v/>
      </c>
      <c r="AI45" s="70" t="str">
        <f t="shared" si="23"/>
        <v/>
      </c>
      <c r="AJ45" s="64" t="str">
        <f t="shared" ref="AJ45:AJ59" si="75">IF(AI45="","",",")</f>
        <v/>
      </c>
      <c r="AK45" s="64" t="str">
        <f t="shared" ref="AK45:AK59" si="76">IF(K45="","",K45)</f>
        <v/>
      </c>
      <c r="AL45" s="64" t="str">
        <f t="shared" ref="AL45:AL59" si="77">IF(AI45="","",",")</f>
        <v/>
      </c>
      <c r="AM45" s="64" t="str">
        <f t="shared" ref="AM45:AM59" si="78">IF(AI45="","",450)</f>
        <v/>
      </c>
      <c r="AN45" s="64" t="str">
        <f t="shared" ref="AN45:AN59" si="79">IF(AI45="","",")")</f>
        <v/>
      </c>
    </row>
    <row r="46" spans="1:40" ht="24.5" thickTop="1" thickBot="1" x14ac:dyDescent="0.55000000000000004">
      <c r="C46" s="79" t="s">
        <v>999</v>
      </c>
      <c r="D46" s="80"/>
      <c r="E46" s="80"/>
      <c r="F46" s="80"/>
      <c r="G46" s="80"/>
      <c r="H46" s="80"/>
      <c r="I46" s="80"/>
      <c r="J46" s="80"/>
      <c r="K46" s="80"/>
      <c r="L46" s="81" t="s">
        <v>1000</v>
      </c>
      <c r="M46" s="56" t="str">
        <f t="shared" si="58"/>
        <v/>
      </c>
      <c r="N46" s="57" t="str">
        <f t="shared" si="2"/>
        <v/>
      </c>
      <c r="O46" s="58" t="str">
        <f t="shared" si="59"/>
        <v/>
      </c>
      <c r="P46" s="59" t="str">
        <f t="shared" si="4"/>
        <v/>
      </c>
      <c r="Q46" s="60" t="str">
        <f t="shared" si="60"/>
        <v/>
      </c>
      <c r="R46" s="61" t="str">
        <f t="shared" si="61"/>
        <v/>
      </c>
      <c r="S46" s="56" t="str">
        <f t="shared" si="62"/>
        <v/>
      </c>
      <c r="T46" s="62" t="str">
        <f t="shared" si="63"/>
        <v/>
      </c>
      <c r="U46" s="63" t="str">
        <f t="shared" si="9"/>
        <v/>
      </c>
      <c r="V46" s="64" t="str">
        <f t="shared" si="64"/>
        <v/>
      </c>
      <c r="W46" s="65" t="str">
        <f t="shared" si="11"/>
        <v/>
      </c>
      <c r="X46" s="64" t="str">
        <f t="shared" si="65"/>
        <v/>
      </c>
      <c r="Y46" s="64" t="str">
        <f t="shared" si="66"/>
        <v/>
      </c>
      <c r="Z46" s="56" t="str">
        <f t="shared" si="67"/>
        <v/>
      </c>
      <c r="AA46" s="66" t="str">
        <f t="shared" si="68"/>
        <v/>
      </c>
      <c r="AB46" s="57" t="str">
        <f t="shared" si="16"/>
        <v/>
      </c>
      <c r="AC46" s="67" t="str">
        <f t="shared" si="69"/>
        <v/>
      </c>
      <c r="AD46" s="59" t="str">
        <f t="shared" si="70"/>
        <v/>
      </c>
      <c r="AE46" s="68" t="str">
        <f t="shared" si="71"/>
        <v/>
      </c>
      <c r="AF46" s="61" t="str">
        <f t="shared" si="72"/>
        <v/>
      </c>
      <c r="AG46" s="61" t="str">
        <f t="shared" si="73"/>
        <v/>
      </c>
      <c r="AH46" s="69" t="str">
        <f t="shared" si="74"/>
        <v/>
      </c>
      <c r="AI46" s="70" t="str">
        <f t="shared" si="23"/>
        <v/>
      </c>
      <c r="AJ46" s="64" t="str">
        <f t="shared" si="75"/>
        <v/>
      </c>
      <c r="AK46" s="64" t="str">
        <f t="shared" si="76"/>
        <v/>
      </c>
      <c r="AL46" s="64" t="str">
        <f t="shared" si="77"/>
        <v/>
      </c>
      <c r="AM46" s="64" t="str">
        <f t="shared" si="78"/>
        <v/>
      </c>
      <c r="AN46" s="64" t="str">
        <f t="shared" si="79"/>
        <v/>
      </c>
    </row>
    <row r="47" spans="1:40" ht="24.5" thickTop="1" thickBot="1" x14ac:dyDescent="0.55000000000000004">
      <c r="B47" t="s">
        <v>1001</v>
      </c>
      <c r="C47" s="82" t="s">
        <v>1118</v>
      </c>
      <c r="D47" s="83" t="s">
        <v>1110</v>
      </c>
      <c r="E47" s="83" t="s">
        <v>1016</v>
      </c>
      <c r="F47" s="83"/>
      <c r="G47" s="83"/>
      <c r="H47" s="83"/>
      <c r="I47" s="83"/>
      <c r="J47" s="83"/>
      <c r="K47" s="83"/>
      <c r="L47" s="84" t="str">
        <f>IF(C47="","",_xlfn.CONCAT("       triggerLine: ","""",C47,", ",M47:AN47,""", sC: ","""",B47,""", lines: ["))</f>
        <v xml:space="preserve">       triggerLine: "SANTO, ES SANTO, SANTO, ES SANTO..., (Re,m,15)", sC: "ta as", lines: [</v>
      </c>
      <c r="M47" s="56" t="str">
        <f t="shared" si="58"/>
        <v>(</v>
      </c>
      <c r="N47" s="57" t="str">
        <f t="shared" si="2"/>
        <v>Re</v>
      </c>
      <c r="O47" s="58" t="str">
        <f t="shared" si="59"/>
        <v>,</v>
      </c>
      <c r="P47" s="59" t="str">
        <f t="shared" si="4"/>
        <v>m</v>
      </c>
      <c r="Q47" s="60" t="str">
        <f t="shared" si="60"/>
        <v>,</v>
      </c>
      <c r="R47" s="61">
        <f t="shared" si="61"/>
        <v>15</v>
      </c>
      <c r="S47" s="56" t="str">
        <f t="shared" si="62"/>
        <v>)</v>
      </c>
      <c r="T47" s="62" t="str">
        <f t="shared" si="63"/>
        <v/>
      </c>
      <c r="U47" s="63" t="str">
        <f t="shared" si="9"/>
        <v/>
      </c>
      <c r="V47" s="64" t="str">
        <f t="shared" si="64"/>
        <v/>
      </c>
      <c r="W47" s="65" t="str">
        <f t="shared" si="11"/>
        <v/>
      </c>
      <c r="X47" s="64" t="str">
        <f t="shared" si="65"/>
        <v/>
      </c>
      <c r="Y47" s="64" t="str">
        <f t="shared" si="66"/>
        <v/>
      </c>
      <c r="Z47" s="56" t="str">
        <f t="shared" si="67"/>
        <v/>
      </c>
      <c r="AA47" s="66" t="str">
        <f t="shared" si="68"/>
        <v/>
      </c>
      <c r="AB47" s="57" t="str">
        <f t="shared" si="16"/>
        <v/>
      </c>
      <c r="AC47" s="67" t="str">
        <f t="shared" si="69"/>
        <v/>
      </c>
      <c r="AD47" s="59" t="str">
        <f t="shared" si="70"/>
        <v/>
      </c>
      <c r="AE47" s="68" t="str">
        <f t="shared" si="71"/>
        <v/>
      </c>
      <c r="AF47" s="61" t="str">
        <f t="shared" si="72"/>
        <v/>
      </c>
      <c r="AG47" s="61" t="str">
        <f t="shared" si="73"/>
        <v/>
      </c>
      <c r="AH47" s="69" t="str">
        <f t="shared" si="74"/>
        <v/>
      </c>
      <c r="AI47" s="70" t="str">
        <f t="shared" si="23"/>
        <v/>
      </c>
      <c r="AJ47" s="64" t="str">
        <f t="shared" si="75"/>
        <v/>
      </c>
      <c r="AK47" s="64" t="str">
        <f t="shared" si="76"/>
        <v/>
      </c>
      <c r="AL47" s="64" t="str">
        <f t="shared" si="77"/>
        <v/>
      </c>
      <c r="AM47" s="64" t="str">
        <f t="shared" si="78"/>
        <v/>
      </c>
      <c r="AN47" s="64" t="str">
        <f t="shared" si="79"/>
        <v/>
      </c>
    </row>
    <row r="48" spans="1:40" ht="24.5" thickTop="1" thickBot="1" x14ac:dyDescent="0.55000000000000004">
      <c r="B48" t="s">
        <v>1003</v>
      </c>
      <c r="C48" s="85" t="s">
        <v>1109</v>
      </c>
      <c r="D48" s="86" t="s">
        <v>1048</v>
      </c>
      <c r="E48" s="86"/>
      <c r="F48" s="86"/>
      <c r="G48" s="86"/>
      <c r="H48" s="87"/>
      <c r="I48" s="87"/>
      <c r="J48" s="87"/>
      <c r="K48" s="87"/>
      <c r="L48" s="88" t="str">
        <f>IF(C48="","",_xlfn.CONCAT("            { line: ","""",C48,", ",M48:AN48,""", sC: ","""",B48,"""},"))</f>
        <v xml:space="preserve">            { line: "SANTO, ES SANTO, SANTO, ES SANTO;, (Fa,,15)", sC: "as"},</v>
      </c>
      <c r="M48" s="56" t="str">
        <f t="shared" si="58"/>
        <v>(</v>
      </c>
      <c r="N48" s="57" t="str">
        <f t="shared" si="2"/>
        <v>Fa</v>
      </c>
      <c r="O48" s="58" t="str">
        <f t="shared" si="59"/>
        <v>,</v>
      </c>
      <c r="P48" s="59" t="str">
        <f t="shared" si="4"/>
        <v/>
      </c>
      <c r="Q48" s="60" t="str">
        <f t="shared" si="60"/>
        <v>,</v>
      </c>
      <c r="R48" s="61">
        <f t="shared" si="61"/>
        <v>15</v>
      </c>
      <c r="S48" s="56" t="str">
        <f t="shared" si="62"/>
        <v>)</v>
      </c>
      <c r="T48" s="62" t="str">
        <f t="shared" si="63"/>
        <v/>
      </c>
      <c r="U48" s="63" t="str">
        <f t="shared" si="9"/>
        <v/>
      </c>
      <c r="V48" s="64" t="str">
        <f t="shared" si="64"/>
        <v/>
      </c>
      <c r="W48" s="65" t="str">
        <f t="shared" si="11"/>
        <v/>
      </c>
      <c r="X48" s="64" t="str">
        <f t="shared" si="65"/>
        <v/>
      </c>
      <c r="Y48" s="64" t="str">
        <f t="shared" si="66"/>
        <v/>
      </c>
      <c r="Z48" s="56" t="str">
        <f t="shared" si="67"/>
        <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2:40" ht="24.5" thickTop="1" thickBot="1" x14ac:dyDescent="0.55000000000000004">
      <c r="B49" t="s">
        <v>1003</v>
      </c>
      <c r="C49" s="93" t="s">
        <v>1111</v>
      </c>
      <c r="D49" s="83" t="s">
        <v>1053</v>
      </c>
      <c r="E49" s="83" t="s">
        <v>1016</v>
      </c>
      <c r="F49" s="83" t="s">
        <v>1110</v>
      </c>
      <c r="G49" s="83" t="s">
        <v>1016</v>
      </c>
      <c r="H49" s="83"/>
      <c r="I49" s="83"/>
      <c r="J49" s="83"/>
      <c r="K49" s="83"/>
      <c r="L49" s="94" t="str">
        <f>IF(C49="","",_xlfn.CONCAT("            { line: ","""",C49,", ",M49:AN49,""", sC: ","""",B49,"""},  ]},"))</f>
        <v xml:space="preserve">            { line: "SANTO, ES SANTO; YAHVEH SEBAOTH., (Sol,m,15)(Re,m,250)", sC: "as"},  ]},</v>
      </c>
      <c r="M49" s="56" t="str">
        <f t="shared" si="58"/>
        <v>(</v>
      </c>
      <c r="N49" s="57" t="str">
        <f t="shared" si="2"/>
        <v>Sol</v>
      </c>
      <c r="O49" s="58" t="str">
        <f t="shared" si="59"/>
        <v>,</v>
      </c>
      <c r="P49" s="59" t="str">
        <f t="shared" si="4"/>
        <v>m</v>
      </c>
      <c r="Q49" s="60" t="str">
        <f t="shared" si="60"/>
        <v>,</v>
      </c>
      <c r="R49" s="61">
        <f t="shared" si="61"/>
        <v>15</v>
      </c>
      <c r="S49" s="56" t="str">
        <f t="shared" si="62"/>
        <v>)</v>
      </c>
      <c r="T49" s="62" t="str">
        <f t="shared" si="63"/>
        <v>(</v>
      </c>
      <c r="U49" s="63" t="str">
        <f t="shared" si="9"/>
        <v>Re</v>
      </c>
      <c r="V49" s="64" t="str">
        <f t="shared" si="64"/>
        <v>,</v>
      </c>
      <c r="W49" s="65" t="str">
        <f t="shared" si="11"/>
        <v>m</v>
      </c>
      <c r="X49" s="64" t="str">
        <f t="shared" si="65"/>
        <v>,</v>
      </c>
      <c r="Y49" s="64">
        <f t="shared" si="66"/>
        <v>250</v>
      </c>
      <c r="Z49" s="56" t="str">
        <f t="shared" si="67"/>
        <v>)</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2:40" ht="26.5" thickTop="1" thickBot="1" x14ac:dyDescent="0.55000000000000004">
      <c r="C50" s="73"/>
      <c r="D50" s="74"/>
      <c r="E50" s="74"/>
      <c r="F50" s="74"/>
      <c r="G50" s="74"/>
      <c r="H50" s="74"/>
      <c r="I50" s="74"/>
      <c r="J50" s="74"/>
      <c r="K50" s="74"/>
      <c r="L50" s="75" t="s">
        <v>997</v>
      </c>
      <c r="M50" s="56"/>
      <c r="N50" s="57"/>
      <c r="O50" s="58"/>
      <c r="P50" s="59"/>
      <c r="Q50" s="60"/>
      <c r="R50" s="61"/>
      <c r="S50" s="56"/>
      <c r="T50" s="62"/>
      <c r="U50" s="63"/>
      <c r="V50" s="64"/>
      <c r="W50" s="65"/>
      <c r="X50" s="64"/>
      <c r="Y50" s="64"/>
      <c r="Z50" s="56"/>
      <c r="AA50" s="66"/>
      <c r="AB50" s="57"/>
      <c r="AC50" s="67"/>
      <c r="AD50" s="59"/>
      <c r="AE50" s="68"/>
      <c r="AF50" s="61"/>
      <c r="AG50" s="61"/>
      <c r="AH50" s="69"/>
      <c r="AI50" s="70"/>
      <c r="AJ50" s="64"/>
      <c r="AK50" s="64"/>
      <c r="AL50" s="64"/>
      <c r="AM50" s="64"/>
      <c r="AN50" s="64"/>
    </row>
    <row r="51" spans="2:40" ht="24.5" thickTop="1" thickBot="1" x14ac:dyDescent="0.55000000000000004">
      <c r="B51" t="s">
        <v>1018</v>
      </c>
      <c r="C51" s="51" t="s">
        <v>1119</v>
      </c>
      <c r="D51" s="52" t="s">
        <v>1110</v>
      </c>
      <c r="E51" s="52" t="s">
        <v>1016</v>
      </c>
      <c r="F51" s="53" t="s">
        <v>1053</v>
      </c>
      <c r="G51" s="53" t="s">
        <v>1016</v>
      </c>
      <c r="H51" s="52" t="s">
        <v>1110</v>
      </c>
      <c r="I51" s="52" t="s">
        <v>1016</v>
      </c>
      <c r="J51" s="54"/>
      <c r="K51" s="54"/>
      <c r="L51" s="55" t="str">
        <f t="shared" ref="L51:L59" si="80">IF(C51="","",_xlfn.CONCAT("            { line: ","""",C51,", ",M51:AN51,""", sC: ","""",B51,"""},"))</f>
        <v xml:space="preserve">            { line: "Bendito el que viene,, (Re,m,15)(Sol,m,250)(Re,m,350)", sC: "tc"},</v>
      </c>
      <c r="M51" s="56" t="str">
        <f t="shared" si="58"/>
        <v>(</v>
      </c>
      <c r="N51" s="57" t="str">
        <f t="shared" si="2"/>
        <v>Re</v>
      </c>
      <c r="O51" s="58" t="str">
        <f t="shared" si="59"/>
        <v>,</v>
      </c>
      <c r="P51" s="59" t="str">
        <f t="shared" si="4"/>
        <v>m</v>
      </c>
      <c r="Q51" s="60" t="str">
        <f t="shared" si="60"/>
        <v>,</v>
      </c>
      <c r="R51" s="61">
        <f t="shared" si="61"/>
        <v>15</v>
      </c>
      <c r="S51" s="56" t="str">
        <f t="shared" si="62"/>
        <v>)</v>
      </c>
      <c r="T51" s="62" t="str">
        <f t="shared" si="63"/>
        <v>(</v>
      </c>
      <c r="U51" s="63" t="str">
        <f t="shared" si="9"/>
        <v>Sol</v>
      </c>
      <c r="V51" s="64" t="str">
        <f t="shared" si="64"/>
        <v>,</v>
      </c>
      <c r="W51" s="65" t="str">
        <f t="shared" si="11"/>
        <v>m</v>
      </c>
      <c r="X51" s="64" t="str">
        <f t="shared" si="65"/>
        <v>,</v>
      </c>
      <c r="Y51" s="64">
        <f t="shared" si="66"/>
        <v>250</v>
      </c>
      <c r="Z51" s="56" t="str">
        <f t="shared" si="67"/>
        <v>)</v>
      </c>
      <c r="AA51" s="66" t="str">
        <f t="shared" si="68"/>
        <v>(</v>
      </c>
      <c r="AB51" s="57" t="str">
        <f t="shared" si="16"/>
        <v>Re</v>
      </c>
      <c r="AC51" s="67" t="str">
        <f t="shared" si="69"/>
        <v>,</v>
      </c>
      <c r="AD51" s="59" t="str">
        <f t="shared" si="70"/>
        <v>m</v>
      </c>
      <c r="AE51" s="68" t="str">
        <f t="shared" si="71"/>
        <v>,</v>
      </c>
      <c r="AF51" s="61">
        <f t="shared" si="72"/>
        <v>350</v>
      </c>
      <c r="AG51" s="61" t="str">
        <f t="shared" si="73"/>
        <v>)</v>
      </c>
      <c r="AH51" s="69" t="str">
        <f t="shared" si="74"/>
        <v/>
      </c>
      <c r="AI51" s="70" t="str">
        <f t="shared" si="23"/>
        <v/>
      </c>
      <c r="AJ51" s="64" t="str">
        <f t="shared" si="75"/>
        <v/>
      </c>
      <c r="AK51" s="64" t="str">
        <f t="shared" si="76"/>
        <v/>
      </c>
      <c r="AL51" s="64" t="str">
        <f t="shared" si="77"/>
        <v/>
      </c>
      <c r="AM51" s="64" t="str">
        <f t="shared" si="78"/>
        <v/>
      </c>
      <c r="AN51" s="64" t="str">
        <f t="shared" si="79"/>
        <v/>
      </c>
    </row>
    <row r="52" spans="2:40" ht="24.5" thickTop="1" thickBot="1" x14ac:dyDescent="0.55000000000000004">
      <c r="C52" s="51" t="s">
        <v>1089</v>
      </c>
      <c r="D52" s="52" t="s">
        <v>1053</v>
      </c>
      <c r="E52" s="52" t="s">
        <v>1016</v>
      </c>
      <c r="F52" s="53" t="s">
        <v>1110</v>
      </c>
      <c r="G52" s="53" t="s">
        <v>1016</v>
      </c>
      <c r="H52" s="52"/>
      <c r="I52" s="52"/>
      <c r="J52" s="54"/>
      <c r="K52" s="54"/>
      <c r="L52" s="55" t="str">
        <f t="shared" si="80"/>
        <v xml:space="preserve">            { line: "en el nombre del Señor., (Sol,m,15)(Re,m,250)", sC: ""},</v>
      </c>
      <c r="M52" s="56" t="str">
        <f t="shared" si="58"/>
        <v>(</v>
      </c>
      <c r="N52" s="57" t="str">
        <f t="shared" si="2"/>
        <v>Sol</v>
      </c>
      <c r="O52" s="58" t="str">
        <f t="shared" si="59"/>
        <v>,</v>
      </c>
      <c r="P52" s="59" t="str">
        <f t="shared" si="4"/>
        <v>m</v>
      </c>
      <c r="Q52" s="60" t="str">
        <f t="shared" si="60"/>
        <v>,</v>
      </c>
      <c r="R52" s="61">
        <f t="shared" si="61"/>
        <v>15</v>
      </c>
      <c r="S52" s="56" t="str">
        <f t="shared" si="62"/>
        <v>)</v>
      </c>
      <c r="T52" s="62" t="str">
        <f t="shared" si="63"/>
        <v>(</v>
      </c>
      <c r="U52" s="63" t="str">
        <f t="shared" si="9"/>
        <v>Re</v>
      </c>
      <c r="V52" s="64" t="str">
        <f t="shared" si="64"/>
        <v>,</v>
      </c>
      <c r="W52" s="65" t="str">
        <f t="shared" si="11"/>
        <v>m</v>
      </c>
      <c r="X52" s="64" t="str">
        <f t="shared" si="65"/>
        <v>,</v>
      </c>
      <c r="Y52" s="64">
        <f t="shared" si="66"/>
        <v>250</v>
      </c>
      <c r="Z52" s="56" t="str">
        <f t="shared" si="67"/>
        <v>)</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2:40" ht="24.5" thickTop="1" thickBot="1" x14ac:dyDescent="0.55000000000000004">
      <c r="B53" t="s">
        <v>1001</v>
      </c>
      <c r="C53" s="51" t="s">
        <v>1120</v>
      </c>
      <c r="D53" s="52" t="s">
        <v>1110</v>
      </c>
      <c r="E53" s="52" t="s">
        <v>1016</v>
      </c>
      <c r="F53" s="53" t="s">
        <v>1053</v>
      </c>
      <c r="G53" s="53" t="s">
        <v>1016</v>
      </c>
      <c r="H53" s="52" t="s">
        <v>1110</v>
      </c>
      <c r="I53" s="52" t="s">
        <v>1016</v>
      </c>
      <c r="J53" s="54"/>
      <c r="K53" s="54"/>
      <c r="L53" s="78" t="str">
        <f t="shared" si="80"/>
        <v xml:space="preserve">            { line: "A BENDITO EL QUE VIENE,, (Re,m,15)(Sol,m,250)(Re,m,350)", sC: "ta as"},</v>
      </c>
      <c r="M53" s="56" t="str">
        <f t="shared" si="58"/>
        <v>(</v>
      </c>
      <c r="N53" s="57" t="str">
        <f t="shared" si="2"/>
        <v>Re</v>
      </c>
      <c r="O53" s="58" t="str">
        <f t="shared" si="59"/>
        <v>,</v>
      </c>
      <c r="P53" s="59" t="str">
        <f t="shared" si="4"/>
        <v>m</v>
      </c>
      <c r="Q53" s="60" t="str">
        <f t="shared" si="60"/>
        <v>,</v>
      </c>
      <c r="R53" s="61">
        <f t="shared" si="61"/>
        <v>15</v>
      </c>
      <c r="S53" s="56" t="str">
        <f t="shared" si="62"/>
        <v>)</v>
      </c>
      <c r="T53" s="62" t="str">
        <f t="shared" si="63"/>
        <v>(</v>
      </c>
      <c r="U53" s="63" t="str">
        <f t="shared" si="9"/>
        <v>Sol</v>
      </c>
      <c r="V53" s="64" t="str">
        <f t="shared" si="64"/>
        <v>,</v>
      </c>
      <c r="W53" s="65" t="str">
        <f t="shared" si="11"/>
        <v>m</v>
      </c>
      <c r="X53" s="64" t="str">
        <f t="shared" si="65"/>
        <v>,</v>
      </c>
      <c r="Y53" s="64">
        <f t="shared" si="66"/>
        <v>250</v>
      </c>
      <c r="Z53" s="56" t="str">
        <f t="shared" si="67"/>
        <v>)</v>
      </c>
      <c r="AA53" s="66" t="str">
        <f t="shared" si="68"/>
        <v>(</v>
      </c>
      <c r="AB53" s="57" t="str">
        <f t="shared" si="16"/>
        <v>Re</v>
      </c>
      <c r="AC53" s="67" t="str">
        <f t="shared" si="69"/>
        <v>,</v>
      </c>
      <c r="AD53" s="59" t="str">
        <f t="shared" si="70"/>
        <v>m</v>
      </c>
      <c r="AE53" s="68" t="str">
        <f t="shared" si="71"/>
        <v>,</v>
      </c>
      <c r="AF53" s="61">
        <f t="shared" si="72"/>
        <v>350</v>
      </c>
      <c r="AG53" s="61" t="str">
        <f t="shared" si="73"/>
        <v>)</v>
      </c>
      <c r="AH53" s="69" t="str">
        <f t="shared" si="74"/>
        <v/>
      </c>
      <c r="AI53" s="70" t="str">
        <f t="shared" si="23"/>
        <v/>
      </c>
      <c r="AJ53" s="64" t="str">
        <f t="shared" si="75"/>
        <v/>
      </c>
      <c r="AK53" s="64" t="str">
        <f t="shared" si="76"/>
        <v/>
      </c>
      <c r="AL53" s="64" t="str">
        <f t="shared" si="77"/>
        <v/>
      </c>
      <c r="AM53" s="64" t="str">
        <f t="shared" si="78"/>
        <v/>
      </c>
      <c r="AN53" s="64" t="str">
        <f t="shared" si="79"/>
        <v/>
      </c>
    </row>
    <row r="54" spans="2:40" ht="24.5" thickTop="1" thickBot="1" x14ac:dyDescent="0.55000000000000004">
      <c r="B54" t="s">
        <v>1003</v>
      </c>
      <c r="C54" s="51" t="s">
        <v>1091</v>
      </c>
      <c r="D54" s="52" t="s">
        <v>1053</v>
      </c>
      <c r="E54" s="52" t="s">
        <v>1016</v>
      </c>
      <c r="F54" s="53" t="s">
        <v>1110</v>
      </c>
      <c r="G54" s="53" t="s">
        <v>1016</v>
      </c>
      <c r="H54" s="52"/>
      <c r="I54" s="52"/>
      <c r="J54" s="54"/>
      <c r="K54" s="54"/>
      <c r="L54" s="78" t="str">
        <f t="shared" si="80"/>
        <v xml:space="preserve">            { line: "EN EL NOMBRE DEL SEÑOR., (Sol,m,15)(Re,m,250)", sC: "as"},</v>
      </c>
      <c r="M54" s="56" t="str">
        <f t="shared" si="58"/>
        <v>(</v>
      </c>
      <c r="N54" s="57" t="str">
        <f t="shared" si="2"/>
        <v>Sol</v>
      </c>
      <c r="O54" s="58" t="str">
        <f t="shared" si="59"/>
        <v>,</v>
      </c>
      <c r="P54" s="59" t="str">
        <f t="shared" si="4"/>
        <v>m</v>
      </c>
      <c r="Q54" s="60" t="str">
        <f t="shared" si="60"/>
        <v>,</v>
      </c>
      <c r="R54" s="61">
        <f t="shared" si="61"/>
        <v>15</v>
      </c>
      <c r="S54" s="56" t="str">
        <f t="shared" si="62"/>
        <v>)</v>
      </c>
      <c r="T54" s="62" t="str">
        <f t="shared" si="63"/>
        <v>(</v>
      </c>
      <c r="U54" s="63" t="str">
        <f t="shared" si="9"/>
        <v>Re</v>
      </c>
      <c r="V54" s="64" t="str">
        <f t="shared" si="64"/>
        <v>,</v>
      </c>
      <c r="W54" s="65" t="str">
        <f t="shared" si="11"/>
        <v>m</v>
      </c>
      <c r="X54" s="64" t="str">
        <f t="shared" si="65"/>
        <v>,</v>
      </c>
      <c r="Y54" s="64">
        <f t="shared" si="66"/>
        <v>250</v>
      </c>
      <c r="Z54" s="56" t="str">
        <f t="shared" si="67"/>
        <v>)</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2:40" ht="26.5" thickTop="1" thickBot="1" x14ac:dyDescent="0.55000000000000004">
      <c r="C55" s="73"/>
      <c r="D55" s="74"/>
      <c r="E55" s="74"/>
      <c r="F55" s="74"/>
      <c r="G55" s="74"/>
      <c r="H55" s="74"/>
      <c r="I55" s="74"/>
      <c r="J55" s="74"/>
      <c r="K55" s="74"/>
      <c r="L55" s="75" t="s">
        <v>997</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2:40" ht="24.5" thickTop="1" thickBot="1" x14ac:dyDescent="0.55000000000000004">
      <c r="B56" t="s">
        <v>1018</v>
      </c>
      <c r="C56" s="51" t="s">
        <v>1114</v>
      </c>
      <c r="D56" s="52" t="s">
        <v>1053</v>
      </c>
      <c r="E56" s="52" t="s">
        <v>1016</v>
      </c>
      <c r="F56" s="53" t="s">
        <v>1110</v>
      </c>
      <c r="G56" s="53" t="s">
        <v>1016</v>
      </c>
      <c r="H56" s="52"/>
      <c r="I56" s="52"/>
      <c r="J56" s="54"/>
      <c r="K56" s="54"/>
      <c r="L56" s="78" t="str">
        <f t="shared" si="80"/>
        <v xml:space="preserve">            { line: "Hosanna en el cielo,, (Sol,m,15)(Re,m,250)", sC: "tc"},</v>
      </c>
      <c r="M56" s="56" t="str">
        <f t="shared" si="58"/>
        <v>(</v>
      </c>
      <c r="N56" s="57" t="str">
        <f t="shared" si="2"/>
        <v>Sol</v>
      </c>
      <c r="O56" s="58" t="str">
        <f t="shared" si="59"/>
        <v>,</v>
      </c>
      <c r="P56" s="59" t="str">
        <f t="shared" si="4"/>
        <v>m</v>
      </c>
      <c r="Q56" s="60" t="str">
        <f t="shared" si="60"/>
        <v>,</v>
      </c>
      <c r="R56" s="61">
        <f t="shared" si="61"/>
        <v>15</v>
      </c>
      <c r="S56" s="56" t="str">
        <f t="shared" si="62"/>
        <v>)</v>
      </c>
      <c r="T56" s="62" t="str">
        <f t="shared" si="63"/>
        <v>(</v>
      </c>
      <c r="U56" s="63" t="str">
        <f t="shared" si="9"/>
        <v>Re</v>
      </c>
      <c r="V56" s="64" t="str">
        <f t="shared" si="64"/>
        <v>,</v>
      </c>
      <c r="W56" s="65" t="str">
        <f t="shared" si="11"/>
        <v>m</v>
      </c>
      <c r="X56" s="64" t="str">
        <f t="shared" si="65"/>
        <v>,</v>
      </c>
      <c r="Y56" s="64">
        <f t="shared" si="66"/>
        <v>250</v>
      </c>
      <c r="Z56" s="56" t="str">
        <f t="shared" si="67"/>
        <v>)</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2:40" ht="24.5" thickTop="1" thickBot="1" x14ac:dyDescent="0.55000000000000004">
      <c r="C57" s="51" t="s">
        <v>1115</v>
      </c>
      <c r="D57" s="52" t="s">
        <v>1053</v>
      </c>
      <c r="E57" s="52" t="s">
        <v>1016</v>
      </c>
      <c r="F57" s="53" t="s">
        <v>1110</v>
      </c>
      <c r="G57" s="53" t="s">
        <v>1016</v>
      </c>
      <c r="H57" s="52"/>
      <c r="I57" s="52"/>
      <c r="J57" s="54"/>
      <c r="K57" s="54"/>
      <c r="L57" s="55" t="str">
        <f t="shared" si="80"/>
        <v xml:space="preserve">            { line: "hosanna., (Sol,m,15)(Re,m,250)", sC: ""},</v>
      </c>
      <c r="M57" s="56" t="str">
        <f t="shared" si="58"/>
        <v>(</v>
      </c>
      <c r="N57" s="57" t="str">
        <f t="shared" si="2"/>
        <v>Sol</v>
      </c>
      <c r="O57" s="58" t="str">
        <f t="shared" si="59"/>
        <v>,</v>
      </c>
      <c r="P57" s="59" t="str">
        <f t="shared" si="4"/>
        <v>m</v>
      </c>
      <c r="Q57" s="60" t="str">
        <f t="shared" si="60"/>
        <v>,</v>
      </c>
      <c r="R57" s="61">
        <f t="shared" si="61"/>
        <v>15</v>
      </c>
      <c r="S57" s="56" t="str">
        <f t="shared" si="62"/>
        <v>)</v>
      </c>
      <c r="T57" s="62" t="str">
        <f t="shared" si="63"/>
        <v>(</v>
      </c>
      <c r="U57" s="63" t="str">
        <f t="shared" si="9"/>
        <v>Re</v>
      </c>
      <c r="V57" s="64" t="str">
        <f t="shared" si="64"/>
        <v>,</v>
      </c>
      <c r="W57" s="65" t="str">
        <f t="shared" si="11"/>
        <v>m</v>
      </c>
      <c r="X57" s="64" t="str">
        <f t="shared" si="65"/>
        <v>,</v>
      </c>
      <c r="Y57" s="64">
        <f t="shared" si="66"/>
        <v>250</v>
      </c>
      <c r="Z57" s="56" t="str">
        <f t="shared" si="67"/>
        <v>)</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2:40" ht="24.5" thickTop="1" thickBot="1" x14ac:dyDescent="0.55000000000000004">
      <c r="B58" t="s">
        <v>1001</v>
      </c>
      <c r="C58" s="51" t="s">
        <v>1116</v>
      </c>
      <c r="D58" s="52" t="s">
        <v>1053</v>
      </c>
      <c r="E58" s="52" t="s">
        <v>1016</v>
      </c>
      <c r="F58" s="53" t="s">
        <v>1110</v>
      </c>
      <c r="G58" s="53" t="s">
        <v>1016</v>
      </c>
      <c r="H58" s="52"/>
      <c r="I58" s="52"/>
      <c r="J58" s="54"/>
      <c r="K58" s="54"/>
      <c r="L58" s="55" t="str">
        <f t="shared" si="80"/>
        <v xml:space="preserve">            { line: "HOSANNA EN EL CIELO,, (Sol,m,15)(Re,m,250)", sC: "ta as"},</v>
      </c>
      <c r="M58" s="56" t="str">
        <f t="shared" si="58"/>
        <v>(</v>
      </c>
      <c r="N58" s="57" t="str">
        <f t="shared" si="2"/>
        <v>Sol</v>
      </c>
      <c r="O58" s="58" t="str">
        <f t="shared" si="59"/>
        <v>,</v>
      </c>
      <c r="P58" s="59" t="str">
        <f t="shared" si="4"/>
        <v>m</v>
      </c>
      <c r="Q58" s="60" t="str">
        <f t="shared" si="60"/>
        <v>,</v>
      </c>
      <c r="R58" s="61">
        <f t="shared" si="61"/>
        <v>15</v>
      </c>
      <c r="S58" s="56" t="str">
        <f t="shared" si="62"/>
        <v>)</v>
      </c>
      <c r="T58" s="62" t="str">
        <f t="shared" si="63"/>
        <v>(</v>
      </c>
      <c r="U58" s="63" t="str">
        <f t="shared" si="9"/>
        <v>Re</v>
      </c>
      <c r="V58" s="64" t="str">
        <f t="shared" si="64"/>
        <v>,</v>
      </c>
      <c r="W58" s="65" t="str">
        <f t="shared" si="11"/>
        <v>m</v>
      </c>
      <c r="X58" s="64" t="str">
        <f t="shared" si="65"/>
        <v>,</v>
      </c>
      <c r="Y58" s="64">
        <f t="shared" si="66"/>
        <v>250</v>
      </c>
      <c r="Z58" s="56" t="str">
        <f t="shared" si="67"/>
        <v>)</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2:40" ht="24.5" thickTop="1" thickBot="1" x14ac:dyDescent="0.55000000000000004">
      <c r="B59" t="s">
        <v>1003</v>
      </c>
      <c r="C59" s="51" t="s">
        <v>1117</v>
      </c>
      <c r="D59" s="52" t="s">
        <v>1053</v>
      </c>
      <c r="E59" s="52" t="s">
        <v>1016</v>
      </c>
      <c r="F59" s="53" t="s">
        <v>1110</v>
      </c>
      <c r="G59" s="53" t="s">
        <v>1016</v>
      </c>
      <c r="H59" s="52"/>
      <c r="I59" s="52"/>
      <c r="J59" s="54"/>
      <c r="K59" s="54"/>
      <c r="L59" s="55" t="str">
        <f t="shared" si="80"/>
        <v xml:space="preserve">            { line: "HOSANNA., (Sol,m,15)(Re,m,250)", sC: "as"},</v>
      </c>
      <c r="M59" s="56" t="str">
        <f t="shared" si="58"/>
        <v>(</v>
      </c>
      <c r="N59" s="57" t="str">
        <f t="shared" si="2"/>
        <v>Sol</v>
      </c>
      <c r="O59" s="58" t="str">
        <f t="shared" si="59"/>
        <v>,</v>
      </c>
      <c r="P59" s="59" t="str">
        <f t="shared" si="4"/>
        <v>m</v>
      </c>
      <c r="Q59" s="60" t="str">
        <f t="shared" si="60"/>
        <v>,</v>
      </c>
      <c r="R59" s="61">
        <f t="shared" si="61"/>
        <v>15</v>
      </c>
      <c r="S59" s="56" t="str">
        <f t="shared" si="62"/>
        <v>)</v>
      </c>
      <c r="T59" s="62" t="str">
        <f t="shared" si="63"/>
        <v>(</v>
      </c>
      <c r="U59" s="63" t="str">
        <f t="shared" si="9"/>
        <v>Re</v>
      </c>
      <c r="V59" s="64" t="str">
        <f t="shared" si="64"/>
        <v>,</v>
      </c>
      <c r="W59" s="65" t="str">
        <f t="shared" si="11"/>
        <v>m</v>
      </c>
      <c r="X59" s="64" t="str">
        <f t="shared" si="65"/>
        <v>,</v>
      </c>
      <c r="Y59" s="64">
        <f t="shared" si="66"/>
        <v>250</v>
      </c>
      <c r="Z59" s="56" t="str">
        <f t="shared" si="67"/>
        <v>)</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2:40" ht="26.5" thickTop="1" thickBot="1" x14ac:dyDescent="0.55000000000000004">
      <c r="C60" s="73"/>
      <c r="D60" s="74"/>
      <c r="E60" s="74"/>
      <c r="F60" s="74"/>
      <c r="G60" s="74"/>
      <c r="H60" s="74"/>
      <c r="I60" s="74"/>
      <c r="J60" s="74"/>
      <c r="K60" s="74"/>
      <c r="L60" s="75" t="s">
        <v>997</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2:40" ht="24.5" thickTop="1" thickBot="1" x14ac:dyDescent="0.55000000000000004">
      <c r="C61" s="79" t="s">
        <v>999</v>
      </c>
      <c r="D61" s="80"/>
      <c r="E61" s="80"/>
      <c r="F61" s="80"/>
      <c r="G61" s="80"/>
      <c r="H61" s="80"/>
      <c r="I61" s="80"/>
      <c r="J61" s="80"/>
      <c r="K61" s="80"/>
      <c r="L61" s="81" t="s">
        <v>1000</v>
      </c>
      <c r="M61" s="56" t="str">
        <f t="shared" ref="M61:M64" si="81">IF(N61="","","(")</f>
        <v/>
      </c>
      <c r="N61" s="57" t="str">
        <f t="shared" ref="N61:N64" si="82">IF(D61="","",D61)</f>
        <v/>
      </c>
      <c r="O61" s="58" t="str">
        <f t="shared" ref="O61:O64" si="83">IF(N61="","",",")</f>
        <v/>
      </c>
      <c r="P61" s="59" t="str">
        <f t="shared" ref="P61:P64" si="84">IF(E61="","",E61)</f>
        <v/>
      </c>
      <c r="Q61" s="60" t="str">
        <f t="shared" ref="Q61:Q64" si="85">IF(N61="","",",")</f>
        <v/>
      </c>
      <c r="R61" s="61" t="str">
        <f t="shared" ref="R61:R64" si="86">IF(N61="","",15)</f>
        <v/>
      </c>
      <c r="S61" s="56" t="str">
        <f t="shared" ref="S61:S64" si="87">IF(N61="","",")")</f>
        <v/>
      </c>
      <c r="T61" s="62" t="str">
        <f t="shared" ref="T61:T64" si="88">IF(U61="","","(")</f>
        <v/>
      </c>
      <c r="U61" s="63" t="str">
        <f t="shared" ref="U61:U64" si="89">IF(F61="","",F61)</f>
        <v/>
      </c>
      <c r="V61" s="64" t="str">
        <f t="shared" ref="V61:V64" si="90">IF(U61="","",",")</f>
        <v/>
      </c>
      <c r="W61" s="65" t="str">
        <f t="shared" ref="W61:W64" si="91">IF(G61="","",G61)</f>
        <v/>
      </c>
      <c r="X61" s="64" t="str">
        <f t="shared" ref="X61:X64" si="92">IF(U61="","",",")</f>
        <v/>
      </c>
      <c r="Y61" s="64" t="str">
        <f t="shared" ref="Y61:Y64" si="93">IF(U61="","",250)</f>
        <v/>
      </c>
      <c r="Z61" s="56" t="str">
        <f t="shared" ref="Z61:Z64" si="94">IF(U61="","",")")</f>
        <v/>
      </c>
      <c r="AA61" s="66" t="str">
        <f t="shared" ref="AA61:AA64" si="95">IF(AB61="","","(")</f>
        <v/>
      </c>
      <c r="AB61" s="57" t="str">
        <f t="shared" ref="AB61:AB64" si="96">IF(H61="","",H61)</f>
        <v/>
      </c>
      <c r="AC61" s="67" t="str">
        <f t="shared" ref="AC61:AC64" si="97">IF(AB61="","",",")</f>
        <v/>
      </c>
      <c r="AD61" s="59" t="str">
        <f t="shared" ref="AD61:AD64" si="98">IF(I61="","",I61)</f>
        <v/>
      </c>
      <c r="AE61" s="68" t="str">
        <f t="shared" ref="AE61:AE64" si="99">IF(AB61="","",",")</f>
        <v/>
      </c>
      <c r="AF61" s="61" t="str">
        <f t="shared" ref="AF61:AF64" si="100">IF(AB61="","",350)</f>
        <v/>
      </c>
      <c r="AG61" s="61" t="str">
        <f t="shared" ref="AG61:AG64" si="101">IF(AB61="","",")")</f>
        <v/>
      </c>
      <c r="AH61" s="69" t="str">
        <f t="shared" ref="AH61:AH64" si="102">IF(AI61="","","(")</f>
        <v/>
      </c>
      <c r="AI61" s="70" t="str">
        <f t="shared" ref="AI61:AI64" si="103">IF(J61="","",J61)</f>
        <v/>
      </c>
      <c r="AJ61" s="64" t="str">
        <f t="shared" ref="AJ61:AJ64" si="104">IF(AI61="","",",")</f>
        <v/>
      </c>
      <c r="AK61" s="64" t="str">
        <f t="shared" ref="AK61:AK64" si="105">IF(K61="","",K61)</f>
        <v/>
      </c>
      <c r="AL61" s="64" t="str">
        <f t="shared" ref="AL61:AL64" si="106">IF(AI61="","",",")</f>
        <v/>
      </c>
      <c r="AM61" s="64" t="str">
        <f t="shared" ref="AM61:AM64" si="107">IF(AI61="","",450)</f>
        <v/>
      </c>
      <c r="AN61" s="64" t="str">
        <f t="shared" ref="AN61:AN64" si="108">IF(AI61="","",")")</f>
        <v/>
      </c>
    </row>
    <row r="62" spans="2:40" ht="24.5" thickTop="1" thickBot="1" x14ac:dyDescent="0.55000000000000004">
      <c r="B62" t="s">
        <v>1001</v>
      </c>
      <c r="C62" s="82" t="s">
        <v>1118</v>
      </c>
      <c r="D62" s="83" t="s">
        <v>1110</v>
      </c>
      <c r="E62" s="83" t="s">
        <v>1016</v>
      </c>
      <c r="F62" s="83"/>
      <c r="G62" s="83"/>
      <c r="H62" s="83"/>
      <c r="I62" s="83"/>
      <c r="J62" s="83"/>
      <c r="K62" s="83"/>
      <c r="L62" s="84" t="str">
        <f>IF(C62="","",_xlfn.CONCAT("       triggerLine: ","""",C62,", ",M62:AN62,""", sC: ","""",B62,""", lines: ["))</f>
        <v xml:space="preserve">       triggerLine: "SANTO, ES SANTO, SANTO, ES SANTO..., (Re,m,15)", sC: "ta as", lines: [</v>
      </c>
      <c r="M62" s="56" t="str">
        <f t="shared" si="81"/>
        <v>(</v>
      </c>
      <c r="N62" s="57" t="str">
        <f t="shared" si="82"/>
        <v>Re</v>
      </c>
      <c r="O62" s="58" t="str">
        <f t="shared" si="83"/>
        <v>,</v>
      </c>
      <c r="P62" s="59" t="str">
        <f t="shared" si="84"/>
        <v>m</v>
      </c>
      <c r="Q62" s="60" t="str">
        <f t="shared" si="85"/>
        <v>,</v>
      </c>
      <c r="R62" s="61">
        <f t="shared" si="86"/>
        <v>15</v>
      </c>
      <c r="S62" s="56" t="str">
        <f t="shared" si="87"/>
        <v>)</v>
      </c>
      <c r="T62" s="62" t="str">
        <f t="shared" si="88"/>
        <v/>
      </c>
      <c r="U62" s="63" t="str">
        <f t="shared" si="89"/>
        <v/>
      </c>
      <c r="V62" s="64" t="str">
        <f t="shared" si="90"/>
        <v/>
      </c>
      <c r="W62" s="65" t="str">
        <f t="shared" si="91"/>
        <v/>
      </c>
      <c r="X62" s="64" t="str">
        <f t="shared" si="92"/>
        <v/>
      </c>
      <c r="Y62" s="64" t="str">
        <f t="shared" si="93"/>
        <v/>
      </c>
      <c r="Z62" s="56" t="str">
        <f t="shared" si="94"/>
        <v/>
      </c>
      <c r="AA62" s="66" t="str">
        <f t="shared" si="95"/>
        <v/>
      </c>
      <c r="AB62" s="57" t="str">
        <f t="shared" si="96"/>
        <v/>
      </c>
      <c r="AC62" s="67" t="str">
        <f t="shared" si="97"/>
        <v/>
      </c>
      <c r="AD62" s="59" t="str">
        <f t="shared" si="98"/>
        <v/>
      </c>
      <c r="AE62" s="68" t="str">
        <f t="shared" si="99"/>
        <v/>
      </c>
      <c r="AF62" s="61" t="str">
        <f t="shared" si="100"/>
        <v/>
      </c>
      <c r="AG62" s="61" t="str">
        <f t="shared" si="101"/>
        <v/>
      </c>
      <c r="AH62" s="69" t="str">
        <f t="shared" si="102"/>
        <v/>
      </c>
      <c r="AI62" s="70" t="str">
        <f t="shared" si="103"/>
        <v/>
      </c>
      <c r="AJ62" s="64" t="str">
        <f t="shared" si="104"/>
        <v/>
      </c>
      <c r="AK62" s="64" t="str">
        <f t="shared" si="105"/>
        <v/>
      </c>
      <c r="AL62" s="64" t="str">
        <f t="shared" si="106"/>
        <v/>
      </c>
      <c r="AM62" s="64" t="str">
        <f t="shared" si="107"/>
        <v/>
      </c>
      <c r="AN62" s="64" t="str">
        <f t="shared" si="108"/>
        <v/>
      </c>
    </row>
    <row r="63" spans="2:40" ht="24.5" thickTop="1" thickBot="1" x14ac:dyDescent="0.55000000000000004">
      <c r="B63" t="s">
        <v>1003</v>
      </c>
      <c r="C63" s="85" t="s">
        <v>1109</v>
      </c>
      <c r="D63" s="86" t="s">
        <v>1048</v>
      </c>
      <c r="E63" s="86"/>
      <c r="F63" s="86"/>
      <c r="G63" s="86"/>
      <c r="H63" s="87"/>
      <c r="I63" s="87"/>
      <c r="J63" s="87"/>
      <c r="K63" s="87"/>
      <c r="L63" s="88" t="str">
        <f>IF(C63="","",_xlfn.CONCAT("            { line: ","""",C63,", ",M63:AN63,""", sC: ","""",B63,"""},"))</f>
        <v xml:space="preserve">            { line: "SANTO, ES SANTO, SANTO, ES SANTO;, (Fa,,15)", sC: "as"},</v>
      </c>
      <c r="M63" s="56" t="str">
        <f t="shared" si="81"/>
        <v>(</v>
      </c>
      <c r="N63" s="57" t="str">
        <f t="shared" si="82"/>
        <v>Fa</v>
      </c>
      <c r="O63" s="58" t="str">
        <f t="shared" si="83"/>
        <v>,</v>
      </c>
      <c r="P63" s="59" t="str">
        <f t="shared" si="84"/>
        <v/>
      </c>
      <c r="Q63" s="60" t="str">
        <f t="shared" si="85"/>
        <v>,</v>
      </c>
      <c r="R63" s="61">
        <f t="shared" si="86"/>
        <v>15</v>
      </c>
      <c r="S63" s="56" t="str">
        <f t="shared" si="87"/>
        <v>)</v>
      </c>
      <c r="T63" s="62" t="str">
        <f t="shared" si="88"/>
        <v/>
      </c>
      <c r="U63" s="63" t="str">
        <f t="shared" si="89"/>
        <v/>
      </c>
      <c r="V63" s="64" t="str">
        <f t="shared" si="90"/>
        <v/>
      </c>
      <c r="W63" s="65" t="str">
        <f t="shared" si="91"/>
        <v/>
      </c>
      <c r="X63" s="64" t="str">
        <f t="shared" si="92"/>
        <v/>
      </c>
      <c r="Y63" s="64" t="str">
        <f t="shared" si="93"/>
        <v/>
      </c>
      <c r="Z63" s="56" t="str">
        <f t="shared" si="94"/>
        <v/>
      </c>
      <c r="AA63" s="66" t="str">
        <f t="shared" si="95"/>
        <v/>
      </c>
      <c r="AB63" s="57" t="str">
        <f t="shared" si="96"/>
        <v/>
      </c>
      <c r="AC63" s="67" t="str">
        <f t="shared" si="97"/>
        <v/>
      </c>
      <c r="AD63" s="59" t="str">
        <f t="shared" si="98"/>
        <v/>
      </c>
      <c r="AE63" s="68" t="str">
        <f t="shared" si="99"/>
        <v/>
      </c>
      <c r="AF63" s="61" t="str">
        <f t="shared" si="100"/>
        <v/>
      </c>
      <c r="AG63" s="61" t="str">
        <f t="shared" si="101"/>
        <v/>
      </c>
      <c r="AH63" s="69" t="str">
        <f t="shared" si="102"/>
        <v/>
      </c>
      <c r="AI63" s="70" t="str">
        <f t="shared" si="103"/>
        <v/>
      </c>
      <c r="AJ63" s="64" t="str">
        <f t="shared" si="104"/>
        <v/>
      </c>
      <c r="AK63" s="64" t="str">
        <f t="shared" si="105"/>
        <v/>
      </c>
      <c r="AL63" s="64" t="str">
        <f t="shared" si="106"/>
        <v/>
      </c>
      <c r="AM63" s="64" t="str">
        <f t="shared" si="107"/>
        <v/>
      </c>
      <c r="AN63" s="64" t="str">
        <f t="shared" si="108"/>
        <v/>
      </c>
    </row>
    <row r="64" spans="2:40" ht="24.5" thickTop="1" thickBot="1" x14ac:dyDescent="0.55000000000000004">
      <c r="B64" t="s">
        <v>1003</v>
      </c>
      <c r="C64" s="93" t="s">
        <v>1111</v>
      </c>
      <c r="D64" s="83" t="s">
        <v>1053</v>
      </c>
      <c r="E64" s="83" t="s">
        <v>1016</v>
      </c>
      <c r="F64" s="83" t="s">
        <v>1110</v>
      </c>
      <c r="G64" s="83" t="s">
        <v>1016</v>
      </c>
      <c r="H64" s="83"/>
      <c r="I64" s="83"/>
      <c r="J64" s="83"/>
      <c r="K64" s="83"/>
      <c r="L64" s="94" t="str">
        <f>IF(C64="","",_xlfn.CONCAT("            { line: ","""",C64,", ",M64:AN64,""", sC: ","""",B64,"""},  ]},"))</f>
        <v xml:space="preserve">            { line: "SANTO, ES SANTO; YAHVEH SEBAOTH., (Sol,m,15)(Re,m,250)", sC: "as"},  ]},</v>
      </c>
      <c r="M64" s="56" t="str">
        <f t="shared" si="81"/>
        <v>(</v>
      </c>
      <c r="N64" s="57" t="str">
        <f t="shared" si="82"/>
        <v>Sol</v>
      </c>
      <c r="O64" s="58" t="str">
        <f t="shared" si="83"/>
        <v>,</v>
      </c>
      <c r="P64" s="59" t="str">
        <f t="shared" si="84"/>
        <v>m</v>
      </c>
      <c r="Q64" s="60" t="str">
        <f t="shared" si="85"/>
        <v>,</v>
      </c>
      <c r="R64" s="61">
        <f t="shared" si="86"/>
        <v>15</v>
      </c>
      <c r="S64" s="56" t="str">
        <f t="shared" si="87"/>
        <v>)</v>
      </c>
      <c r="T64" s="62" t="str">
        <f t="shared" si="88"/>
        <v>(</v>
      </c>
      <c r="U64" s="63" t="str">
        <f t="shared" si="89"/>
        <v>Re</v>
      </c>
      <c r="V64" s="64" t="str">
        <f t="shared" si="90"/>
        <v>,</v>
      </c>
      <c r="W64" s="65" t="str">
        <f t="shared" si="91"/>
        <v>m</v>
      </c>
      <c r="X64" s="64" t="str">
        <f t="shared" si="92"/>
        <v>,</v>
      </c>
      <c r="Y64" s="64">
        <f t="shared" si="93"/>
        <v>250</v>
      </c>
      <c r="Z64" s="56" t="str">
        <f t="shared" si="94"/>
        <v>)</v>
      </c>
      <c r="AA64" s="66" t="str">
        <f t="shared" si="95"/>
        <v/>
      </c>
      <c r="AB64" s="57" t="str">
        <f t="shared" si="96"/>
        <v/>
      </c>
      <c r="AC64" s="67" t="str">
        <f t="shared" si="97"/>
        <v/>
      </c>
      <c r="AD64" s="59" t="str">
        <f t="shared" si="98"/>
        <v/>
      </c>
      <c r="AE64" s="68" t="str">
        <f t="shared" si="99"/>
        <v/>
      </c>
      <c r="AF64" s="61" t="str">
        <f t="shared" si="100"/>
        <v/>
      </c>
      <c r="AG64" s="61" t="str">
        <f t="shared" si="101"/>
        <v/>
      </c>
      <c r="AH64" s="69" t="str">
        <f t="shared" si="102"/>
        <v/>
      </c>
      <c r="AI64" s="70" t="str">
        <f t="shared" si="103"/>
        <v/>
      </c>
      <c r="AJ64" s="64" t="str">
        <f t="shared" si="104"/>
        <v/>
      </c>
      <c r="AK64" s="64" t="str">
        <f t="shared" si="105"/>
        <v/>
      </c>
      <c r="AL64" s="64" t="str">
        <f t="shared" si="106"/>
        <v/>
      </c>
      <c r="AM64" s="64" t="str">
        <f t="shared" si="107"/>
        <v/>
      </c>
      <c r="AN64" s="64" t="str">
        <f t="shared" si="108"/>
        <v/>
      </c>
    </row>
    <row r="65" spans="2:13" ht="24" customHeight="1" x14ac:dyDescent="0.6">
      <c r="B65" s="95"/>
      <c r="C65" s="95"/>
      <c r="D65" s="95"/>
      <c r="E65" s="95"/>
      <c r="F65" s="95"/>
      <c r="G65" s="95"/>
      <c r="H65" s="95"/>
      <c r="I65" s="95"/>
      <c r="J65" s="95"/>
      <c r="K65" s="95"/>
      <c r="L65" s="99" t="e">
        <f ca="1">_xlfn.CONCAT("]}, // ULTIMA LINEA DEL CANTO: ",L1)</f>
        <v>#N/A</v>
      </c>
      <c r="M65" s="95"/>
    </row>
    <row r="66" spans="2:13" ht="20.5" x14ac:dyDescent="0.35">
      <c r="L66" s="100" t="s">
        <v>1012</v>
      </c>
      <c r="M66" s="101"/>
    </row>
    <row r="67" spans="2:13" x14ac:dyDescent="0.35">
      <c r="M6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191</v>
      </c>
      <c r="E1" s="40"/>
      <c r="F1" s="40"/>
      <c r="G1" s="40"/>
      <c r="H1" s="40"/>
      <c r="I1" s="40"/>
      <c r="J1" s="40"/>
      <c r="K1" s="40"/>
      <c r="L1" s="41" t="str">
        <f ca="1">UPPER(VLOOKUP(C1,Table223[],3,FALSE))</f>
        <v>LETANÍAS PENITENCIALES I</v>
      </c>
      <c r="O1" s="42"/>
      <c r="P1" s="42"/>
      <c r="Q1" s="43"/>
      <c r="AE1" s="43"/>
      <c r="AF1" s="43"/>
    </row>
    <row r="2" spans="2:32" ht="34.5" x14ac:dyDescent="0.55000000000000004">
      <c r="B2" s="44" t="s">
        <v>983</v>
      </c>
      <c r="C2" s="45"/>
      <c r="D2" s="45"/>
      <c r="E2" s="45"/>
      <c r="F2" s="45"/>
      <c r="G2" s="45"/>
      <c r="H2" s="45"/>
      <c r="I2" s="45"/>
      <c r="J2" s="45"/>
      <c r="K2" s="45"/>
      <c r="L2" s="46" t="s">
        <v>984</v>
      </c>
    </row>
    <row r="3" spans="2:32" ht="23" x14ac:dyDescent="0.35">
      <c r="L3" s="46" t="s">
        <v>985</v>
      </c>
    </row>
    <row r="4" spans="2:32" ht="23" x14ac:dyDescent="0.35">
      <c r="L4" s="46" t="str">
        <f ca="1">_xlfn.CONCAT("║           ",L1,"               ║")</f>
        <v>║           LETANÍAS PENITENCIALES I               ║</v>
      </c>
    </row>
    <row r="5" spans="2:32" ht="23" x14ac:dyDescent="0.35">
      <c r="L5" s="46" t="s">
        <v>986</v>
      </c>
    </row>
    <row r="6" spans="2:32" ht="23" x14ac:dyDescent="0.35">
      <c r="L6" s="47"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48" t="str">
        <f ca="1">_xlfn.CONCAT("        id: ","""",C7,"""",",")</f>
        <v xml:space="preserve">        id: "letaniaspenitencialesi",</v>
      </c>
    </row>
    <row r="8" spans="2:32" ht="23" x14ac:dyDescent="0.35">
      <c r="C8" t="str">
        <f ca="1">PROPER(L1)</f>
        <v>Letanías Penitenciales I</v>
      </c>
      <c r="L8" s="48" t="str">
        <f ca="1">_xlfn.CONCAT("        tt: ","""",C8,"""",",")</f>
        <v xml:space="preserve">        tt: "Letanías Penitenciales I",</v>
      </c>
    </row>
    <row r="9" spans="2:32" ht="23" x14ac:dyDescent="0.35">
      <c r="C9" t="str">
        <f ca="1">PROPER(L1)</f>
        <v>Letanías Penitenciales I</v>
      </c>
      <c r="L9" s="48" t="str">
        <f ca="1">_xlfn.CONCAT("        title: ","""",C9,"""",",")</f>
        <v xml:space="preserve">        title: "Letanías Penitenciales I",</v>
      </c>
    </row>
    <row r="10" spans="2:32" ht="23" x14ac:dyDescent="0.35">
      <c r="C10" t="str">
        <f ca="1">VLOOKUP(C1,Table223[],4,FALSE)</f>
        <v>Letanía para la Celebración Penitencial – modelo abreviado</v>
      </c>
      <c r="L10" s="48" t="str">
        <f ca="1">_xlfn.CONCAT("        ","subtitle: ","""",C10,"""",",")</f>
        <v xml:space="preserve">        subtitle: "Letanía para la Celebración Penitencial – modelo abreviado",</v>
      </c>
    </row>
    <row r="11" spans="2:32" ht="23" x14ac:dyDescent="0.35">
      <c r="C11" t="str">
        <f ca="1">_xlfn.CONCAT("category: [",VLOOKUP(C1,Table223[],16,FALSE),"],")</f>
        <v>category: ["Liturgia","Penitencial"],</v>
      </c>
      <c r="L11" s="48" t="str">
        <f ca="1">_xlfn.CONCAT("        ",C11)</f>
        <v xml:space="preserve">        category: ["Liturgia","Penitencial"],</v>
      </c>
    </row>
    <row r="12" spans="2:32" ht="23" x14ac:dyDescent="0.35">
      <c r="C12" t="str">
        <f ca="1">VLOOKUP(C1,Table223[],5,FALSE)</f>
        <v>Liturgia</v>
      </c>
      <c r="L12" s="48" t="str">
        <f ca="1">_xlfn.CONCAT("        catCanto: ","""",C12,"""",",   // Precatecumenado | Catecumenado | Liturgia | Eleccion")</f>
        <v xml:space="preserve">        catCanto: "Liturgia",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191</v>
      </c>
      <c r="L16" s="48" t="str">
        <f ca="1">_xlfn.CONCAT("        dbno: ","""",C16,"""",",")</f>
        <v xml:space="preserve">        dbno: "191",</v>
      </c>
    </row>
    <row r="17" spans="2:40" ht="23" x14ac:dyDescent="0.35">
      <c r="L17" s="48" t="str">
        <f>_xlfn.CONCAT("        notes: ","""",C17,"""",",")</f>
        <v xml:space="preserve">        notes: "",</v>
      </c>
    </row>
    <row r="18" spans="2:40" ht="23" x14ac:dyDescent="0.35">
      <c r="C18" t="s">
        <v>988</v>
      </c>
      <c r="L18" s="48" t="str">
        <f>_xlfn.CONCAT("        mant: ","""",C18,"""",",")</f>
        <v xml:space="preserve">        mant: "Si",</v>
      </c>
    </row>
    <row r="19" spans="2:40" ht="23" x14ac:dyDescent="0.35">
      <c r="C19" t="str">
        <f ca="1">C7</f>
        <v>letaniaspenitencialesi</v>
      </c>
      <c r="L19" s="48" t="str">
        <f ca="1">_xlfn.CONCAT("        audioSrc: ","""/audio/",C19,".mp3""",",")</f>
        <v xml:space="preserve">        audioSrc: "/audio/letaniaspenitencialesi.mp3",</v>
      </c>
    </row>
    <row r="20" spans="2:40" ht="23" x14ac:dyDescent="0.35">
      <c r="L20" s="46" t="s">
        <v>989</v>
      </c>
    </row>
    <row r="21" spans="2:40" ht="23" x14ac:dyDescent="0.35">
      <c r="L21" s="48" t="s">
        <v>990</v>
      </c>
    </row>
    <row r="22" spans="2:40" ht="23" x14ac:dyDescent="0.35">
      <c r="L22" s="48" t="s">
        <v>991</v>
      </c>
    </row>
    <row r="23" spans="2:40" ht="23" x14ac:dyDescent="0.35">
      <c r="L23" s="48" t="s">
        <v>992</v>
      </c>
    </row>
    <row r="24" spans="2:40" ht="23" x14ac:dyDescent="0.35">
      <c r="C24" t="s">
        <v>1014</v>
      </c>
      <c r="L24" s="48" t="s">
        <v>993</v>
      </c>
    </row>
    <row r="25" spans="2:40" ht="23" x14ac:dyDescent="0.35">
      <c r="L25" s="48" t="s">
        <v>994</v>
      </c>
    </row>
    <row r="26" spans="2:40" ht="23" x14ac:dyDescent="0.35">
      <c r="B26">
        <f ca="1">+C1-1</f>
        <v>190</v>
      </c>
      <c r="C26" t="e">
        <f ca="1">VLOOKUP(B26,Table4[],13,FALSE)</f>
        <v>#N/A</v>
      </c>
      <c r="L26" s="48" t="e">
        <f ca="1">_xlfn.CONCAT("        ant: ",C26,",")</f>
        <v>#N/A</v>
      </c>
    </row>
    <row r="27" spans="2:40" ht="23" x14ac:dyDescent="0.35">
      <c r="B27">
        <f ca="1">+C1+1</f>
        <v>192</v>
      </c>
      <c r="C27" t="str">
        <f ca="1">VLOOKUP(B27,Table4[],13,FALSE)</f>
        <v>"/resucito/src/index.html?canto=letaniaspenitencialesii"</v>
      </c>
      <c r="L27" s="48" t="str">
        <f ca="1">_xlfn.CONCAT("        sig: ",C27,",")</f>
        <v xml:space="preserve">        sig: "/resucito/src/index.html?canto=letaniaspenitencialesii",</v>
      </c>
    </row>
    <row r="28" spans="2:40" ht="23" x14ac:dyDescent="0.35">
      <c r="L28" s="46" t="s">
        <v>995</v>
      </c>
    </row>
    <row r="29" spans="2:40" ht="36" thickBot="1" x14ac:dyDescent="0.4">
      <c r="C29" s="49"/>
      <c r="D29" s="49"/>
      <c r="E29" s="49"/>
      <c r="F29" s="49"/>
      <c r="G29" s="49"/>
      <c r="H29" s="49"/>
      <c r="I29" s="49"/>
      <c r="J29" s="49"/>
      <c r="K29" s="49"/>
      <c r="L29" s="50" t="s">
        <v>996</v>
      </c>
    </row>
    <row r="30" spans="2:40" ht="24.5" thickTop="1" thickBot="1" x14ac:dyDescent="0.55000000000000004">
      <c r="B30" t="s">
        <v>1001</v>
      </c>
      <c r="C30" s="51" t="s">
        <v>1129</v>
      </c>
      <c r="D30" s="52" t="s">
        <v>1110</v>
      </c>
      <c r="E30" s="52" t="s">
        <v>1016</v>
      </c>
      <c r="F30" s="53"/>
      <c r="G30" s="53"/>
      <c r="H30" s="52"/>
      <c r="I30" s="52"/>
      <c r="J30" s="54"/>
      <c r="K30" s="54"/>
      <c r="L30" s="55" t="str">
        <f t="shared" ref="L30:L35" si="0">IF(C30="","",_xlfn.CONCAT("            { line: ","""",C30,", ",M30:AN30,""", sC: ","""",B30,"""},"))</f>
        <v xml:space="preserve">            { line: "SANTO,SANTO,SANTO,, (Re,m,15)", sC: "ta as"},</v>
      </c>
      <c r="M30" s="56" t="str">
        <f t="shared" ref="M30:M47" si="1">IF(N30="","","(")</f>
        <v>(</v>
      </c>
      <c r="N30" s="57" t="str">
        <f t="shared" ref="N30:N35" si="2">IF(D30="","",D30)</f>
        <v>Re</v>
      </c>
      <c r="O30" s="58" t="str">
        <f t="shared" ref="O30:O47" si="3">IF(N30="","",",")</f>
        <v>,</v>
      </c>
      <c r="P30" s="59" t="str">
        <f t="shared" ref="P30:P35" si="4">IF(E30="","",E30)</f>
        <v>m</v>
      </c>
      <c r="Q30" s="60" t="str">
        <f t="shared" ref="Q30:Q47" si="5">IF(N30="","",",")</f>
        <v>,</v>
      </c>
      <c r="R30" s="61">
        <f t="shared" ref="R30:R47" si="6">IF(N30="","",15)</f>
        <v>15</v>
      </c>
      <c r="S30" s="56" t="str">
        <f t="shared" ref="S30:S47" si="7">IF(N30="","",")")</f>
        <v>)</v>
      </c>
      <c r="T30" s="62" t="str">
        <f t="shared" ref="T30:T47" si="8">IF(U30="","","(")</f>
        <v/>
      </c>
      <c r="U30" s="63" t="str">
        <f t="shared" ref="U30:U35" si="9">IF(F30="","",F30)</f>
        <v/>
      </c>
      <c r="V30" s="64" t="str">
        <f t="shared" ref="V30:V47" si="10">IF(U30="","",",")</f>
        <v/>
      </c>
      <c r="W30" s="65" t="str">
        <f t="shared" ref="W30:W35" si="11">IF(G30="","",G30)</f>
        <v/>
      </c>
      <c r="X30" s="64" t="str">
        <f t="shared" ref="X30:X47" si="12">IF(U30="","",",")</f>
        <v/>
      </c>
      <c r="Y30" s="64" t="str">
        <f t="shared" ref="Y30:Y47" si="13">IF(U30="","",250)</f>
        <v/>
      </c>
      <c r="Z30" s="56" t="str">
        <f t="shared" ref="Z30:Z47" si="14">IF(U30="","",")")</f>
        <v/>
      </c>
      <c r="AA30" s="66" t="str">
        <f t="shared" ref="AA30:AA47" si="15">IF(AB30="","","(")</f>
        <v/>
      </c>
      <c r="AB30" s="57" t="str">
        <f t="shared" ref="AB30:AB35" si="16">IF(H30="","",H30)</f>
        <v/>
      </c>
      <c r="AC30" s="67" t="str">
        <f t="shared" ref="AC30:AC47" si="17">IF(AB30="","",",")</f>
        <v/>
      </c>
      <c r="AD30" s="59" t="str">
        <f t="shared" ref="AD30:AD47" si="18">IF(I30="","",I30)</f>
        <v/>
      </c>
      <c r="AE30" s="68" t="str">
        <f t="shared" ref="AE30:AE47" si="19">IF(AB30="","",",")</f>
        <v/>
      </c>
      <c r="AF30" s="61" t="str">
        <f t="shared" ref="AF30:AF47" si="20">IF(AB30="","",350)</f>
        <v/>
      </c>
      <c r="AG30" s="61" t="str">
        <f t="shared" ref="AG30:AG47" si="21">IF(AB30="","",")")</f>
        <v/>
      </c>
      <c r="AH30" s="69" t="str">
        <f t="shared" ref="AH30:AH47" si="22">IF(AI30="","","(")</f>
        <v/>
      </c>
      <c r="AI30" s="70" t="str">
        <f t="shared" ref="AI30:AI52" si="23">IF(J30="","",J30)</f>
        <v/>
      </c>
      <c r="AJ30" s="64" t="str">
        <f t="shared" ref="AJ30:AJ47" si="24">IF(AI30="","",",")</f>
        <v/>
      </c>
      <c r="AK30" s="64" t="str">
        <f t="shared" ref="AK30:AK47" si="25">IF(K30="","",K30)</f>
        <v/>
      </c>
      <c r="AL30" s="64" t="str">
        <f t="shared" ref="AL30:AL47" si="26">IF(AI30="","",",")</f>
        <v/>
      </c>
      <c r="AM30" s="64" t="str">
        <f t="shared" ref="AM30:AM47" si="27">IF(AI30="","",450)</f>
        <v/>
      </c>
      <c r="AN30" s="64" t="str">
        <f t="shared" ref="AN30:AN47" si="28">IF(AI30="","",")")</f>
        <v/>
      </c>
    </row>
    <row r="31" spans="2:40" ht="24.5" thickTop="1" thickBot="1" x14ac:dyDescent="0.55000000000000004">
      <c r="B31" t="s">
        <v>1003</v>
      </c>
      <c r="C31" s="51" t="s">
        <v>1129</v>
      </c>
      <c r="D31" s="52" t="s">
        <v>1053</v>
      </c>
      <c r="E31" s="52" t="s">
        <v>1016</v>
      </c>
      <c r="F31" s="53"/>
      <c r="G31" s="53"/>
      <c r="H31" s="52"/>
      <c r="I31" s="52"/>
      <c r="J31" s="54"/>
      <c r="K31" s="54"/>
      <c r="L31" s="55" t="str">
        <f t="shared" si="0"/>
        <v xml:space="preserve">            { line: "SANTO,SANTO,SANTO,, (Sol,m,15)", sC: "as"},</v>
      </c>
      <c r="M31" s="56" t="str">
        <f t="shared" si="1"/>
        <v>(</v>
      </c>
      <c r="N31" s="57" t="str">
        <f t="shared" si="2"/>
        <v>Sol</v>
      </c>
      <c r="O31" s="58" t="str">
        <f t="shared" si="3"/>
        <v>,</v>
      </c>
      <c r="P31" s="59" t="str">
        <f t="shared" si="4"/>
        <v>m</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B32" t="s">
        <v>1003</v>
      </c>
      <c r="C32" s="51" t="s">
        <v>1129</v>
      </c>
      <c r="D32" s="52" t="s">
        <v>1017</v>
      </c>
      <c r="E32" s="52"/>
      <c r="F32" s="53"/>
      <c r="G32" s="53"/>
      <c r="H32" s="52"/>
      <c r="I32" s="52"/>
      <c r="J32" s="54"/>
      <c r="K32" s="54"/>
      <c r="L32" s="55" t="str">
        <f t="shared" si="0"/>
        <v xml:space="preserve">            { line: "SANTO,SANTO,SANTO,, (La,,15)", sC: "as"},</v>
      </c>
      <c r="M32" s="56" t="str">
        <f t="shared" si="1"/>
        <v>(</v>
      </c>
      <c r="N32" s="57" t="str">
        <f t="shared" si="2"/>
        <v>La</v>
      </c>
      <c r="O32" s="58" t="str">
        <f t="shared" si="3"/>
        <v>,</v>
      </c>
      <c r="P32" s="59" t="str">
        <f t="shared" si="4"/>
        <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1003</v>
      </c>
      <c r="C33" s="51" t="s">
        <v>1095</v>
      </c>
      <c r="D33" s="52" t="s">
        <v>1053</v>
      </c>
      <c r="E33" s="52" t="s">
        <v>1016</v>
      </c>
      <c r="F33" s="53" t="s">
        <v>1017</v>
      </c>
      <c r="G33" s="53"/>
      <c r="H33" s="52"/>
      <c r="I33" s="52"/>
      <c r="J33" s="54"/>
      <c r="K33" s="54"/>
      <c r="L33" s="55" t="str">
        <f t="shared" si="0"/>
        <v xml:space="preserve">            { line: "SANTO ES EL SEÑOR., (Sol,m,15)(La,,250)", sC: "as"},</v>
      </c>
      <c r="M33" s="56" t="str">
        <f t="shared" si="1"/>
        <v>(</v>
      </c>
      <c r="N33" s="57" t="str">
        <f t="shared" si="2"/>
        <v>Sol</v>
      </c>
      <c r="O33" s="58" t="str">
        <f t="shared" si="3"/>
        <v>,</v>
      </c>
      <c r="P33" s="59" t="str">
        <f t="shared" si="4"/>
        <v>m</v>
      </c>
      <c r="Q33" s="60" t="str">
        <f t="shared" si="5"/>
        <v>,</v>
      </c>
      <c r="R33" s="61">
        <f t="shared" si="6"/>
        <v>15</v>
      </c>
      <c r="S33" s="56" t="str">
        <f t="shared" si="7"/>
        <v>)</v>
      </c>
      <c r="T33" s="62" t="str">
        <f t="shared" si="8"/>
        <v>(</v>
      </c>
      <c r="U33" s="63" t="str">
        <f t="shared" si="9"/>
        <v>La</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B34" t="s">
        <v>1003</v>
      </c>
      <c r="C34" s="51" t="s">
        <v>1131</v>
      </c>
      <c r="D34" s="52" t="s">
        <v>1053</v>
      </c>
      <c r="E34" s="52" t="s">
        <v>1016</v>
      </c>
      <c r="F34" s="53" t="s">
        <v>1017</v>
      </c>
      <c r="G34" s="53"/>
      <c r="H34" s="52"/>
      <c r="I34" s="52"/>
      <c r="J34" s="54"/>
      <c r="K34" s="54"/>
      <c r="L34" s="55" t="str">
        <f t="shared" si="0"/>
        <v xml:space="preserve">            { line: "YAHVEH SEBAOTH,, (Sol,m,15)(La,,250)", sC: "as"},</v>
      </c>
      <c r="M34" s="56" t="str">
        <f t="shared" si="1"/>
        <v>(</v>
      </c>
      <c r="N34" s="57" t="str">
        <f t="shared" si="2"/>
        <v>Sol</v>
      </c>
      <c r="O34" s="58" t="str">
        <f t="shared" si="3"/>
        <v>,</v>
      </c>
      <c r="P34" s="59" t="str">
        <f t="shared" si="4"/>
        <v>m</v>
      </c>
      <c r="Q34" s="60" t="str">
        <f t="shared" si="5"/>
        <v>,</v>
      </c>
      <c r="R34" s="61">
        <f t="shared" si="6"/>
        <v>15</v>
      </c>
      <c r="S34" s="56" t="str">
        <f t="shared" si="7"/>
        <v>)</v>
      </c>
      <c r="T34" s="62" t="str">
        <f t="shared" si="8"/>
        <v>(</v>
      </c>
      <c r="U34" s="63" t="str">
        <f t="shared" si="9"/>
        <v>La</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B35" t="s">
        <v>1003</v>
      </c>
      <c r="C35" s="51" t="s">
        <v>1132</v>
      </c>
      <c r="D35" s="52" t="s">
        <v>1053</v>
      </c>
      <c r="E35" s="52" t="s">
        <v>1016</v>
      </c>
      <c r="F35" s="53" t="s">
        <v>1017</v>
      </c>
      <c r="G35" s="53"/>
      <c r="H35" s="52"/>
      <c r="I35" s="52"/>
      <c r="J35" s="54"/>
      <c r="K35" s="54"/>
      <c r="L35" s="55" t="str">
        <f t="shared" si="0"/>
        <v xml:space="preserve">            { line: "YAHVEH SEBAOTH., (Sol,m,15)(La,,250)", sC: "as"},</v>
      </c>
      <c r="M35" s="56" t="str">
        <f>IF(N35="","","(")</f>
        <v>(</v>
      </c>
      <c r="N35" s="57" t="str">
        <f t="shared" si="2"/>
        <v>Sol</v>
      </c>
      <c r="O35" s="58" t="str">
        <f>IF(N35="","",",")</f>
        <v>,</v>
      </c>
      <c r="P35" s="59" t="str">
        <f t="shared" si="4"/>
        <v>m</v>
      </c>
      <c r="Q35" s="60" t="str">
        <f>IF(N35="","",",")</f>
        <v>,</v>
      </c>
      <c r="R35" s="61">
        <f>IF(N35="","",15)</f>
        <v>15</v>
      </c>
      <c r="S35" s="56" t="str">
        <f>IF(N35="","",")")</f>
        <v>)</v>
      </c>
      <c r="T35" s="62" t="str">
        <f>IF(U35="","","(")</f>
        <v>(</v>
      </c>
      <c r="U35" s="63" t="str">
        <f t="shared" si="9"/>
        <v>La</v>
      </c>
      <c r="V35" s="64" t="str">
        <f>IF(U35="","",",")</f>
        <v>,</v>
      </c>
      <c r="W35" s="65" t="str">
        <f t="shared" si="11"/>
        <v/>
      </c>
      <c r="X35" s="64" t="str">
        <f>IF(U35="","",",")</f>
        <v>,</v>
      </c>
      <c r="Y35" s="64">
        <f>IF(U35="","",250)</f>
        <v>250</v>
      </c>
      <c r="Z35" s="56" t="str">
        <f>IF(U35="","",")")</f>
        <v>)</v>
      </c>
      <c r="AA35" s="66" t="str">
        <f>IF(AB35="","","(")</f>
        <v/>
      </c>
      <c r="AB35" s="57" t="str">
        <f t="shared" si="16"/>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6.5" thickTop="1" thickBot="1" x14ac:dyDescent="0.55000000000000004">
      <c r="C36" s="73"/>
      <c r="D36" s="74"/>
      <c r="E36" s="74"/>
      <c r="F36" s="74"/>
      <c r="G36" s="74"/>
      <c r="H36" s="74"/>
      <c r="I36" s="74"/>
      <c r="J36" s="74"/>
      <c r="K36" s="74"/>
      <c r="L36" s="75" t="s">
        <v>997</v>
      </c>
      <c r="M36" s="56"/>
      <c r="N36" s="57"/>
      <c r="O36" s="58"/>
      <c r="P36" s="59"/>
      <c r="Q36" s="60"/>
      <c r="R36" s="61"/>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4.5" thickTop="1" thickBot="1" x14ac:dyDescent="0.55000000000000004">
      <c r="B37" t="s">
        <v>1018</v>
      </c>
      <c r="C37" s="51" t="s">
        <v>1133</v>
      </c>
      <c r="D37" s="52" t="s">
        <v>1110</v>
      </c>
      <c r="E37" s="52" t="s">
        <v>1016</v>
      </c>
      <c r="F37" s="53" t="s">
        <v>1053</v>
      </c>
      <c r="G37" s="53" t="s">
        <v>1016</v>
      </c>
      <c r="H37" s="52"/>
      <c r="I37" s="52"/>
      <c r="J37" s="54"/>
      <c r="K37" s="54"/>
      <c r="L37" s="55" t="str">
        <f>IF(C37="","",_xlfn.CONCAT("            { line: ","""",C37,", ",M37:AN37,""", sC: ","""",B37,"""},"))</f>
        <v xml:space="preserve">            { line: "Los cielos, (Re,m,15)(Sol,m,250)", sC: "tc"},</v>
      </c>
      <c r="M37" s="56" t="str">
        <f>IF(N37="","","(")</f>
        <v>(</v>
      </c>
      <c r="N37" s="57" t="str">
        <f>IF(D37="","",D37)</f>
        <v>Re</v>
      </c>
      <c r="O37" s="58" t="str">
        <f>IF(N37="","",",")</f>
        <v>,</v>
      </c>
      <c r="P37" s="59" t="str">
        <f>IF(E37="","",E37)</f>
        <v>m</v>
      </c>
      <c r="Q37" s="60" t="str">
        <f>IF(N37="","",",")</f>
        <v>,</v>
      </c>
      <c r="R37" s="61">
        <f>IF(N37="","",15)</f>
        <v>15</v>
      </c>
      <c r="S37" s="56" t="str">
        <f>IF(N37="","",")")</f>
        <v>)</v>
      </c>
      <c r="T37" s="62" t="str">
        <f>IF(U37="","","(")</f>
        <v>(</v>
      </c>
      <c r="U37" s="63" t="str">
        <f>IF(F37="","",F37)</f>
        <v>Sol</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51" t="s">
        <v>1134</v>
      </c>
      <c r="D38" s="52" t="s">
        <v>1110</v>
      </c>
      <c r="E38" s="52" t="s">
        <v>1016</v>
      </c>
      <c r="F38" s="53"/>
      <c r="G38" s="53"/>
      <c r="H38" s="52"/>
      <c r="I38" s="52"/>
      <c r="J38" s="54"/>
      <c r="K38" s="54"/>
      <c r="L38" s="55" t="str">
        <f>IF(C38="","",_xlfn.CONCAT("            { line: ","""",C38,", ",M38:AN38,""", sC: ","""",B38,"""},"))</f>
        <v xml:space="preserve">            { line: "y la tierra, (Re,m,15)", sC: ""},</v>
      </c>
      <c r="M38" s="56" t="str">
        <f>IF(N38="","","(")</f>
        <v>(</v>
      </c>
      <c r="N38" s="57" t="str">
        <f>IF(D38="","",D38)</f>
        <v>Re</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51" t="s">
        <v>1135</v>
      </c>
      <c r="D39" s="52" t="s">
        <v>1053</v>
      </c>
      <c r="E39" s="52" t="s">
        <v>1016</v>
      </c>
      <c r="F39" s="53"/>
      <c r="G39" s="53"/>
      <c r="H39" s="52"/>
      <c r="I39" s="52"/>
      <c r="J39" s="54"/>
      <c r="K39" s="54"/>
      <c r="L39" s="55" t="str">
        <f>IF(C39="","",_xlfn.CONCAT("            { line: ","""",C39,", ",M39:AN39,""", sC: ","""",B39,"""},"))</f>
        <v xml:space="preserve">            { line: "están llenos,, (Sol,m,15)", sC: ""},</v>
      </c>
      <c r="M39" s="56" t="str">
        <f>IF(N39="","","(")</f>
        <v>(</v>
      </c>
      <c r="N39" s="57" t="str">
        <f>IF(D39="","",D39)</f>
        <v>Sol</v>
      </c>
      <c r="O39" s="58" t="str">
        <f>IF(N39="","",",")</f>
        <v>,</v>
      </c>
      <c r="P39" s="59" t="str">
        <f>IF(E39="","",E39)</f>
        <v>m</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51" t="s">
        <v>1112</v>
      </c>
      <c r="D40" s="52" t="s">
        <v>1017</v>
      </c>
      <c r="E40" s="52"/>
      <c r="F40" s="53"/>
      <c r="G40" s="53"/>
      <c r="H40" s="52"/>
      <c r="I40" s="52"/>
      <c r="J40" s="54"/>
      <c r="K40" s="54"/>
      <c r="L40" s="55" t="str">
        <f>IF(C40="","",_xlfn.CONCAT("            { line: ","""",C40,", ",M40:AN40,""", sC: ","""",B40,"""},"))</f>
        <v xml:space="preserve">            { line: "están llenos de Ti., (La,,15)", sC: ""},</v>
      </c>
      <c r="M40" s="56" t="str">
        <f>IF(N40="","","(")</f>
        <v>(</v>
      </c>
      <c r="N40" s="57" t="str">
        <f>IF(D40="","",D40)</f>
        <v>La</v>
      </c>
      <c r="O40" s="58" t="str">
        <f>IF(N40="","",",")</f>
        <v>,</v>
      </c>
      <c r="P40" s="59" t="str">
        <f>IF(E40="","",E40)</f>
        <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6.5" thickTop="1" thickBot="1" x14ac:dyDescent="0.55000000000000004">
      <c r="C41" s="73"/>
      <c r="D41" s="74"/>
      <c r="E41" s="74"/>
      <c r="F41" s="74"/>
      <c r="G41" s="74"/>
      <c r="H41" s="74"/>
      <c r="I41" s="74"/>
      <c r="J41" s="74"/>
      <c r="K41" s="74"/>
      <c r="L41" s="75" t="s">
        <v>997</v>
      </c>
      <c r="M41" s="56"/>
      <c r="N41" s="57"/>
      <c r="O41" s="58"/>
      <c r="P41" s="59"/>
      <c r="Q41" s="60"/>
      <c r="R41" s="61"/>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B42" t="s">
        <v>1001</v>
      </c>
      <c r="C42" s="51" t="s">
        <v>1136</v>
      </c>
      <c r="D42" s="52" t="s">
        <v>1110</v>
      </c>
      <c r="E42" s="52" t="s">
        <v>1016</v>
      </c>
      <c r="F42" s="53"/>
      <c r="G42" s="53"/>
      <c r="H42" s="52"/>
      <c r="I42" s="52"/>
      <c r="J42" s="54"/>
      <c r="K42" s="54"/>
      <c r="L42" s="55" t="str">
        <f t="shared" ref="L42:L47" si="29">IF(C42="","",_xlfn.CONCAT("            { line: ","""",C42,", ",M42:AN42,""", sC: ","""",B42,"""},"))</f>
        <v xml:space="preserve">            { line: "HOSANNA, HOSANNA,, (Re,m,15)", sC: "ta as"},</v>
      </c>
      <c r="M42" s="56" t="str">
        <f t="shared" ref="M42:M46" si="30">IF(N42="","","(")</f>
        <v>(</v>
      </c>
      <c r="N42" s="57" t="str">
        <f t="shared" ref="N42:N47" si="31">IF(D42="","",D42)</f>
        <v>Re</v>
      </c>
      <c r="O42" s="58" t="str">
        <f t="shared" ref="O42:O46" si="32">IF(N42="","",",")</f>
        <v>,</v>
      </c>
      <c r="P42" s="59" t="str">
        <f t="shared" ref="P42:P47" si="33">IF(E42="","",E42)</f>
        <v>m</v>
      </c>
      <c r="Q42" s="60" t="str">
        <f t="shared" ref="Q42:Q46" si="34">IF(N42="","",",")</f>
        <v>,</v>
      </c>
      <c r="R42" s="61">
        <f t="shared" ref="R42:R46" si="35">IF(N42="","",15)</f>
        <v>15</v>
      </c>
      <c r="S42" s="56" t="str">
        <f t="shared" ref="S42:S46" si="36">IF(N42="","",")")</f>
        <v>)</v>
      </c>
      <c r="T42" s="62" t="str">
        <f t="shared" ref="T42:T46" si="37">IF(U42="","","(")</f>
        <v/>
      </c>
      <c r="U42" s="63" t="str">
        <f t="shared" ref="U42:U47" si="38">IF(F42="","",F42)</f>
        <v/>
      </c>
      <c r="V42" s="64" t="str">
        <f t="shared" ref="V42:V46" si="39">IF(U42="","",",")</f>
        <v/>
      </c>
      <c r="W42" s="65" t="str">
        <f t="shared" ref="W42:W47" si="40">IF(G42="","",G42)</f>
        <v/>
      </c>
      <c r="X42" s="64" t="str">
        <f t="shared" ref="X42:X46" si="41">IF(U42="","",",")</f>
        <v/>
      </c>
      <c r="Y42" s="64" t="str">
        <f t="shared" ref="Y42:Y46" si="42">IF(U42="","",250)</f>
        <v/>
      </c>
      <c r="Z42" s="56" t="str">
        <f t="shared" ref="Z42:Z46" si="43">IF(U42="","",")")</f>
        <v/>
      </c>
      <c r="AA42" s="66" t="str">
        <f t="shared" ref="AA42:AA46" si="44">IF(AB42="","","(")</f>
        <v/>
      </c>
      <c r="AB42" s="57" t="str">
        <f t="shared" ref="AB42:AB47" si="45">IF(H42="","",H42)</f>
        <v/>
      </c>
      <c r="AC42" s="67" t="str">
        <f t="shared" ref="AC42:AC46" si="46">IF(AB42="","",",")</f>
        <v/>
      </c>
      <c r="AD42" s="59" t="str">
        <f t="shared" ref="AD42:AD46" si="47">IF(I42="","",I42)</f>
        <v/>
      </c>
      <c r="AE42" s="68" t="str">
        <f t="shared" ref="AE42:AE46" si="48">IF(AB42="","",",")</f>
        <v/>
      </c>
      <c r="AF42" s="61" t="str">
        <f t="shared" ref="AF42:AF46" si="49">IF(AB42="","",350)</f>
        <v/>
      </c>
      <c r="AG42" s="61" t="str">
        <f t="shared" ref="AG42:AG46" si="50">IF(AB42="","",")")</f>
        <v/>
      </c>
      <c r="AH42" s="69" t="str">
        <f t="shared" ref="AH42:AH46" si="51">IF(AI42="","","(")</f>
        <v/>
      </c>
      <c r="AI42" s="70" t="str">
        <f t="shared" ref="AI42:AI46" si="52">IF(J42="","",J42)</f>
        <v/>
      </c>
      <c r="AJ42" s="64" t="str">
        <f t="shared" ref="AJ42:AJ46" si="53">IF(AI42="","",",")</f>
        <v/>
      </c>
      <c r="AK42" s="64" t="str">
        <f t="shared" ref="AK42:AK46" si="54">IF(K42="","",K42)</f>
        <v/>
      </c>
      <c r="AL42" s="64" t="str">
        <f t="shared" ref="AL42:AL46" si="55">IF(AI42="","",",")</f>
        <v/>
      </c>
      <c r="AM42" s="64" t="str">
        <f t="shared" ref="AM42:AM46" si="56">IF(AI42="","",450)</f>
        <v/>
      </c>
      <c r="AN42" s="64" t="str">
        <f t="shared" ref="AN42:AN46" si="57">IF(AI42="","",")")</f>
        <v/>
      </c>
    </row>
    <row r="43" spans="1:40" ht="24.5" thickTop="1" thickBot="1" x14ac:dyDescent="0.55000000000000004">
      <c r="B43" t="s">
        <v>1003</v>
      </c>
      <c r="C43" s="51" t="s">
        <v>1137</v>
      </c>
      <c r="D43" s="52" t="s">
        <v>1017</v>
      </c>
      <c r="E43" s="52"/>
      <c r="F43" s="53"/>
      <c r="G43" s="53"/>
      <c r="H43" s="52"/>
      <c r="I43" s="52"/>
      <c r="J43" s="54"/>
      <c r="K43" s="54"/>
      <c r="L43" s="55" t="str">
        <f t="shared" si="29"/>
        <v xml:space="preserve">            { line: "HOSANNA, HOSANNA., (La,,15)", sC: "as"},</v>
      </c>
      <c r="M43" s="56" t="str">
        <f t="shared" si="30"/>
        <v>(</v>
      </c>
      <c r="N43" s="57" t="str">
        <f t="shared" si="31"/>
        <v>La</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4.5" thickTop="1" thickBot="1" x14ac:dyDescent="0.55000000000000004">
      <c r="B44" t="s">
        <v>1003</v>
      </c>
      <c r="C44" s="51" t="s">
        <v>1136</v>
      </c>
      <c r="D44" s="52" t="s">
        <v>1110</v>
      </c>
      <c r="E44" s="52" t="s">
        <v>1016</v>
      </c>
      <c r="F44" s="53"/>
      <c r="G44" s="53"/>
      <c r="H44" s="52"/>
      <c r="I44" s="52"/>
      <c r="J44" s="54"/>
      <c r="K44" s="54"/>
      <c r="L44" s="55" t="str">
        <f t="shared" si="29"/>
        <v xml:space="preserve">            { line: "HOSANNA, HOSANNA,, (Re,m,15)", sC: "as"},</v>
      </c>
      <c r="M44" s="56" t="str">
        <f t="shared" si="30"/>
        <v>(</v>
      </c>
      <c r="N44" s="57" t="str">
        <f t="shared" si="31"/>
        <v>Re</v>
      </c>
      <c r="O44" s="58" t="str">
        <f t="shared" si="32"/>
        <v>,</v>
      </c>
      <c r="P44" s="59" t="str">
        <f t="shared" si="33"/>
        <v>m</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4.5" thickTop="1" thickBot="1" x14ac:dyDescent="0.55000000000000004">
      <c r="B45" t="s">
        <v>1003</v>
      </c>
      <c r="C45" s="51" t="s">
        <v>1136</v>
      </c>
      <c r="D45" s="52" t="s">
        <v>1017</v>
      </c>
      <c r="E45" s="52"/>
      <c r="F45" s="53"/>
      <c r="G45" s="53"/>
      <c r="H45" s="52"/>
      <c r="I45" s="52"/>
      <c r="J45" s="54"/>
      <c r="K45" s="54"/>
      <c r="L45" s="55" t="str">
        <f t="shared" si="29"/>
        <v xml:space="preserve">            { line: "HOSANNA, HOSANNA,, (La,,15)", sC: "as"},</v>
      </c>
      <c r="M45" s="56" t="str">
        <f t="shared" si="30"/>
        <v>(</v>
      </c>
      <c r="N45" s="57" t="str">
        <f t="shared" si="31"/>
        <v>La</v>
      </c>
      <c r="O45" s="58" t="str">
        <f t="shared" si="32"/>
        <v>,</v>
      </c>
      <c r="P45" s="59" t="str">
        <f t="shared" si="33"/>
        <v/>
      </c>
      <c r="Q45" s="60" t="str">
        <f t="shared" si="34"/>
        <v>,</v>
      </c>
      <c r="R45" s="61">
        <f t="shared" si="35"/>
        <v>15</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4.5" thickTop="1" thickBot="1" x14ac:dyDescent="0.55000000000000004">
      <c r="B46" t="s">
        <v>1003</v>
      </c>
      <c r="C46" s="51" t="s">
        <v>1138</v>
      </c>
      <c r="D46" s="52" t="s">
        <v>1053</v>
      </c>
      <c r="E46" s="52" t="s">
        <v>1016</v>
      </c>
      <c r="F46" s="53" t="s">
        <v>1017</v>
      </c>
      <c r="G46" s="53"/>
      <c r="H46" s="52"/>
      <c r="I46" s="52"/>
      <c r="J46" s="54"/>
      <c r="K46" s="54"/>
      <c r="L46" s="55" t="str">
        <f t="shared" si="29"/>
        <v xml:space="preserve">            { line: "HOSANNA EN LO ALTO DEL CIELO,, (Sol,m,15)(La,,250)", sC: "as"},</v>
      </c>
      <c r="M46" s="56" t="str">
        <f t="shared" si="30"/>
        <v>(</v>
      </c>
      <c r="N46" s="57" t="str">
        <f t="shared" si="31"/>
        <v>Sol</v>
      </c>
      <c r="O46" s="58" t="str">
        <f t="shared" si="32"/>
        <v>,</v>
      </c>
      <c r="P46" s="59" t="str">
        <f t="shared" si="33"/>
        <v>m</v>
      </c>
      <c r="Q46" s="60" t="str">
        <f t="shared" si="34"/>
        <v>,</v>
      </c>
      <c r="R46" s="61">
        <f t="shared" si="35"/>
        <v>15</v>
      </c>
      <c r="S46" s="56" t="str">
        <f t="shared" si="36"/>
        <v>)</v>
      </c>
      <c r="T46" s="62" t="str">
        <f t="shared" si="37"/>
        <v>(</v>
      </c>
      <c r="U46" s="63" t="str">
        <f t="shared" si="38"/>
        <v>La</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4.5" thickTop="1" thickBot="1" x14ac:dyDescent="0.55000000000000004">
      <c r="B47" t="s">
        <v>1003</v>
      </c>
      <c r="C47" s="51" t="s">
        <v>1137</v>
      </c>
      <c r="D47" s="52" t="s">
        <v>1053</v>
      </c>
      <c r="E47" s="52" t="s">
        <v>1016</v>
      </c>
      <c r="F47" s="53" t="s">
        <v>1017</v>
      </c>
      <c r="G47" s="53"/>
      <c r="H47" s="52"/>
      <c r="I47" s="52"/>
      <c r="J47" s="54"/>
      <c r="K47" s="54"/>
      <c r="L47" s="55" t="str">
        <f t="shared" si="29"/>
        <v xml:space="preserve">            { line: "HOSANNA, HOSANNA., (Sol,m,15)(La,,250)", sC: "as"},</v>
      </c>
      <c r="M47" s="56" t="str">
        <f t="shared" si="1"/>
        <v>(</v>
      </c>
      <c r="N47" s="57" t="str">
        <f t="shared" si="31"/>
        <v>Sol</v>
      </c>
      <c r="O47" s="58" t="str">
        <f t="shared" si="3"/>
        <v>,</v>
      </c>
      <c r="P47" s="59" t="str">
        <f t="shared" si="33"/>
        <v>m</v>
      </c>
      <c r="Q47" s="60" t="str">
        <f t="shared" si="5"/>
        <v>,</v>
      </c>
      <c r="R47" s="61">
        <f t="shared" si="6"/>
        <v>15</v>
      </c>
      <c r="S47" s="56" t="str">
        <f t="shared" si="7"/>
        <v>)</v>
      </c>
      <c r="T47" s="62" t="str">
        <f t="shared" si="8"/>
        <v>(</v>
      </c>
      <c r="U47" s="63" t="str">
        <f t="shared" si="38"/>
        <v>La</v>
      </c>
      <c r="V47" s="64" t="str">
        <f t="shared" si="10"/>
        <v>,</v>
      </c>
      <c r="W47" s="65" t="str">
        <f t="shared" si="40"/>
        <v/>
      </c>
      <c r="X47" s="64" t="str">
        <f t="shared" si="12"/>
        <v>,</v>
      </c>
      <c r="Y47" s="64">
        <f t="shared" si="13"/>
        <v>250</v>
      </c>
      <c r="Z47" s="56" t="str">
        <f t="shared" si="14"/>
        <v>)</v>
      </c>
      <c r="AA47" s="66" t="str">
        <f t="shared" si="15"/>
        <v/>
      </c>
      <c r="AB47" s="57" t="str">
        <f t="shared" si="45"/>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1:40" ht="36.5" thickTop="1" thickBot="1" x14ac:dyDescent="0.55000000000000004">
      <c r="A48" s="76"/>
      <c r="B48" s="76"/>
      <c r="C48" s="76"/>
      <c r="D48" s="77"/>
      <c r="E48" s="77"/>
      <c r="F48" s="77"/>
      <c r="G48" s="77"/>
      <c r="H48" s="77"/>
      <c r="I48" s="77"/>
      <c r="J48" s="77"/>
      <c r="K48" s="77"/>
      <c r="L48" s="50" t="s">
        <v>998</v>
      </c>
      <c r="M48" s="56" t="str">
        <f t="shared" ref="M48:M52" si="58">IF(N48="","","(")</f>
        <v/>
      </c>
      <c r="N48" s="57" t="str">
        <f t="shared" ref="N48:N52" si="59">IF(D48="","",D48)</f>
        <v/>
      </c>
      <c r="O48" s="58" t="str">
        <f t="shared" ref="O48:O52" si="60">IF(N48="","",",")</f>
        <v/>
      </c>
      <c r="P48" s="59" t="str">
        <f t="shared" ref="P48:P52" si="61">IF(E48="","",E48)</f>
        <v/>
      </c>
      <c r="Q48" s="60" t="str">
        <f t="shared" ref="Q48:Q52" si="62">IF(N48="","",",")</f>
        <v/>
      </c>
      <c r="R48" s="61" t="str">
        <f t="shared" ref="R48:R52" si="63">IF(N48="","",15)</f>
        <v/>
      </c>
      <c r="S48" s="56" t="str">
        <f t="shared" ref="S48:S52" si="64">IF(N48="","",")")</f>
        <v/>
      </c>
      <c r="T48" s="62" t="str">
        <f t="shared" ref="T48:T52" si="65">IF(U48="","","(")</f>
        <v/>
      </c>
      <c r="U48" s="63" t="str">
        <f t="shared" ref="U48:U52" si="66">IF(F48="","",F48)</f>
        <v/>
      </c>
      <c r="V48" s="64" t="str">
        <f t="shared" ref="V48:V52" si="67">IF(U48="","",",")</f>
        <v/>
      </c>
      <c r="W48" s="65" t="str">
        <f t="shared" ref="W48:W52" si="68">IF(G48="","",G48)</f>
        <v/>
      </c>
      <c r="X48" s="64" t="str">
        <f t="shared" ref="X48:X52" si="69">IF(U48="","",",")</f>
        <v/>
      </c>
      <c r="Y48" s="64" t="str">
        <f t="shared" ref="Y48:Y52" si="70">IF(U48="","",250)</f>
        <v/>
      </c>
      <c r="Z48" s="56" t="str">
        <f t="shared" ref="Z48:Z52" si="71">IF(U48="","",")")</f>
        <v/>
      </c>
      <c r="AA48" s="66" t="str">
        <f t="shared" ref="AA48:AA52" si="72">IF(AB48="","","(")</f>
        <v/>
      </c>
      <c r="AB48" s="57" t="str">
        <f t="shared" ref="AB48:AB52" si="73">IF(H48="","",H48)</f>
        <v/>
      </c>
      <c r="AC48" s="67" t="str">
        <f t="shared" ref="AC48:AC52" si="74">IF(AB48="","",",")</f>
        <v/>
      </c>
      <c r="AD48" s="59" t="str">
        <f t="shared" ref="AD48:AD52" si="75">IF(I48="","",I48)</f>
        <v/>
      </c>
      <c r="AE48" s="68" t="str">
        <f t="shared" ref="AE48:AE52" si="76">IF(AB48="","",",")</f>
        <v/>
      </c>
      <c r="AF48" s="61" t="str">
        <f t="shared" ref="AF48:AF52" si="77">IF(AB48="","",350)</f>
        <v/>
      </c>
      <c r="AG48" s="61" t="str">
        <f t="shared" ref="AG48:AG52" si="78">IF(AB48="","",")")</f>
        <v/>
      </c>
      <c r="AH48" s="69" t="str">
        <f t="shared" ref="AH48:AH52" si="79">IF(AI48="","","(")</f>
        <v/>
      </c>
      <c r="AI48" s="70" t="str">
        <f t="shared" si="23"/>
        <v/>
      </c>
      <c r="AJ48" s="64" t="str">
        <f t="shared" ref="AJ48:AJ52" si="80">IF(AI48="","",",")</f>
        <v/>
      </c>
      <c r="AK48" s="64" t="str">
        <f t="shared" ref="AK48:AK52" si="81">IF(K48="","",K48)</f>
        <v/>
      </c>
      <c r="AL48" s="64" t="str">
        <f t="shared" ref="AL48:AL52" si="82">IF(AI48="","",",")</f>
        <v/>
      </c>
      <c r="AM48" s="64" t="str">
        <f t="shared" ref="AM48:AM52" si="83">IF(AI48="","",450)</f>
        <v/>
      </c>
      <c r="AN48" s="64" t="str">
        <f t="shared" ref="AN48:AN52" si="84">IF(AI48="","",")")</f>
        <v/>
      </c>
    </row>
    <row r="49" spans="2:40" ht="24.5" thickTop="1" thickBot="1" x14ac:dyDescent="0.55000000000000004">
      <c r="B49" t="s">
        <v>1018</v>
      </c>
      <c r="C49" s="51" t="s">
        <v>1139</v>
      </c>
      <c r="D49" s="52" t="s">
        <v>1110</v>
      </c>
      <c r="E49" s="52" t="s">
        <v>1016</v>
      </c>
      <c r="F49" s="53" t="s">
        <v>1053</v>
      </c>
      <c r="G49" s="53" t="s">
        <v>1016</v>
      </c>
      <c r="H49" s="52"/>
      <c r="I49" s="52"/>
      <c r="J49" s="54"/>
      <c r="K49" s="54"/>
      <c r="L49" s="55" t="str">
        <f t="shared" ref="L49:L52" si="85">IF(C49="","",_xlfn.CONCAT("            { line: ","""",C49,", ",M49:AN49,""", sC: ","""",B49,"""},"))</f>
        <v xml:space="preserve">            { line: "Bendito, (Re,m,15)(Sol,m,250)", sC: "tc"},</v>
      </c>
      <c r="M49" s="56" t="str">
        <f t="shared" si="58"/>
        <v>(</v>
      </c>
      <c r="N49" s="57" t="str">
        <f t="shared" si="59"/>
        <v>Re</v>
      </c>
      <c r="O49" s="58" t="str">
        <f t="shared" si="60"/>
        <v>,</v>
      </c>
      <c r="P49" s="59" t="str">
        <f t="shared" si="61"/>
        <v>m</v>
      </c>
      <c r="Q49" s="60" t="str">
        <f t="shared" si="62"/>
        <v>,</v>
      </c>
      <c r="R49" s="61">
        <f t="shared" si="63"/>
        <v>15</v>
      </c>
      <c r="S49" s="56" t="str">
        <f t="shared" si="64"/>
        <v>)</v>
      </c>
      <c r="T49" s="62" t="str">
        <f t="shared" si="65"/>
        <v>(</v>
      </c>
      <c r="U49" s="63" t="str">
        <f t="shared" si="66"/>
        <v>Sol</v>
      </c>
      <c r="V49" s="64" t="str">
        <f t="shared" si="67"/>
        <v>,</v>
      </c>
      <c r="W49" s="65" t="str">
        <f t="shared" si="68"/>
        <v>m</v>
      </c>
      <c r="X49" s="64" t="str">
        <f t="shared" si="69"/>
        <v>,</v>
      </c>
      <c r="Y49" s="64">
        <f t="shared" si="70"/>
        <v>250</v>
      </c>
      <c r="Z49" s="56" t="str">
        <f t="shared" si="71"/>
        <v>)</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23"/>
        <v/>
      </c>
      <c r="AJ49" s="64" t="str">
        <f t="shared" si="80"/>
        <v/>
      </c>
      <c r="AK49" s="64" t="str">
        <f t="shared" si="81"/>
        <v/>
      </c>
      <c r="AL49" s="64" t="str">
        <f t="shared" si="82"/>
        <v/>
      </c>
      <c r="AM49" s="64" t="str">
        <f t="shared" si="83"/>
        <v/>
      </c>
      <c r="AN49" s="64" t="str">
        <f t="shared" si="84"/>
        <v/>
      </c>
    </row>
    <row r="50" spans="2:40" ht="24.5" thickTop="1" thickBot="1" x14ac:dyDescent="0.55000000000000004">
      <c r="C50" s="51" t="s">
        <v>1140</v>
      </c>
      <c r="D50" s="52" t="s">
        <v>1110</v>
      </c>
      <c r="E50" s="52" t="s">
        <v>1016</v>
      </c>
      <c r="F50" s="53"/>
      <c r="G50" s="53"/>
      <c r="H50" s="52"/>
      <c r="I50" s="52"/>
      <c r="J50" s="54"/>
      <c r="K50" s="54"/>
      <c r="L50" s="55" t="str">
        <f t="shared" si="85"/>
        <v xml:space="preserve">            { line: "es el que viene,, (Re,m,15)", sC: ""},</v>
      </c>
      <c r="M50" s="56" t="str">
        <f t="shared" si="58"/>
        <v>(</v>
      </c>
      <c r="N50" s="57" t="str">
        <f t="shared" si="59"/>
        <v>Re</v>
      </c>
      <c r="O50" s="58" t="str">
        <f t="shared" si="60"/>
        <v>,</v>
      </c>
      <c r="P50" s="59" t="str">
        <f t="shared" si="61"/>
        <v>m</v>
      </c>
      <c r="Q50" s="60" t="str">
        <f t="shared" si="62"/>
        <v>,</v>
      </c>
      <c r="R50" s="61">
        <f t="shared" si="63"/>
        <v>15</v>
      </c>
      <c r="S50" s="56" t="str">
        <f t="shared" si="64"/>
        <v>)</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23"/>
        <v/>
      </c>
      <c r="AJ50" s="64" t="str">
        <f t="shared" si="80"/>
        <v/>
      </c>
      <c r="AK50" s="64" t="str">
        <f t="shared" si="81"/>
        <v/>
      </c>
      <c r="AL50" s="64" t="str">
        <f t="shared" si="82"/>
        <v/>
      </c>
      <c r="AM50" s="64" t="str">
        <f t="shared" si="83"/>
        <v/>
      </c>
      <c r="AN50" s="64" t="str">
        <f t="shared" si="84"/>
        <v/>
      </c>
    </row>
    <row r="51" spans="2:40" ht="24.5" thickTop="1" thickBot="1" x14ac:dyDescent="0.55000000000000004">
      <c r="C51" s="51" t="s">
        <v>1141</v>
      </c>
      <c r="D51" s="52" t="s">
        <v>1053</v>
      </c>
      <c r="E51" s="52" t="s">
        <v>1016</v>
      </c>
      <c r="F51" s="53"/>
      <c r="G51" s="53"/>
      <c r="H51" s="52"/>
      <c r="I51" s="52"/>
      <c r="J51" s="54"/>
      <c r="K51" s="54"/>
      <c r="L51" s="55" t="str">
        <f t="shared" si="85"/>
        <v xml:space="preserve">            { line: "en el nombre,, (Sol,m,15)", sC: ""},</v>
      </c>
      <c r="M51" s="56" t="str">
        <f t="shared" si="58"/>
        <v>(</v>
      </c>
      <c r="N51" s="57" t="str">
        <f t="shared" si="59"/>
        <v>Sol</v>
      </c>
      <c r="O51" s="58" t="str">
        <f t="shared" si="60"/>
        <v>,</v>
      </c>
      <c r="P51" s="59" t="str">
        <f t="shared" si="61"/>
        <v>m</v>
      </c>
      <c r="Q51" s="60" t="str">
        <f t="shared" si="62"/>
        <v>,</v>
      </c>
      <c r="R51" s="61">
        <f t="shared" si="63"/>
        <v>15</v>
      </c>
      <c r="S51" s="56" t="str">
        <f t="shared" si="64"/>
        <v>)</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23"/>
        <v/>
      </c>
      <c r="AJ51" s="64" t="str">
        <f t="shared" si="80"/>
        <v/>
      </c>
      <c r="AK51" s="64" t="str">
        <f t="shared" si="81"/>
        <v/>
      </c>
      <c r="AL51" s="64" t="str">
        <f t="shared" si="82"/>
        <v/>
      </c>
      <c r="AM51" s="64" t="str">
        <f t="shared" si="83"/>
        <v/>
      </c>
      <c r="AN51" s="64" t="str">
        <f t="shared" si="84"/>
        <v/>
      </c>
    </row>
    <row r="52" spans="2:40" ht="24.5" thickTop="1" thickBot="1" x14ac:dyDescent="0.55000000000000004">
      <c r="C52" s="51" t="s">
        <v>1089</v>
      </c>
      <c r="D52" s="52" t="s">
        <v>1017</v>
      </c>
      <c r="E52" s="52"/>
      <c r="F52" s="53"/>
      <c r="G52" s="53"/>
      <c r="H52" s="52"/>
      <c r="I52" s="52"/>
      <c r="J52" s="54"/>
      <c r="K52" s="54"/>
      <c r="L52" s="55" t="str">
        <f t="shared" si="85"/>
        <v xml:space="preserve">            { line: "en el nombre del Señor., (La,,15)", sC: ""},</v>
      </c>
      <c r="M52" s="56" t="str">
        <f t="shared" si="58"/>
        <v>(</v>
      </c>
      <c r="N52" s="57" t="str">
        <f t="shared" si="59"/>
        <v>La</v>
      </c>
      <c r="O52" s="58" t="str">
        <f t="shared" si="60"/>
        <v>,</v>
      </c>
      <c r="P52" s="59" t="str">
        <f t="shared" si="61"/>
        <v/>
      </c>
      <c r="Q52" s="60" t="str">
        <f t="shared" si="62"/>
        <v>,</v>
      </c>
      <c r="R52" s="61">
        <f t="shared" si="63"/>
        <v>15</v>
      </c>
      <c r="S52" s="56" t="str">
        <f t="shared" si="64"/>
        <v>)</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23"/>
        <v/>
      </c>
      <c r="AJ52" s="64" t="str">
        <f t="shared" si="80"/>
        <v/>
      </c>
      <c r="AK52" s="64" t="str">
        <f t="shared" si="81"/>
        <v/>
      </c>
      <c r="AL52" s="64" t="str">
        <f t="shared" si="82"/>
        <v/>
      </c>
      <c r="AM52" s="64" t="str">
        <f t="shared" si="83"/>
        <v/>
      </c>
      <c r="AN52" s="64" t="str">
        <f t="shared" si="84"/>
        <v/>
      </c>
    </row>
    <row r="53" spans="2:40" ht="26.5" thickTop="1" thickBot="1" x14ac:dyDescent="0.55000000000000004">
      <c r="C53" s="73"/>
      <c r="D53" s="74"/>
      <c r="E53" s="74"/>
      <c r="F53" s="74"/>
      <c r="G53" s="74"/>
      <c r="H53" s="74"/>
      <c r="I53" s="74"/>
      <c r="J53" s="74"/>
      <c r="K53" s="74"/>
      <c r="L53" s="75" t="s">
        <v>997</v>
      </c>
      <c r="M53" s="56"/>
      <c r="N53" s="57"/>
      <c r="O53" s="58"/>
      <c r="P53" s="59"/>
      <c r="Q53" s="60"/>
      <c r="R53" s="61"/>
      <c r="S53" s="56"/>
      <c r="T53" s="62"/>
      <c r="U53" s="63"/>
      <c r="V53" s="64"/>
      <c r="W53" s="65"/>
      <c r="X53" s="64"/>
      <c r="Y53" s="64"/>
      <c r="Z53" s="56"/>
      <c r="AA53" s="66"/>
      <c r="AB53" s="57"/>
      <c r="AC53" s="67"/>
      <c r="AD53" s="59"/>
      <c r="AE53" s="68"/>
      <c r="AF53" s="61"/>
      <c r="AG53" s="61"/>
      <c r="AH53" s="69"/>
      <c r="AI53" s="70"/>
      <c r="AJ53" s="64"/>
      <c r="AK53" s="64"/>
      <c r="AL53" s="64"/>
      <c r="AM53" s="64"/>
      <c r="AN53" s="64"/>
    </row>
    <row r="54" spans="2:40" ht="24.5" thickTop="1" thickBot="1" x14ac:dyDescent="0.55000000000000004">
      <c r="C54" s="79" t="s">
        <v>999</v>
      </c>
      <c r="D54" s="80"/>
      <c r="E54" s="80"/>
      <c r="F54" s="80"/>
      <c r="G54" s="80"/>
      <c r="H54" s="80"/>
      <c r="I54" s="80"/>
      <c r="J54" s="80"/>
      <c r="K54" s="80"/>
      <c r="L54" s="81" t="s">
        <v>1000</v>
      </c>
      <c r="M54" s="56" t="str">
        <f t="shared" ref="M54:M60" si="86">IF(N54="","","(")</f>
        <v/>
      </c>
      <c r="N54" s="57" t="str">
        <f t="shared" ref="N54:N60" si="87">IF(D54="","",D54)</f>
        <v/>
      </c>
      <c r="O54" s="58" t="str">
        <f t="shared" ref="O54:O60" si="88">IF(N54="","",",")</f>
        <v/>
      </c>
      <c r="P54" s="59" t="str">
        <f t="shared" ref="P54:P60" si="89">IF(E54="","",E54)</f>
        <v/>
      </c>
      <c r="Q54" s="60" t="str">
        <f t="shared" ref="Q54:Q60" si="90">IF(N54="","",",")</f>
        <v/>
      </c>
      <c r="R54" s="61" t="str">
        <f t="shared" ref="R54:R60" si="91">IF(N54="","",15)</f>
        <v/>
      </c>
      <c r="S54" s="56" t="str">
        <f t="shared" ref="S54:S60" si="92">IF(N54="","",")")</f>
        <v/>
      </c>
      <c r="T54" s="62" t="str">
        <f t="shared" ref="T54:T60" si="93">IF(U54="","","(")</f>
        <v/>
      </c>
      <c r="U54" s="63" t="str">
        <f t="shared" ref="U54:U60" si="94">IF(F54="","",F54)</f>
        <v/>
      </c>
      <c r="V54" s="64" t="str">
        <f t="shared" ref="V54:V60" si="95">IF(U54="","",",")</f>
        <v/>
      </c>
      <c r="W54" s="65" t="str">
        <f t="shared" ref="W54:W60" si="96">IF(G54="","",G54)</f>
        <v/>
      </c>
      <c r="X54" s="64" t="str">
        <f t="shared" ref="X54:X60" si="97">IF(U54="","",",")</f>
        <v/>
      </c>
      <c r="Y54" s="64" t="str">
        <f t="shared" ref="Y54:Y60" si="98">IF(U54="","",250)</f>
        <v/>
      </c>
      <c r="Z54" s="56" t="str">
        <f t="shared" ref="Z54:Z60" si="99">IF(U54="","",")")</f>
        <v/>
      </c>
      <c r="AA54" s="66" t="str">
        <f t="shared" ref="AA54:AA60" si="100">IF(AB54="","","(")</f>
        <v/>
      </c>
      <c r="AB54" s="57" t="str">
        <f t="shared" ref="AB54:AB60" si="101">IF(H54="","",H54)</f>
        <v/>
      </c>
      <c r="AC54" s="67" t="str">
        <f t="shared" ref="AC54:AC60" si="102">IF(AB54="","",",")</f>
        <v/>
      </c>
      <c r="AD54" s="59" t="str">
        <f t="shared" ref="AD54:AD60" si="103">IF(I54="","",I54)</f>
        <v/>
      </c>
      <c r="AE54" s="68" t="str">
        <f t="shared" ref="AE54:AE60" si="104">IF(AB54="","",",")</f>
        <v/>
      </c>
      <c r="AF54" s="61" t="str">
        <f t="shared" ref="AF54:AF60" si="105">IF(AB54="","",350)</f>
        <v/>
      </c>
      <c r="AG54" s="61" t="str">
        <f t="shared" ref="AG54:AG60" si="106">IF(AB54="","",")")</f>
        <v/>
      </c>
      <c r="AH54" s="69" t="str">
        <f t="shared" ref="AH54:AH60" si="107">IF(AI54="","","(")</f>
        <v/>
      </c>
      <c r="AI54" s="70" t="str">
        <f t="shared" ref="AI54:AI60" si="108">IF(J54="","",J54)</f>
        <v/>
      </c>
      <c r="AJ54" s="64" t="str">
        <f t="shared" ref="AJ54:AJ60" si="109">IF(AI54="","",",")</f>
        <v/>
      </c>
      <c r="AK54" s="64" t="str">
        <f t="shared" ref="AK54:AK60" si="110">IF(K54="","",K54)</f>
        <v/>
      </c>
      <c r="AL54" s="64" t="str">
        <f t="shared" ref="AL54:AL60" si="111">IF(AI54="","",",")</f>
        <v/>
      </c>
      <c r="AM54" s="64" t="str">
        <f t="shared" ref="AM54:AM60" si="112">IF(AI54="","",450)</f>
        <v/>
      </c>
      <c r="AN54" s="64" t="str">
        <f t="shared" ref="AN54:AN60" si="113">IF(AI54="","",")")</f>
        <v/>
      </c>
    </row>
    <row r="55" spans="2:40" ht="24.5" thickTop="1" thickBot="1" x14ac:dyDescent="0.55000000000000004">
      <c r="B55" t="s">
        <v>1001</v>
      </c>
      <c r="C55" s="82" t="s">
        <v>1136</v>
      </c>
      <c r="D55" s="83" t="s">
        <v>1110</v>
      </c>
      <c r="E55" s="83" t="s">
        <v>1016</v>
      </c>
      <c r="F55" s="83"/>
      <c r="G55" s="83"/>
      <c r="H55" s="83"/>
      <c r="I55" s="83"/>
      <c r="J55" s="83"/>
      <c r="K55" s="83"/>
      <c r="L55" s="84" t="str">
        <f>IF(C55="","",_xlfn.CONCAT("       triggerLine: ","""",C55,", ",M55:AN55,""", sC: ","""",B55,""", lines: ["))</f>
        <v xml:space="preserve">       triggerLine: "HOSANNA, HOSANNA,, (Re,m,15)", sC: "ta as", lines: [</v>
      </c>
      <c r="M55" s="56" t="str">
        <f t="shared" si="86"/>
        <v>(</v>
      </c>
      <c r="N55" s="57" t="str">
        <f t="shared" si="87"/>
        <v>Re</v>
      </c>
      <c r="O55" s="58" t="str">
        <f t="shared" si="88"/>
        <v>,</v>
      </c>
      <c r="P55" s="59" t="str">
        <f t="shared" si="89"/>
        <v>m</v>
      </c>
      <c r="Q55" s="60" t="str">
        <f t="shared" si="90"/>
        <v>,</v>
      </c>
      <c r="R55" s="61">
        <f t="shared" si="91"/>
        <v>15</v>
      </c>
      <c r="S55" s="56" t="str">
        <f t="shared" si="92"/>
        <v>)</v>
      </c>
      <c r="T55" s="62" t="str">
        <f t="shared" si="93"/>
        <v/>
      </c>
      <c r="U55" s="63" t="str">
        <f t="shared" si="94"/>
        <v/>
      </c>
      <c r="V55" s="64" t="str">
        <f t="shared" si="95"/>
        <v/>
      </c>
      <c r="W55" s="65" t="str">
        <f t="shared" si="96"/>
        <v/>
      </c>
      <c r="X55" s="64" t="str">
        <f t="shared" si="97"/>
        <v/>
      </c>
      <c r="Y55" s="64" t="str">
        <f t="shared" si="98"/>
        <v/>
      </c>
      <c r="Z55" s="56" t="str">
        <f t="shared" si="99"/>
        <v/>
      </c>
      <c r="AA55" s="66" t="str">
        <f t="shared" si="100"/>
        <v/>
      </c>
      <c r="AB55" s="57" t="str">
        <f t="shared" si="101"/>
        <v/>
      </c>
      <c r="AC55" s="67" t="str">
        <f t="shared" si="102"/>
        <v/>
      </c>
      <c r="AD55" s="59" t="str">
        <f t="shared" si="103"/>
        <v/>
      </c>
      <c r="AE55" s="68" t="str">
        <f t="shared" si="104"/>
        <v/>
      </c>
      <c r="AF55" s="61" t="str">
        <f t="shared" si="105"/>
        <v/>
      </c>
      <c r="AG55" s="61" t="str">
        <f t="shared" si="106"/>
        <v/>
      </c>
      <c r="AH55" s="69" t="str">
        <f t="shared" si="107"/>
        <v/>
      </c>
      <c r="AI55" s="70" t="str">
        <f t="shared" si="108"/>
        <v/>
      </c>
      <c r="AJ55" s="64" t="str">
        <f t="shared" si="109"/>
        <v/>
      </c>
      <c r="AK55" s="64" t="str">
        <f t="shared" si="110"/>
        <v/>
      </c>
      <c r="AL55" s="64" t="str">
        <f t="shared" si="111"/>
        <v/>
      </c>
      <c r="AM55" s="64" t="str">
        <f t="shared" si="112"/>
        <v/>
      </c>
      <c r="AN55" s="64" t="str">
        <f t="shared" si="113"/>
        <v/>
      </c>
    </row>
    <row r="56" spans="2:40" ht="24.5" thickTop="1" thickBot="1" x14ac:dyDescent="0.55000000000000004">
      <c r="B56" t="s">
        <v>1003</v>
      </c>
      <c r="C56" s="85" t="s">
        <v>1137</v>
      </c>
      <c r="D56" s="86" t="s">
        <v>1017</v>
      </c>
      <c r="E56" s="86"/>
      <c r="F56" s="86"/>
      <c r="G56" s="86"/>
      <c r="H56" s="87"/>
      <c r="I56" s="87"/>
      <c r="J56" s="87"/>
      <c r="K56" s="87"/>
      <c r="L56" s="88" t="str">
        <f>IF(C56="","",_xlfn.CONCAT("            { line: ","""",C56,", ",M56:AN56,""", sC: ","""",B56,"""},"))</f>
        <v xml:space="preserve">            { line: "HOSANNA, HOSANNA., (La,,15)", sC: "as"},</v>
      </c>
      <c r="M56" s="56" t="str">
        <f t="shared" si="86"/>
        <v>(</v>
      </c>
      <c r="N56" s="57" t="str">
        <f t="shared" si="87"/>
        <v>La</v>
      </c>
      <c r="O56" s="58" t="str">
        <f t="shared" si="88"/>
        <v>,</v>
      </c>
      <c r="P56" s="59" t="str">
        <f t="shared" si="89"/>
        <v/>
      </c>
      <c r="Q56" s="60" t="str">
        <f t="shared" si="90"/>
        <v>,</v>
      </c>
      <c r="R56" s="61">
        <f t="shared" si="91"/>
        <v>15</v>
      </c>
      <c r="S56" s="56" t="str">
        <f t="shared" si="92"/>
        <v>)</v>
      </c>
      <c r="T56" s="62" t="str">
        <f t="shared" si="93"/>
        <v/>
      </c>
      <c r="U56" s="63" t="str">
        <f t="shared" si="94"/>
        <v/>
      </c>
      <c r="V56" s="64" t="str">
        <f t="shared" si="95"/>
        <v/>
      </c>
      <c r="W56" s="65" t="str">
        <f t="shared" si="96"/>
        <v/>
      </c>
      <c r="X56" s="64" t="str">
        <f t="shared" si="97"/>
        <v/>
      </c>
      <c r="Y56" s="64" t="str">
        <f t="shared" si="98"/>
        <v/>
      </c>
      <c r="Z56" s="56" t="str">
        <f t="shared" si="99"/>
        <v/>
      </c>
      <c r="AA56" s="66" t="str">
        <f t="shared" si="100"/>
        <v/>
      </c>
      <c r="AB56" s="57" t="str">
        <f t="shared" si="101"/>
        <v/>
      </c>
      <c r="AC56" s="67" t="str">
        <f t="shared" si="102"/>
        <v/>
      </c>
      <c r="AD56" s="59" t="str">
        <f t="shared" si="103"/>
        <v/>
      </c>
      <c r="AE56" s="68" t="str">
        <f t="shared" si="104"/>
        <v/>
      </c>
      <c r="AF56" s="61" t="str">
        <f t="shared" si="105"/>
        <v/>
      </c>
      <c r="AG56" s="61" t="str">
        <f t="shared" si="106"/>
        <v/>
      </c>
      <c r="AH56" s="69" t="str">
        <f t="shared" si="107"/>
        <v/>
      </c>
      <c r="AI56" s="70" t="str">
        <f t="shared" si="108"/>
        <v/>
      </c>
      <c r="AJ56" s="64" t="str">
        <f t="shared" si="109"/>
        <v/>
      </c>
      <c r="AK56" s="64" t="str">
        <f t="shared" si="110"/>
        <v/>
      </c>
      <c r="AL56" s="64" t="str">
        <f t="shared" si="111"/>
        <v/>
      </c>
      <c r="AM56" s="64" t="str">
        <f t="shared" si="112"/>
        <v/>
      </c>
      <c r="AN56" s="64" t="str">
        <f t="shared" si="113"/>
        <v/>
      </c>
    </row>
    <row r="57" spans="2:40" ht="24.5" thickTop="1" thickBot="1" x14ac:dyDescent="0.55000000000000004">
      <c r="B57" t="s">
        <v>1003</v>
      </c>
      <c r="C57" s="85" t="s">
        <v>1136</v>
      </c>
      <c r="D57" s="89" t="s">
        <v>1110</v>
      </c>
      <c r="E57" s="89" t="s">
        <v>1016</v>
      </c>
      <c r="F57" s="89"/>
      <c r="G57" s="89"/>
      <c r="H57" s="90"/>
      <c r="I57" s="90"/>
      <c r="J57" s="90"/>
      <c r="K57" s="90"/>
      <c r="L57" s="88" t="str">
        <f>IF(C57="","",_xlfn.CONCAT("            { line: ","""",C57,", ",M57:AN57,""", sC: ","""",B57,"""},"))</f>
        <v xml:space="preserve">            { line: "HOSANNA, HOSANNA,, (Re,m,15)", sC: "as"},</v>
      </c>
      <c r="M57" s="56" t="str">
        <f t="shared" si="86"/>
        <v>(</v>
      </c>
      <c r="N57" s="57" t="str">
        <f t="shared" si="87"/>
        <v>Re</v>
      </c>
      <c r="O57" s="58" t="str">
        <f t="shared" si="88"/>
        <v>,</v>
      </c>
      <c r="P57" s="59" t="str">
        <f t="shared" si="89"/>
        <v>m</v>
      </c>
      <c r="Q57" s="60" t="str">
        <f t="shared" si="90"/>
        <v>,</v>
      </c>
      <c r="R57" s="61">
        <f t="shared" si="91"/>
        <v>15</v>
      </c>
      <c r="S57" s="56" t="str">
        <f t="shared" si="92"/>
        <v>)</v>
      </c>
      <c r="T57" s="62" t="str">
        <f t="shared" si="93"/>
        <v/>
      </c>
      <c r="U57" s="63" t="str">
        <f t="shared" si="94"/>
        <v/>
      </c>
      <c r="V57" s="64" t="str">
        <f t="shared" si="95"/>
        <v/>
      </c>
      <c r="W57" s="65" t="str">
        <f t="shared" si="96"/>
        <v/>
      </c>
      <c r="X57" s="64" t="str">
        <f t="shared" si="97"/>
        <v/>
      </c>
      <c r="Y57" s="64" t="str">
        <f t="shared" si="98"/>
        <v/>
      </c>
      <c r="Z57" s="56" t="str">
        <f t="shared" si="99"/>
        <v/>
      </c>
      <c r="AA57" s="66" t="str">
        <f t="shared" si="100"/>
        <v/>
      </c>
      <c r="AB57" s="57" t="str">
        <f t="shared" si="101"/>
        <v/>
      </c>
      <c r="AC57" s="67" t="str">
        <f t="shared" si="102"/>
        <v/>
      </c>
      <c r="AD57" s="59" t="str">
        <f t="shared" si="103"/>
        <v/>
      </c>
      <c r="AE57" s="68" t="str">
        <f t="shared" si="104"/>
        <v/>
      </c>
      <c r="AF57" s="61" t="str">
        <f t="shared" si="105"/>
        <v/>
      </c>
      <c r="AG57" s="61" t="str">
        <f t="shared" si="106"/>
        <v/>
      </c>
      <c r="AH57" s="69" t="str">
        <f t="shared" si="107"/>
        <v/>
      </c>
      <c r="AI57" s="70" t="str">
        <f t="shared" si="108"/>
        <v/>
      </c>
      <c r="AJ57" s="64" t="str">
        <f t="shared" si="109"/>
        <v/>
      </c>
      <c r="AK57" s="64" t="str">
        <f t="shared" si="110"/>
        <v/>
      </c>
      <c r="AL57" s="64" t="str">
        <f t="shared" si="111"/>
        <v/>
      </c>
      <c r="AM57" s="64" t="str">
        <f t="shared" si="112"/>
        <v/>
      </c>
      <c r="AN57" s="64" t="str">
        <f t="shared" si="113"/>
        <v/>
      </c>
    </row>
    <row r="58" spans="2:40" ht="24.5" thickTop="1" thickBot="1" x14ac:dyDescent="0.55000000000000004">
      <c r="B58" t="s">
        <v>1003</v>
      </c>
      <c r="C58" s="85" t="s">
        <v>1136</v>
      </c>
      <c r="D58" s="86" t="s">
        <v>1017</v>
      </c>
      <c r="E58" s="86"/>
      <c r="F58" s="86"/>
      <c r="G58" s="86"/>
      <c r="H58" s="87"/>
      <c r="I58" s="87"/>
      <c r="J58" s="87"/>
      <c r="K58" s="87"/>
      <c r="L58" s="88" t="str">
        <f>IF(C58="","",_xlfn.CONCAT("            { line: ","""",C58,", ",M58:AN58,""", sC: ","""",B58,"""},"))</f>
        <v xml:space="preserve">            { line: "HOSANNA, HOSANNA,, (La,,15)", sC: "as"},</v>
      </c>
      <c r="M58" s="56" t="str">
        <f t="shared" si="86"/>
        <v>(</v>
      </c>
      <c r="N58" s="57" t="str">
        <f t="shared" si="87"/>
        <v>La</v>
      </c>
      <c r="O58" s="58" t="str">
        <f t="shared" si="88"/>
        <v>,</v>
      </c>
      <c r="P58" s="59" t="str">
        <f t="shared" si="89"/>
        <v/>
      </c>
      <c r="Q58" s="60" t="str">
        <f t="shared" si="90"/>
        <v>,</v>
      </c>
      <c r="R58" s="61">
        <f t="shared" si="91"/>
        <v>15</v>
      </c>
      <c r="S58" s="56" t="str">
        <f t="shared" si="92"/>
        <v>)</v>
      </c>
      <c r="T58" s="62" t="str">
        <f t="shared" si="93"/>
        <v/>
      </c>
      <c r="U58" s="63" t="str">
        <f t="shared" si="94"/>
        <v/>
      </c>
      <c r="V58" s="64" t="str">
        <f t="shared" si="95"/>
        <v/>
      </c>
      <c r="W58" s="65" t="str">
        <f t="shared" si="96"/>
        <v/>
      </c>
      <c r="X58" s="64" t="str">
        <f t="shared" si="97"/>
        <v/>
      </c>
      <c r="Y58" s="64" t="str">
        <f t="shared" si="98"/>
        <v/>
      </c>
      <c r="Z58" s="56" t="str">
        <f t="shared" si="99"/>
        <v/>
      </c>
      <c r="AA58" s="66" t="str">
        <f t="shared" si="100"/>
        <v/>
      </c>
      <c r="AB58" s="57" t="str">
        <f t="shared" si="101"/>
        <v/>
      </c>
      <c r="AC58" s="67" t="str">
        <f t="shared" si="102"/>
        <v/>
      </c>
      <c r="AD58" s="59" t="str">
        <f t="shared" si="103"/>
        <v/>
      </c>
      <c r="AE58" s="68" t="str">
        <f t="shared" si="104"/>
        <v/>
      </c>
      <c r="AF58" s="61" t="str">
        <f t="shared" si="105"/>
        <v/>
      </c>
      <c r="AG58" s="61" t="str">
        <f t="shared" si="106"/>
        <v/>
      </c>
      <c r="AH58" s="69" t="str">
        <f t="shared" si="107"/>
        <v/>
      </c>
      <c r="AI58" s="70" t="str">
        <f t="shared" si="108"/>
        <v/>
      </c>
      <c r="AJ58" s="64" t="str">
        <f t="shared" si="109"/>
        <v/>
      </c>
      <c r="AK58" s="64" t="str">
        <f t="shared" si="110"/>
        <v/>
      </c>
      <c r="AL58" s="64" t="str">
        <f t="shared" si="111"/>
        <v/>
      </c>
      <c r="AM58" s="64" t="str">
        <f t="shared" si="112"/>
        <v/>
      </c>
      <c r="AN58" s="64" t="str">
        <f t="shared" si="113"/>
        <v/>
      </c>
    </row>
    <row r="59" spans="2:40" ht="24.5" thickTop="1" thickBot="1" x14ac:dyDescent="0.55000000000000004">
      <c r="B59" t="s">
        <v>1003</v>
      </c>
      <c r="C59" s="85" t="s">
        <v>1142</v>
      </c>
      <c r="D59" s="89" t="s">
        <v>1016</v>
      </c>
      <c r="E59" s="89" t="s">
        <v>1017</v>
      </c>
      <c r="F59" s="89"/>
      <c r="G59" s="89"/>
      <c r="H59" s="90"/>
      <c r="I59" s="90"/>
      <c r="J59" s="90"/>
      <c r="K59" s="90"/>
      <c r="L59" s="88" t="str">
        <f>IF(C59="","",_xlfn.CONCAT("            { line: ","""",C59,", ",M59:AN59,""", sC: ","""",B59,"""},"))</f>
        <v xml:space="preserve">            { line: "HOSANNA EN LO ALTO DEL CIELO,   Sol, (m,La,15)", sC: "as"},</v>
      </c>
      <c r="M59" s="56" t="str">
        <f t="shared" si="86"/>
        <v>(</v>
      </c>
      <c r="N59" s="57" t="str">
        <f t="shared" si="87"/>
        <v>m</v>
      </c>
      <c r="O59" s="58" t="str">
        <f t="shared" si="88"/>
        <v>,</v>
      </c>
      <c r="P59" s="59" t="str">
        <f t="shared" si="89"/>
        <v>La</v>
      </c>
      <c r="Q59" s="60" t="str">
        <f t="shared" si="90"/>
        <v>,</v>
      </c>
      <c r="R59" s="61">
        <f t="shared" si="91"/>
        <v>15</v>
      </c>
      <c r="S59" s="56" t="str">
        <f t="shared" si="92"/>
        <v>)</v>
      </c>
      <c r="T59" s="62" t="str">
        <f t="shared" si="93"/>
        <v/>
      </c>
      <c r="U59" s="63" t="str">
        <f t="shared" si="94"/>
        <v/>
      </c>
      <c r="V59" s="64" t="str">
        <f t="shared" si="95"/>
        <v/>
      </c>
      <c r="W59" s="65" t="str">
        <f t="shared" si="96"/>
        <v/>
      </c>
      <c r="X59" s="64" t="str">
        <f t="shared" si="97"/>
        <v/>
      </c>
      <c r="Y59" s="64" t="str">
        <f t="shared" si="98"/>
        <v/>
      </c>
      <c r="Z59" s="56" t="str">
        <f t="shared" si="99"/>
        <v/>
      </c>
      <c r="AA59" s="66" t="str">
        <f t="shared" si="100"/>
        <v/>
      </c>
      <c r="AB59" s="57" t="str">
        <f t="shared" si="101"/>
        <v/>
      </c>
      <c r="AC59" s="67" t="str">
        <f t="shared" si="102"/>
        <v/>
      </c>
      <c r="AD59" s="59" t="str">
        <f t="shared" si="103"/>
        <v/>
      </c>
      <c r="AE59" s="68" t="str">
        <f t="shared" si="104"/>
        <v/>
      </c>
      <c r="AF59" s="61" t="str">
        <f t="shared" si="105"/>
        <v/>
      </c>
      <c r="AG59" s="61" t="str">
        <f t="shared" si="106"/>
        <v/>
      </c>
      <c r="AH59" s="69" t="str">
        <f t="shared" si="107"/>
        <v/>
      </c>
      <c r="AI59" s="70" t="str">
        <f t="shared" si="108"/>
        <v/>
      </c>
      <c r="AJ59" s="64" t="str">
        <f t="shared" si="109"/>
        <v/>
      </c>
      <c r="AK59" s="64" t="str">
        <f t="shared" si="110"/>
        <v/>
      </c>
      <c r="AL59" s="64" t="str">
        <f t="shared" si="111"/>
        <v/>
      </c>
      <c r="AM59" s="64" t="str">
        <f t="shared" si="112"/>
        <v/>
      </c>
      <c r="AN59" s="64" t="str">
        <f t="shared" si="113"/>
        <v/>
      </c>
    </row>
    <row r="60" spans="2:40" ht="24.5" thickTop="1" thickBot="1" x14ac:dyDescent="0.55000000000000004">
      <c r="B60" t="s">
        <v>1003</v>
      </c>
      <c r="C60" s="93" t="s">
        <v>1136</v>
      </c>
      <c r="D60" s="83" t="s">
        <v>1053</v>
      </c>
      <c r="E60" s="83" t="s">
        <v>1016</v>
      </c>
      <c r="F60" s="83" t="s">
        <v>1017</v>
      </c>
      <c r="G60" s="83"/>
      <c r="H60" s="83"/>
      <c r="I60" s="83"/>
      <c r="J60" s="83"/>
      <c r="K60" s="83"/>
      <c r="L60" s="94" t="str">
        <f>IF(C60="","",_xlfn.CONCAT("            { line: ","""",C60,", ",M60:AN60,""", sC: ","""",B60,"""},  ]},"))</f>
        <v xml:space="preserve">            { line: "HOSANNA, HOSANNA,, (Sol,m,15)(La,,250)", sC: "as"},  ]},</v>
      </c>
      <c r="M60" s="56" t="str">
        <f t="shared" si="86"/>
        <v>(</v>
      </c>
      <c r="N60" s="57" t="str">
        <f t="shared" si="87"/>
        <v>Sol</v>
      </c>
      <c r="O60" s="58" t="str">
        <f t="shared" si="88"/>
        <v>,</v>
      </c>
      <c r="P60" s="59" t="str">
        <f t="shared" si="89"/>
        <v>m</v>
      </c>
      <c r="Q60" s="60" t="str">
        <f t="shared" si="90"/>
        <v>,</v>
      </c>
      <c r="R60" s="61">
        <f t="shared" si="91"/>
        <v>15</v>
      </c>
      <c r="S60" s="56" t="str">
        <f t="shared" si="92"/>
        <v>)</v>
      </c>
      <c r="T60" s="62" t="str">
        <f t="shared" si="93"/>
        <v>(</v>
      </c>
      <c r="U60" s="63" t="str">
        <f t="shared" si="94"/>
        <v>La</v>
      </c>
      <c r="V60" s="64" t="str">
        <f t="shared" si="95"/>
        <v>,</v>
      </c>
      <c r="W60" s="65" t="str">
        <f t="shared" si="96"/>
        <v/>
      </c>
      <c r="X60" s="64" t="str">
        <f t="shared" si="97"/>
        <v>,</v>
      </c>
      <c r="Y60" s="64">
        <f t="shared" si="98"/>
        <v>250</v>
      </c>
      <c r="Z60" s="56" t="str">
        <f t="shared" si="99"/>
        <v>)</v>
      </c>
      <c r="AA60" s="66" t="str">
        <f t="shared" si="100"/>
        <v/>
      </c>
      <c r="AB60" s="57" t="str">
        <f t="shared" si="101"/>
        <v/>
      </c>
      <c r="AC60" s="67" t="str">
        <f t="shared" si="102"/>
        <v/>
      </c>
      <c r="AD60" s="59" t="str">
        <f t="shared" si="103"/>
        <v/>
      </c>
      <c r="AE60" s="68" t="str">
        <f t="shared" si="104"/>
        <v/>
      </c>
      <c r="AF60" s="61" t="str">
        <f t="shared" si="105"/>
        <v/>
      </c>
      <c r="AG60" s="61" t="str">
        <f t="shared" si="106"/>
        <v/>
      </c>
      <c r="AH60" s="69" t="str">
        <f t="shared" si="107"/>
        <v/>
      </c>
      <c r="AI60" s="70" t="str">
        <f t="shared" si="108"/>
        <v/>
      </c>
      <c r="AJ60" s="64" t="str">
        <f t="shared" si="109"/>
        <v/>
      </c>
      <c r="AK60" s="64" t="str">
        <f t="shared" si="110"/>
        <v/>
      </c>
      <c r="AL60" s="64" t="str">
        <f t="shared" si="111"/>
        <v/>
      </c>
      <c r="AM60" s="64" t="str">
        <f t="shared" si="112"/>
        <v/>
      </c>
      <c r="AN60" s="64" t="str">
        <f t="shared" si="113"/>
        <v/>
      </c>
    </row>
    <row r="61" spans="2:40" ht="24" customHeight="1" x14ac:dyDescent="0.6">
      <c r="B61" s="95"/>
      <c r="C61" s="95"/>
      <c r="D61" s="95"/>
      <c r="E61" s="95"/>
      <c r="F61" s="95"/>
      <c r="G61" s="95"/>
      <c r="H61" s="95"/>
      <c r="I61" s="95"/>
      <c r="J61" s="95"/>
      <c r="K61" s="95"/>
      <c r="L61" s="99" t="str">
        <f ca="1">_xlfn.CONCAT("]}, // ULTIMA LINEA DEL CANTO: ",L1)</f>
        <v>]}, // ULTIMA LINEA DEL CANTO: LETANÍAS PENITENCIALES I</v>
      </c>
      <c r="M61" s="95"/>
    </row>
    <row r="62" spans="2:40" ht="20.5" x14ac:dyDescent="0.35">
      <c r="L62" s="100" t="s">
        <v>1012</v>
      </c>
      <c r="M62" s="101"/>
    </row>
    <row r="63" spans="2:40" x14ac:dyDescent="0.35">
      <c r="M6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192</v>
      </c>
      <c r="E1" s="40"/>
      <c r="F1" s="40"/>
      <c r="G1" s="40"/>
      <c r="H1" s="40"/>
      <c r="I1" s="40"/>
      <c r="J1" s="40"/>
      <c r="K1" s="40"/>
      <c r="L1" s="41" t="str">
        <f ca="1">UPPER(VLOOKUP(C1,Table223[],3,FALSE))</f>
        <v>LETANÍAS PENITENCIALES II</v>
      </c>
      <c r="O1" s="42"/>
      <c r="P1" s="42"/>
      <c r="Q1" s="43"/>
      <c r="AE1" s="43"/>
      <c r="AF1" s="43"/>
    </row>
    <row r="2" spans="2:32" ht="34.5" x14ac:dyDescent="0.55000000000000004">
      <c r="B2" s="44" t="s">
        <v>983</v>
      </c>
      <c r="C2" s="45"/>
      <c r="D2" s="45"/>
      <c r="E2" s="45"/>
      <c r="F2" s="45"/>
      <c r="G2" s="45"/>
      <c r="H2" s="45"/>
      <c r="I2" s="45"/>
      <c r="J2" s="45"/>
      <c r="K2" s="45"/>
      <c r="L2" s="46" t="s">
        <v>984</v>
      </c>
    </row>
    <row r="3" spans="2:32" ht="23" x14ac:dyDescent="0.35">
      <c r="L3" s="46" t="s">
        <v>985</v>
      </c>
    </row>
    <row r="4" spans="2:32" ht="23" x14ac:dyDescent="0.35">
      <c r="L4" s="46" t="str">
        <f ca="1">_xlfn.CONCAT("║           ",L1,"               ║")</f>
        <v>║           LETANÍAS PENITENCIALES II               ║</v>
      </c>
    </row>
    <row r="5" spans="2:32" ht="23" x14ac:dyDescent="0.35">
      <c r="L5" s="46" t="s">
        <v>986</v>
      </c>
    </row>
    <row r="6" spans="2:32" ht="23" x14ac:dyDescent="0.35">
      <c r="L6" s="47"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48" t="str">
        <f ca="1">_xlfn.CONCAT("        id: ","""",C7,"""",",")</f>
        <v xml:space="preserve">        id: "letaniaspenitencialesii",</v>
      </c>
    </row>
    <row r="8" spans="2:32" ht="23" x14ac:dyDescent="0.35">
      <c r="C8" t="str">
        <f ca="1">PROPER(L1)</f>
        <v>Letanías Penitenciales Ii</v>
      </c>
      <c r="L8" s="48" t="str">
        <f ca="1">_xlfn.CONCAT("        tt: ","""",C8,"""",",")</f>
        <v xml:space="preserve">        tt: "Letanías Penitenciales Ii",</v>
      </c>
    </row>
    <row r="9" spans="2:32" ht="23" x14ac:dyDescent="0.35">
      <c r="C9" t="str">
        <f ca="1">PROPER(L1)</f>
        <v>Letanías Penitenciales Ii</v>
      </c>
      <c r="L9" s="48" t="str">
        <f ca="1">_xlfn.CONCAT("        title: ","""",C9,"""",",")</f>
        <v xml:space="preserve">        title: "Letanías Penitenciales Ii",</v>
      </c>
    </row>
    <row r="10" spans="2:32" ht="23" x14ac:dyDescent="0.35">
      <c r="C10" t="str">
        <f ca="1">VLOOKUP(C1,Table223[],4,FALSE)</f>
        <v>Letanía para la Celebración Penitencial</v>
      </c>
      <c r="L10" s="48" t="str">
        <f ca="1">_xlfn.CONCAT("        ","subtitle: ","""",C10,"""",",")</f>
        <v xml:space="preserve">        subtitle: "Letanía para la Celebración Penitencial",</v>
      </c>
    </row>
    <row r="11" spans="2:32" ht="23" x14ac:dyDescent="0.35">
      <c r="C11" t="str">
        <f ca="1">_xlfn.CONCAT("category: [",VLOOKUP(C1,Table223[],16,FALSE),"],")</f>
        <v>category: ["Liturgia","Penitencial"],</v>
      </c>
      <c r="L11" s="48" t="str">
        <f ca="1">_xlfn.CONCAT("        ",C11)</f>
        <v xml:space="preserve">        category: ["Liturgia","Penitencial"],</v>
      </c>
    </row>
    <row r="12" spans="2:32" ht="23" x14ac:dyDescent="0.35">
      <c r="C12" t="str">
        <f ca="1">VLOOKUP(C1,Table223[],5,FALSE)</f>
        <v>Liturgia</v>
      </c>
      <c r="L12" s="48" t="str">
        <f ca="1">_xlfn.CONCAT("        catCanto: ","""",C12,"""",",   // Precatecumenado | Catecumenado | Liturgia | Eleccion")</f>
        <v xml:space="preserve">        catCanto: "Liturgia",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192</v>
      </c>
      <c r="L16" s="48" t="str">
        <f ca="1">_xlfn.CONCAT("        dbno: ","""",C16,"""",",")</f>
        <v xml:space="preserve">        dbno: "192",</v>
      </c>
    </row>
    <row r="17" spans="2:40" ht="23" x14ac:dyDescent="0.35">
      <c r="L17" s="48" t="str">
        <f>_xlfn.CONCAT("        notes: ","""",C17,"""",",")</f>
        <v xml:space="preserve">        notes: "",</v>
      </c>
    </row>
    <row r="18" spans="2:40" ht="23" x14ac:dyDescent="0.35">
      <c r="C18" t="s">
        <v>988</v>
      </c>
      <c r="L18" s="48" t="str">
        <f>_xlfn.CONCAT("        mant: ","""",C18,"""",",")</f>
        <v xml:space="preserve">        mant: "Si",</v>
      </c>
    </row>
    <row r="19" spans="2:40" ht="23" x14ac:dyDescent="0.35">
      <c r="C19" t="str">
        <f ca="1">C7</f>
        <v>letaniaspenitencialesii</v>
      </c>
      <c r="L19" s="48" t="str">
        <f ca="1">_xlfn.CONCAT("        audioSrc: ","""/audio/",C19,".mp3""",",")</f>
        <v xml:space="preserve">        audioSrc: "/audio/letaniaspenitencialesii.mp3",</v>
      </c>
    </row>
    <row r="20" spans="2:40" ht="23" x14ac:dyDescent="0.35">
      <c r="L20" s="46" t="s">
        <v>989</v>
      </c>
    </row>
    <row r="21" spans="2:40" ht="23" x14ac:dyDescent="0.35">
      <c r="L21" s="48" t="s">
        <v>990</v>
      </c>
    </row>
    <row r="22" spans="2:40" ht="23" x14ac:dyDescent="0.35">
      <c r="L22" s="48" t="s">
        <v>991</v>
      </c>
    </row>
    <row r="23" spans="2:40" ht="23" x14ac:dyDescent="0.35">
      <c r="L23" s="48" t="s">
        <v>992</v>
      </c>
    </row>
    <row r="24" spans="2:40" ht="23" x14ac:dyDescent="0.35">
      <c r="C24" t="s">
        <v>1014</v>
      </c>
      <c r="L24" s="48" t="s">
        <v>993</v>
      </c>
    </row>
    <row r="25" spans="2:40" ht="23" x14ac:dyDescent="0.35">
      <c r="L25" s="48" t="s">
        <v>994</v>
      </c>
    </row>
    <row r="26" spans="2:40" ht="23" x14ac:dyDescent="0.35">
      <c r="B26">
        <f ca="1">+C1-1</f>
        <v>191</v>
      </c>
      <c r="C26" t="str">
        <f ca="1">VLOOKUP(B26,Table4[],13,FALSE)</f>
        <v>"/resucito/src/index.html?canto=letaniaspenitencialesi"</v>
      </c>
      <c r="L26" s="48" t="str">
        <f ca="1">_xlfn.CONCAT("        ant: ",C26,",")</f>
        <v xml:space="preserve">        ant: "/resucito/src/index.html?canto=letaniaspenitencialesi",</v>
      </c>
    </row>
    <row r="27" spans="2:40" ht="23" x14ac:dyDescent="0.35">
      <c r="B27">
        <f ca="1">+C1+1</f>
        <v>193</v>
      </c>
      <c r="C27" t="str">
        <f ca="1">VLOOKUP(B27,Table4[],13,FALSE)</f>
        <v>"/resucito/src/index.html?canto=padrenuestro"</v>
      </c>
      <c r="L27" s="48" t="str">
        <f ca="1">_xlfn.CONCAT("        sig: ",C27,",")</f>
        <v xml:space="preserve">        sig: "/resucito/src/index.html?canto=padrenuestro",</v>
      </c>
    </row>
    <row r="28" spans="2:40" ht="23" x14ac:dyDescent="0.35">
      <c r="L28" s="46" t="s">
        <v>995</v>
      </c>
    </row>
    <row r="29" spans="2:40" ht="36" thickBot="1" x14ac:dyDescent="0.4">
      <c r="C29" s="49"/>
      <c r="D29" s="49"/>
      <c r="E29" s="49"/>
      <c r="F29" s="49"/>
      <c r="G29" s="49"/>
      <c r="H29" s="49"/>
      <c r="I29" s="49"/>
      <c r="J29" s="49"/>
      <c r="K29" s="49"/>
      <c r="L29" s="50" t="s">
        <v>996</v>
      </c>
    </row>
    <row r="30" spans="2:40" ht="24.5" thickTop="1" thickBot="1" x14ac:dyDescent="0.55000000000000004">
      <c r="B30" t="s">
        <v>1001</v>
      </c>
      <c r="C30" s="51" t="s">
        <v>1129</v>
      </c>
      <c r="D30" s="52" t="s">
        <v>1017</v>
      </c>
      <c r="E30" s="52" t="s">
        <v>1016</v>
      </c>
      <c r="F30" s="53"/>
      <c r="G30" s="53"/>
      <c r="H30" s="52"/>
      <c r="I30" s="52"/>
      <c r="J30" s="54"/>
      <c r="K30" s="54"/>
      <c r="L30" s="55" t="str">
        <f t="shared" ref="L30:L31" si="0">IF(C30="","",_xlfn.CONCAT("            { line: ","""",C30,", ",M30:AN30,""", sC: ","""",B30,"""},"))</f>
        <v xml:space="preserve">            { line: "SANTO,SANTO,SANTO,, (La,m,15)", sC: "ta as"},</v>
      </c>
      <c r="M30" s="56" t="str">
        <f t="shared" ref="M30:M36" si="1">IF(N30="","","(")</f>
        <v>(</v>
      </c>
      <c r="N30" s="57" t="str">
        <f t="shared" ref="N30:N59" si="2">IF(D30="","",D30)</f>
        <v>La</v>
      </c>
      <c r="O30" s="58" t="str">
        <f t="shared" ref="O30:O36" si="3">IF(N30="","",",")</f>
        <v>,</v>
      </c>
      <c r="P30" s="59" t="str">
        <f t="shared" ref="P30:P59" si="4">IF(E30="","",E30)</f>
        <v>m</v>
      </c>
      <c r="Q30" s="60" t="str">
        <f t="shared" ref="Q30:Q36" si="5">IF(N30="","",",")</f>
        <v>,</v>
      </c>
      <c r="R30" s="61">
        <f t="shared" ref="R30:R36" si="6">IF(N30="","",15)</f>
        <v>15</v>
      </c>
      <c r="S30" s="56" t="str">
        <f t="shared" ref="S30:S36" si="7">IF(N30="","",")")</f>
        <v>)</v>
      </c>
      <c r="T30" s="62" t="str">
        <f t="shared" ref="T30:T36" si="8">IF(U30="","","(")</f>
        <v/>
      </c>
      <c r="U30" s="63" t="str">
        <f t="shared" ref="U30:U59" si="9">IF(F30="","",F30)</f>
        <v/>
      </c>
      <c r="V30" s="64" t="str">
        <f t="shared" ref="V30:V36" si="10">IF(U30="","",",")</f>
        <v/>
      </c>
      <c r="W30" s="65" t="str">
        <f t="shared" ref="W30:W59" si="11">IF(G30="","",G30)</f>
        <v/>
      </c>
      <c r="X30" s="64" t="str">
        <f t="shared" ref="X30:X36" si="12">IF(U30="","",",")</f>
        <v/>
      </c>
      <c r="Y30" s="64" t="str">
        <f t="shared" ref="Y30:Y36" si="13">IF(U30="","",250)</f>
        <v/>
      </c>
      <c r="Z30" s="56" t="str">
        <f t="shared" ref="Z30:Z36" si="14">IF(U30="","",")")</f>
        <v/>
      </c>
      <c r="AA30" s="66" t="str">
        <f t="shared" ref="AA30:AA36" si="15">IF(AB30="","","(")</f>
        <v/>
      </c>
      <c r="AB30" s="57" t="str">
        <f t="shared" ref="AB30:AB59" si="16">IF(H30="","",H30)</f>
        <v/>
      </c>
      <c r="AC30" s="67" t="str">
        <f t="shared" ref="AC30:AC36" si="17">IF(AB30="","",",")</f>
        <v/>
      </c>
      <c r="AD30" s="59" t="str">
        <f t="shared" ref="AD30:AD36" si="18">IF(I30="","",I30)</f>
        <v/>
      </c>
      <c r="AE30" s="68" t="str">
        <f t="shared" ref="AE30:AE36" si="19">IF(AB30="","",",")</f>
        <v/>
      </c>
      <c r="AF30" s="61" t="str">
        <f t="shared" ref="AF30:AF36" si="20">IF(AB30="","",350)</f>
        <v/>
      </c>
      <c r="AG30" s="61" t="str">
        <f t="shared" ref="AG30:AG36" si="21">IF(AB30="","",")")</f>
        <v/>
      </c>
      <c r="AH30" s="69" t="str">
        <f t="shared" ref="AH30:AH36" si="22">IF(AI30="","","(")</f>
        <v/>
      </c>
      <c r="AI30" s="70" t="str">
        <f t="shared" ref="AI30:AI59" si="23">IF(J30="","",J30)</f>
        <v/>
      </c>
      <c r="AJ30" s="64" t="str">
        <f t="shared" ref="AJ30:AJ36" si="24">IF(AI30="","",",")</f>
        <v/>
      </c>
      <c r="AK30" s="64" t="str">
        <f t="shared" ref="AK30:AK36" si="25">IF(K30="","",K30)</f>
        <v/>
      </c>
      <c r="AL30" s="64" t="str">
        <f t="shared" ref="AL30:AL36" si="26">IF(AI30="","",",")</f>
        <v/>
      </c>
      <c r="AM30" s="64" t="str">
        <f t="shared" ref="AM30:AM36" si="27">IF(AI30="","",450)</f>
        <v/>
      </c>
      <c r="AN30" s="64" t="str">
        <f t="shared" ref="AN30:AN36" si="28">IF(AI30="","",")")</f>
        <v/>
      </c>
    </row>
    <row r="31" spans="2:40" ht="24.5" thickTop="1" thickBot="1" x14ac:dyDescent="0.55000000000000004">
      <c r="B31" t="s">
        <v>1003</v>
      </c>
      <c r="C31" s="51" t="s">
        <v>1080</v>
      </c>
      <c r="D31" s="52" t="s">
        <v>1053</v>
      </c>
      <c r="E31" s="52"/>
      <c r="F31" s="53" t="s">
        <v>1017</v>
      </c>
      <c r="G31" s="53" t="s">
        <v>1016</v>
      </c>
      <c r="H31" s="52"/>
      <c r="I31" s="52"/>
      <c r="J31" s="54"/>
      <c r="K31" s="54"/>
      <c r="L31" s="55" t="str">
        <f t="shared" si="0"/>
        <v xml:space="preserve">            { line: "SANTO,SANTO,SANTO., (Sol,,15)(La,m,250)", sC: "as"},</v>
      </c>
      <c r="M31" s="56" t="str">
        <f t="shared" si="1"/>
        <v>(</v>
      </c>
      <c r="N31" s="57" t="str">
        <f t="shared" si="2"/>
        <v>Sol</v>
      </c>
      <c r="O31" s="58" t="str">
        <f t="shared" si="3"/>
        <v>,</v>
      </c>
      <c r="P31" s="59" t="str">
        <f t="shared" si="4"/>
        <v/>
      </c>
      <c r="Q31" s="60" t="str">
        <f t="shared" si="5"/>
        <v>,</v>
      </c>
      <c r="R31" s="61">
        <f t="shared" si="6"/>
        <v>15</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6.5" thickTop="1" thickBot="1" x14ac:dyDescent="0.55000000000000004">
      <c r="C32" s="73"/>
      <c r="D32" s="74"/>
      <c r="E32" s="74"/>
      <c r="F32" s="74"/>
      <c r="G32" s="74"/>
      <c r="H32" s="74"/>
      <c r="I32" s="74"/>
      <c r="J32" s="74"/>
      <c r="K32" s="74"/>
      <c r="L32" s="75" t="s">
        <v>997</v>
      </c>
      <c r="M32" s="56"/>
      <c r="N32" s="57"/>
      <c r="O32" s="58"/>
      <c r="P32" s="59"/>
      <c r="Q32" s="60"/>
      <c r="R32" s="61"/>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4.5" thickTop="1" thickBot="1" x14ac:dyDescent="0.55000000000000004">
      <c r="B33" t="s">
        <v>1018</v>
      </c>
      <c r="C33" s="51" t="s">
        <v>1081</v>
      </c>
      <c r="D33" s="52" t="s">
        <v>1017</v>
      </c>
      <c r="E33" s="52" t="s">
        <v>1016</v>
      </c>
      <c r="F33" s="53" t="s">
        <v>1053</v>
      </c>
      <c r="G33" s="53"/>
      <c r="H33" s="52" t="s">
        <v>1017</v>
      </c>
      <c r="I33" s="52" t="s">
        <v>1016</v>
      </c>
      <c r="J33" s="54"/>
      <c r="K33" s="54"/>
      <c r="L33" s="55" t="str">
        <f>IF(C33="","",_xlfn.CONCAT("            { line: ","""",C33,", ",M33:AN33,""", sC: ","""",B33,"""},"))</f>
        <v xml:space="preserve">            { line: "Los cielos y la tierra, (La,m,15)(Sol,,250)(La,m,350)", sC: "tc"},</v>
      </c>
      <c r="M33" s="56" t="str">
        <f t="shared" si="1"/>
        <v>(</v>
      </c>
      <c r="N33" s="57" t="str">
        <f t="shared" si="2"/>
        <v>La</v>
      </c>
      <c r="O33" s="58" t="str">
        <f t="shared" si="3"/>
        <v>,</v>
      </c>
      <c r="P33" s="59" t="str">
        <f t="shared" si="4"/>
        <v>m</v>
      </c>
      <c r="Q33" s="60" t="str">
        <f t="shared" si="5"/>
        <v>,</v>
      </c>
      <c r="R33" s="61">
        <f t="shared" si="6"/>
        <v>15</v>
      </c>
      <c r="S33" s="56" t="str">
        <f t="shared" si="7"/>
        <v>)</v>
      </c>
      <c r="T33" s="62" t="str">
        <f t="shared" si="8"/>
        <v>(</v>
      </c>
      <c r="U33" s="63" t="str">
        <f t="shared" si="9"/>
        <v>Sol</v>
      </c>
      <c r="V33" s="64" t="str">
        <f t="shared" si="10"/>
        <v>,</v>
      </c>
      <c r="W33" s="65" t="str">
        <f t="shared" si="11"/>
        <v/>
      </c>
      <c r="X33" s="64" t="str">
        <f t="shared" si="12"/>
        <v>,</v>
      </c>
      <c r="Y33" s="64">
        <f t="shared" si="13"/>
        <v>250</v>
      </c>
      <c r="Z33" s="56" t="str">
        <f t="shared" si="14"/>
        <v>)</v>
      </c>
      <c r="AA33" s="66" t="str">
        <f t="shared" si="15"/>
        <v>(</v>
      </c>
      <c r="AB33" s="57" t="str">
        <f t="shared" si="16"/>
        <v>La</v>
      </c>
      <c r="AC33" s="67" t="str">
        <f t="shared" si="17"/>
        <v>,</v>
      </c>
      <c r="AD33" s="59" t="str">
        <f t="shared" si="18"/>
        <v>m</v>
      </c>
      <c r="AE33" s="68" t="str">
        <f t="shared" si="19"/>
        <v>,</v>
      </c>
      <c r="AF33" s="61">
        <f t="shared" si="20"/>
        <v>350</v>
      </c>
      <c r="AG33" s="61" t="str">
        <f t="shared" si="21"/>
        <v>)</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C34" s="51" t="s">
        <v>1143</v>
      </c>
      <c r="D34" s="52" t="s">
        <v>1053</v>
      </c>
      <c r="E34" s="52"/>
      <c r="F34" s="53" t="s">
        <v>1017</v>
      </c>
      <c r="G34" s="53" t="s">
        <v>1016</v>
      </c>
      <c r="H34" s="52"/>
      <c r="I34" s="52"/>
      <c r="J34" s="54"/>
      <c r="K34" s="54"/>
      <c r="L34" s="55" t="str">
        <f>IF(C34="","",_xlfn.CONCAT("            { line: ","""",C34,", ",M34:AN34,""", sC: ","""",B34,"""},"))</f>
        <v xml:space="preserve">            { line: "están llenos, están llenos de Ti., (Sol,,15)(La,m,250)", sC: ""},</v>
      </c>
      <c r="M34" s="56" t="str">
        <f t="shared" si="1"/>
        <v>(</v>
      </c>
      <c r="N34" s="57" t="str">
        <f t="shared" si="2"/>
        <v>Sol</v>
      </c>
      <c r="O34" s="58" t="str">
        <f t="shared" si="3"/>
        <v>,</v>
      </c>
      <c r="P34" s="59" t="str">
        <f t="shared" si="4"/>
        <v/>
      </c>
      <c r="Q34" s="60" t="str">
        <f t="shared" si="5"/>
        <v>,</v>
      </c>
      <c r="R34" s="61">
        <f t="shared" si="6"/>
        <v>15</v>
      </c>
      <c r="S34" s="56" t="str">
        <f t="shared" si="7"/>
        <v>)</v>
      </c>
      <c r="T34" s="62" t="str">
        <f t="shared" si="8"/>
        <v>(</v>
      </c>
      <c r="U34" s="63" t="str">
        <f t="shared" si="9"/>
        <v>La</v>
      </c>
      <c r="V34" s="64" t="str">
        <f t="shared" si="10"/>
        <v>,</v>
      </c>
      <c r="W34" s="65" t="str">
        <f t="shared" si="11"/>
        <v>m</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6.5" thickTop="1" thickBot="1" x14ac:dyDescent="0.55000000000000004">
      <c r="C35" s="73"/>
      <c r="D35" s="74"/>
      <c r="E35" s="74"/>
      <c r="F35" s="74"/>
      <c r="G35" s="74"/>
      <c r="H35" s="74"/>
      <c r="I35" s="74"/>
      <c r="J35" s="74"/>
      <c r="K35" s="74"/>
      <c r="L35" s="75" t="s">
        <v>997</v>
      </c>
      <c r="M35" s="56"/>
      <c r="N35" s="57"/>
      <c r="O35" s="58"/>
      <c r="P35" s="59"/>
      <c r="Q35" s="60"/>
      <c r="R35" s="61"/>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1001</v>
      </c>
      <c r="C36" s="51" t="s">
        <v>1136</v>
      </c>
      <c r="D36" s="52" t="s">
        <v>1048</v>
      </c>
      <c r="E36" s="52"/>
      <c r="F36" s="53" t="s">
        <v>1015</v>
      </c>
      <c r="G36" s="53"/>
      <c r="H36" s="52"/>
      <c r="I36" s="52"/>
      <c r="J36" s="54"/>
      <c r="K36" s="54"/>
      <c r="L36" s="55" t="str">
        <f t="shared" ref="L36:L44" si="29">IF(C36="","",_xlfn.CONCAT("            { line: ","""",C36,", ",M36:AN36,""", sC: ","""",B36,"""},"))</f>
        <v xml:space="preserve">            { line: "HOSANNA, HOSANNA,, (Fa,,15)(Mi,,250)", sC: "ta as"},</v>
      </c>
      <c r="M36" s="56" t="str">
        <f t="shared" si="1"/>
        <v>(</v>
      </c>
      <c r="N36" s="57" t="str">
        <f t="shared" si="2"/>
        <v>Fa</v>
      </c>
      <c r="O36" s="58" t="str">
        <f t="shared" si="3"/>
        <v>,</v>
      </c>
      <c r="P36" s="59" t="str">
        <f t="shared" si="4"/>
        <v/>
      </c>
      <c r="Q36" s="60" t="str">
        <f t="shared" si="5"/>
        <v>,</v>
      </c>
      <c r="R36" s="61">
        <f t="shared" si="6"/>
        <v>15</v>
      </c>
      <c r="S36" s="56" t="str">
        <f t="shared" si="7"/>
        <v>)</v>
      </c>
      <c r="T36" s="62" t="str">
        <f t="shared" si="8"/>
        <v>(</v>
      </c>
      <c r="U36" s="63" t="str">
        <f t="shared" si="9"/>
        <v>Mi</v>
      </c>
      <c r="V36" s="64" t="str">
        <f t="shared" si="10"/>
        <v>,</v>
      </c>
      <c r="W36" s="65" t="str">
        <f t="shared" si="11"/>
        <v/>
      </c>
      <c r="X36" s="64" t="str">
        <f t="shared" si="12"/>
        <v>,</v>
      </c>
      <c r="Y36" s="64">
        <f t="shared" si="13"/>
        <v>250</v>
      </c>
      <c r="Z36" s="56" t="str">
        <f t="shared" si="14"/>
        <v>)</v>
      </c>
      <c r="AA36" s="66" t="str">
        <f t="shared" si="15"/>
        <v/>
      </c>
      <c r="AB36" s="57" t="str">
        <f t="shared" si="16"/>
        <v/>
      </c>
      <c r="AC36" s="67" t="str">
        <f t="shared" si="17"/>
        <v/>
      </c>
      <c r="AD36" s="59" t="str">
        <f t="shared" si="18"/>
        <v/>
      </c>
      <c r="AE36" s="68" t="str">
        <f t="shared" si="19"/>
        <v/>
      </c>
      <c r="AF36" s="61" t="str">
        <f t="shared" si="20"/>
        <v/>
      </c>
      <c r="AG36" s="61" t="str">
        <f t="shared" si="21"/>
        <v/>
      </c>
      <c r="AH36" s="69" t="str">
        <f t="shared" si="22"/>
        <v/>
      </c>
      <c r="AI36" s="70" t="str">
        <f t="shared" si="23"/>
        <v/>
      </c>
      <c r="AJ36" s="64" t="str">
        <f t="shared" si="24"/>
        <v/>
      </c>
      <c r="AK36" s="64" t="str">
        <f t="shared" si="25"/>
        <v/>
      </c>
      <c r="AL36" s="64" t="str">
        <f t="shared" si="26"/>
        <v/>
      </c>
      <c r="AM36" s="64" t="str">
        <f t="shared" si="27"/>
        <v/>
      </c>
      <c r="AN36" s="64" t="str">
        <f t="shared" si="28"/>
        <v/>
      </c>
    </row>
    <row r="37" spans="1:40" ht="24.5" thickTop="1" thickBot="1" x14ac:dyDescent="0.55000000000000004">
      <c r="B37" t="s">
        <v>1003</v>
      </c>
      <c r="C37" s="51" t="s">
        <v>1136</v>
      </c>
      <c r="D37" s="52" t="s">
        <v>1048</v>
      </c>
      <c r="E37" s="52"/>
      <c r="F37" s="53" t="s">
        <v>1015</v>
      </c>
      <c r="G37" s="53"/>
      <c r="H37" s="52"/>
      <c r="I37" s="52"/>
      <c r="J37" s="54"/>
      <c r="K37" s="54"/>
      <c r="L37" s="55" t="str">
        <f t="shared" si="29"/>
        <v xml:space="preserve">            { line: "HOSANNA, HOSANNA,, (Fa,,15)(Mi,,250)", sC: "as"},</v>
      </c>
      <c r="M37" s="56" t="str">
        <f>IF(N37="","","(")</f>
        <v>(</v>
      </c>
      <c r="N37" s="57" t="str">
        <f>IF(D37="","",D37)</f>
        <v>Fa</v>
      </c>
      <c r="O37" s="58" t="str">
        <f>IF(N37="","",",")</f>
        <v>,</v>
      </c>
      <c r="P37" s="59" t="str">
        <f>IF(E37="","",E37)</f>
        <v/>
      </c>
      <c r="Q37" s="60" t="str">
        <f>IF(N37="","",",")</f>
        <v>,</v>
      </c>
      <c r="R37" s="61">
        <f>IF(N37="","",15)</f>
        <v>15</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1003</v>
      </c>
      <c r="C38" s="51" t="s">
        <v>1136</v>
      </c>
      <c r="D38" s="52" t="s">
        <v>1048</v>
      </c>
      <c r="E38" s="52"/>
      <c r="F38" s="53" t="s">
        <v>1053</v>
      </c>
      <c r="G38" s="53"/>
      <c r="H38" s="52"/>
      <c r="I38" s="52"/>
      <c r="J38" s="54"/>
      <c r="K38" s="54"/>
      <c r="L38" s="55" t="str">
        <f t="shared" si="29"/>
        <v xml:space="preserve">            { line: "HOSANNA, HOSANNA,, (Fa,,15)(Sol,,250)", sC: "as"},</v>
      </c>
      <c r="M38" s="56" t="str">
        <f>IF(N38="","","(")</f>
        <v>(</v>
      </c>
      <c r="N38" s="57" t="str">
        <f>IF(D38="","",D38)</f>
        <v>Fa</v>
      </c>
      <c r="O38" s="58" t="str">
        <f>IF(N38="","",",")</f>
        <v>,</v>
      </c>
      <c r="P38" s="59" t="str">
        <f>IF(E38="","",E38)</f>
        <v/>
      </c>
      <c r="Q38" s="60" t="str">
        <f>IF(N38="","",",")</f>
        <v>,</v>
      </c>
      <c r="R38" s="61">
        <f>IF(N38="","",15)</f>
        <v>15</v>
      </c>
      <c r="S38" s="56" t="str">
        <f>IF(N38="","",")")</f>
        <v>)</v>
      </c>
      <c r="T38" s="62" t="str">
        <f>IF(U38="","","(")</f>
        <v>(</v>
      </c>
      <c r="U38" s="63" t="str">
        <f>IF(F38="","",F38)</f>
        <v>Sol</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1003</v>
      </c>
      <c r="C39" s="51" t="s">
        <v>1144</v>
      </c>
      <c r="D39" s="52" t="s">
        <v>1048</v>
      </c>
      <c r="E39" s="52"/>
      <c r="F39" s="53" t="s">
        <v>1015</v>
      </c>
      <c r="G39" s="53"/>
      <c r="H39" s="52"/>
      <c r="I39" s="52"/>
      <c r="J39" s="54"/>
      <c r="K39" s="54"/>
      <c r="L39" s="55" t="str">
        <f t="shared" si="29"/>
        <v xml:space="preserve">            { line: "EN LO ALTO DEL CIELO., (Fa,,15)(Mi,,250)", sC: "as"},</v>
      </c>
      <c r="M39" s="56" t="str">
        <f>IF(N39="","","(")</f>
        <v>(</v>
      </c>
      <c r="N39" s="57" t="str">
        <f>IF(D39="","",D39)</f>
        <v>Fa</v>
      </c>
      <c r="O39" s="58" t="str">
        <f>IF(N39="","",",")</f>
        <v>,</v>
      </c>
      <c r="P39" s="59" t="str">
        <f>IF(E39="","",E39)</f>
        <v/>
      </c>
      <c r="Q39" s="60" t="str">
        <f>IF(N39="","",",")</f>
        <v>,</v>
      </c>
      <c r="R39" s="61">
        <f>IF(N39="","",15)</f>
        <v>15</v>
      </c>
      <c r="S39" s="56" t="str">
        <f>IF(N39="","",")")</f>
        <v>)</v>
      </c>
      <c r="T39" s="62" t="str">
        <f>IF(U39="","","(")</f>
        <v>(</v>
      </c>
      <c r="U39" s="63" t="str">
        <f>IF(F39="","",F39)</f>
        <v>Mi</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6.5" thickTop="1" thickBot="1" x14ac:dyDescent="0.55000000000000004">
      <c r="C40" s="73"/>
      <c r="D40" s="74"/>
      <c r="E40" s="74"/>
      <c r="F40" s="74"/>
      <c r="G40" s="74"/>
      <c r="H40" s="74"/>
      <c r="I40" s="74"/>
      <c r="J40" s="74"/>
      <c r="K40" s="74"/>
      <c r="L40" s="75" t="s">
        <v>997</v>
      </c>
      <c r="M40" s="56"/>
      <c r="N40" s="57"/>
      <c r="O40" s="58"/>
      <c r="P40" s="59"/>
      <c r="Q40" s="60"/>
      <c r="R40" s="61"/>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thickTop="1" thickBot="1" x14ac:dyDescent="0.55000000000000004">
      <c r="B41" t="s">
        <v>1003</v>
      </c>
      <c r="C41" s="51" t="s">
        <v>1136</v>
      </c>
      <c r="D41" s="52" t="s">
        <v>1048</v>
      </c>
      <c r="E41" s="52"/>
      <c r="F41" s="53" t="s">
        <v>1015</v>
      </c>
      <c r="G41" s="53"/>
      <c r="H41" s="52"/>
      <c r="I41" s="52"/>
      <c r="J41" s="54"/>
      <c r="K41" s="54"/>
      <c r="L41" s="55" t="str">
        <f t="shared" si="29"/>
        <v xml:space="preserve">            { line: "HOSANNA, HOSANNA,, (Fa,,15)(Mi,,250)", sC: "as"},</v>
      </c>
      <c r="M41" s="56" t="str">
        <f>IF(N41="","","(")</f>
        <v>(</v>
      </c>
      <c r="N41" s="57" t="str">
        <f>IF(D41="","",D41)</f>
        <v>Fa</v>
      </c>
      <c r="O41" s="58" t="str">
        <f>IF(N41="","",",")</f>
        <v>,</v>
      </c>
      <c r="P41" s="59" t="str">
        <f>IF(E41="","",E41)</f>
        <v/>
      </c>
      <c r="Q41" s="60" t="str">
        <f>IF(N41="","",",")</f>
        <v>,</v>
      </c>
      <c r="R41" s="61">
        <f>IF(N41="","",15)</f>
        <v>15</v>
      </c>
      <c r="S41" s="56" t="str">
        <f>IF(N41="","",")")</f>
        <v>)</v>
      </c>
      <c r="T41" s="62" t="str">
        <f>IF(U41="","","(")</f>
        <v>(</v>
      </c>
      <c r="U41" s="63" t="str">
        <f>IF(F41="","",F41)</f>
        <v>Mi</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B42" t="s">
        <v>1003</v>
      </c>
      <c r="C42" s="51" t="s">
        <v>1136</v>
      </c>
      <c r="D42" s="52" t="s">
        <v>1048</v>
      </c>
      <c r="E42" s="52"/>
      <c r="F42" s="53" t="s">
        <v>1015</v>
      </c>
      <c r="G42" s="53"/>
      <c r="H42" s="52"/>
      <c r="I42" s="52"/>
      <c r="J42" s="54"/>
      <c r="K42" s="54"/>
      <c r="L42" s="55" t="str">
        <f t="shared" si="29"/>
        <v xml:space="preserve">            { line: "HOSANNA, HOSANNA,, (Fa,,15)(Mi,,250)", sC: "as"},</v>
      </c>
      <c r="M42" s="56" t="str">
        <f>IF(N42="","","(")</f>
        <v>(</v>
      </c>
      <c r="N42" s="57" t="str">
        <f>IF(D42="","",D42)</f>
        <v>Fa</v>
      </c>
      <c r="O42" s="58" t="str">
        <f>IF(N42="","",",")</f>
        <v>,</v>
      </c>
      <c r="P42" s="59" t="str">
        <f>IF(E42="","",E42)</f>
        <v/>
      </c>
      <c r="Q42" s="60" t="str">
        <f>IF(N42="","",",")</f>
        <v>,</v>
      </c>
      <c r="R42" s="61">
        <f>IF(N42="","",15)</f>
        <v>15</v>
      </c>
      <c r="S42" s="56" t="str">
        <f>IF(N42="","",")")</f>
        <v>)</v>
      </c>
      <c r="T42" s="62" t="str">
        <f>IF(U42="","","(")</f>
        <v>(</v>
      </c>
      <c r="U42" s="63" t="str">
        <f>IF(F42="","",F42)</f>
        <v>Mi</v>
      </c>
      <c r="V42" s="64" t="str">
        <f>IF(U42="","",",")</f>
        <v>,</v>
      </c>
      <c r="W42" s="65" t="str">
        <f>IF(G42="","",G42)</f>
        <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4.5" thickTop="1" thickBot="1" x14ac:dyDescent="0.55000000000000004">
      <c r="B43" t="s">
        <v>1003</v>
      </c>
      <c r="C43" s="51" t="s">
        <v>1136</v>
      </c>
      <c r="D43" s="52" t="s">
        <v>1048</v>
      </c>
      <c r="E43" s="52"/>
      <c r="F43" s="53" t="s">
        <v>1053</v>
      </c>
      <c r="G43" s="53"/>
      <c r="H43" s="52"/>
      <c r="I43" s="52"/>
      <c r="J43" s="54"/>
      <c r="K43" s="54"/>
      <c r="L43" s="55" t="str">
        <f t="shared" si="29"/>
        <v xml:space="preserve">            { line: "HOSANNA, HOSANNA,, (Fa,,15)(Sol,,250)", sC: "as"},</v>
      </c>
      <c r="M43" s="56" t="str">
        <f t="shared" ref="M43:M44" si="30">IF(N43="","","(")</f>
        <v>(</v>
      </c>
      <c r="N43" s="57" t="str">
        <f t="shared" ref="N43:N44" si="31">IF(D43="","",D43)</f>
        <v>Fa</v>
      </c>
      <c r="O43" s="58" t="str">
        <f t="shared" ref="O43:O44" si="32">IF(N43="","",",")</f>
        <v>,</v>
      </c>
      <c r="P43" s="59" t="str">
        <f t="shared" ref="P43:P44" si="33">IF(E43="","",E43)</f>
        <v/>
      </c>
      <c r="Q43" s="60" t="str">
        <f t="shared" ref="Q43:Q44" si="34">IF(N43="","",",")</f>
        <v>,</v>
      </c>
      <c r="R43" s="61">
        <f t="shared" ref="R43:R44" si="35">IF(N43="","",15)</f>
        <v>15</v>
      </c>
      <c r="S43" s="56" t="str">
        <f t="shared" ref="S43:S44" si="36">IF(N43="","",")")</f>
        <v>)</v>
      </c>
      <c r="T43" s="62" t="str">
        <f t="shared" ref="T43:T44" si="37">IF(U43="","","(")</f>
        <v>(</v>
      </c>
      <c r="U43" s="63" t="str">
        <f t="shared" ref="U43:U44" si="38">IF(F43="","",F43)</f>
        <v>Sol</v>
      </c>
      <c r="V43" s="64" t="str">
        <f t="shared" ref="V43:V44" si="39">IF(U43="","",",")</f>
        <v>,</v>
      </c>
      <c r="W43" s="65" t="str">
        <f t="shared" ref="W43:W44" si="40">IF(G43="","",G43)</f>
        <v/>
      </c>
      <c r="X43" s="64" t="str">
        <f t="shared" ref="X43:X44" si="41">IF(U43="","",",")</f>
        <v>,</v>
      </c>
      <c r="Y43" s="64">
        <f t="shared" ref="Y43:Y44" si="42">IF(U43="","",250)</f>
        <v>250</v>
      </c>
      <c r="Z43" s="56" t="str">
        <f t="shared" ref="Z43:Z44" si="43">IF(U43="","",")")</f>
        <v>)</v>
      </c>
      <c r="AA43" s="66" t="str">
        <f t="shared" ref="AA43:AA44" si="44">IF(AB43="","","(")</f>
        <v/>
      </c>
      <c r="AB43" s="57" t="str">
        <f t="shared" ref="AB43:AB44" si="45">IF(H43="","",H43)</f>
        <v/>
      </c>
      <c r="AC43" s="67" t="str">
        <f t="shared" ref="AC43:AC44" si="46">IF(AB43="","",",")</f>
        <v/>
      </c>
      <c r="AD43" s="59" t="str">
        <f t="shared" ref="AD43:AD44" si="47">IF(I43="","",I43)</f>
        <v/>
      </c>
      <c r="AE43" s="68" t="str">
        <f t="shared" ref="AE43:AE44" si="48">IF(AB43="","",",")</f>
        <v/>
      </c>
      <c r="AF43" s="61" t="str">
        <f t="shared" ref="AF43:AF44" si="49">IF(AB43="","",350)</f>
        <v/>
      </c>
      <c r="AG43" s="61" t="str">
        <f t="shared" ref="AG43:AG44" si="50">IF(AB43="","",")")</f>
        <v/>
      </c>
      <c r="AH43" s="69" t="str">
        <f t="shared" ref="AH43:AH44" si="51">IF(AI43="","","(")</f>
        <v/>
      </c>
      <c r="AI43" s="70" t="str">
        <f t="shared" ref="AI43:AI44" si="52">IF(J43="","",J43)</f>
        <v/>
      </c>
      <c r="AJ43" s="64" t="str">
        <f t="shared" ref="AJ43:AJ44" si="53">IF(AI43="","",",")</f>
        <v/>
      </c>
      <c r="AK43" s="64" t="str">
        <f t="shared" ref="AK43:AK44" si="54">IF(K43="","",K43)</f>
        <v/>
      </c>
      <c r="AL43" s="64" t="str">
        <f t="shared" ref="AL43:AL44" si="55">IF(AI43="","",",")</f>
        <v/>
      </c>
      <c r="AM43" s="64" t="str">
        <f t="shared" ref="AM43:AM44" si="56">IF(AI43="","",450)</f>
        <v/>
      </c>
      <c r="AN43" s="64" t="str">
        <f t="shared" ref="AN43:AN44" si="57">IF(AI43="","",")")</f>
        <v/>
      </c>
    </row>
    <row r="44" spans="1:40" ht="24.5" thickTop="1" thickBot="1" x14ac:dyDescent="0.55000000000000004">
      <c r="B44" t="s">
        <v>1003</v>
      </c>
      <c r="C44" s="51" t="s">
        <v>1144</v>
      </c>
      <c r="D44" s="52" t="s">
        <v>1017</v>
      </c>
      <c r="E44" s="52" t="s">
        <v>1016</v>
      </c>
      <c r="F44" s="53"/>
      <c r="G44" s="53"/>
      <c r="H44" s="52"/>
      <c r="I44" s="52"/>
      <c r="J44" s="54"/>
      <c r="K44" s="54"/>
      <c r="L44" s="55" t="str">
        <f t="shared" si="29"/>
        <v xml:space="preserve">            { line: "EN LO ALTO DEL CIELO., (La,m,15)", sC: "as"},</v>
      </c>
      <c r="M44" s="56" t="str">
        <f t="shared" si="30"/>
        <v>(</v>
      </c>
      <c r="N44" s="57" t="str">
        <f t="shared" si="31"/>
        <v>La</v>
      </c>
      <c r="O44" s="58" t="str">
        <f t="shared" si="32"/>
        <v>,</v>
      </c>
      <c r="P44" s="59" t="str">
        <f t="shared" si="33"/>
        <v>m</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36.5" thickTop="1" thickBot="1" x14ac:dyDescent="0.55000000000000004">
      <c r="A45" s="76"/>
      <c r="B45" s="76"/>
      <c r="C45" s="76"/>
      <c r="D45" s="77"/>
      <c r="E45" s="77"/>
      <c r="F45" s="77"/>
      <c r="G45" s="77"/>
      <c r="H45" s="77"/>
      <c r="I45" s="77"/>
      <c r="J45" s="77"/>
      <c r="K45" s="77"/>
      <c r="L45" s="50" t="s">
        <v>998</v>
      </c>
      <c r="M45" s="56" t="str">
        <f t="shared" ref="M45:M59" si="58">IF(N45="","","(")</f>
        <v/>
      </c>
      <c r="N45" s="57" t="str">
        <f t="shared" si="2"/>
        <v/>
      </c>
      <c r="O45" s="58" t="str">
        <f t="shared" ref="O45:O59" si="59">IF(N45="","",",")</f>
        <v/>
      </c>
      <c r="P45" s="59" t="str">
        <f t="shared" si="4"/>
        <v/>
      </c>
      <c r="Q45" s="60" t="str">
        <f t="shared" ref="Q45:Q59" si="60">IF(N45="","",",")</f>
        <v/>
      </c>
      <c r="R45" s="61" t="str">
        <f t="shared" ref="R45:R59" si="61">IF(N45="","",15)</f>
        <v/>
      </c>
      <c r="S45" s="56" t="str">
        <f t="shared" ref="S45:S59" si="62">IF(N45="","",")")</f>
        <v/>
      </c>
      <c r="T45" s="62" t="str">
        <f t="shared" ref="T45:T59" si="63">IF(U45="","","(")</f>
        <v/>
      </c>
      <c r="U45" s="63" t="str">
        <f t="shared" si="9"/>
        <v/>
      </c>
      <c r="V45" s="64" t="str">
        <f t="shared" ref="V45:V59" si="64">IF(U45="","",",")</f>
        <v/>
      </c>
      <c r="W45" s="65" t="str">
        <f t="shared" si="11"/>
        <v/>
      </c>
      <c r="X45" s="64" t="str">
        <f t="shared" ref="X45:X59" si="65">IF(U45="","",",")</f>
        <v/>
      </c>
      <c r="Y45" s="64" t="str">
        <f t="shared" ref="Y45:Y59" si="66">IF(U45="","",250)</f>
        <v/>
      </c>
      <c r="Z45" s="56" t="str">
        <f t="shared" ref="Z45:Z59" si="67">IF(U45="","",")")</f>
        <v/>
      </c>
      <c r="AA45" s="66" t="str">
        <f t="shared" ref="AA45:AA59" si="68">IF(AB45="","","(")</f>
        <v/>
      </c>
      <c r="AB45" s="57" t="str">
        <f t="shared" si="16"/>
        <v/>
      </c>
      <c r="AC45" s="67" t="str">
        <f t="shared" ref="AC45:AC59" si="69">IF(AB45="","",",")</f>
        <v/>
      </c>
      <c r="AD45" s="59" t="str">
        <f t="shared" ref="AD45:AD59" si="70">IF(I45="","",I45)</f>
        <v/>
      </c>
      <c r="AE45" s="68" t="str">
        <f t="shared" ref="AE45:AE59" si="71">IF(AB45="","",",")</f>
        <v/>
      </c>
      <c r="AF45" s="61" t="str">
        <f t="shared" ref="AF45:AF59" si="72">IF(AB45="","",350)</f>
        <v/>
      </c>
      <c r="AG45" s="61" t="str">
        <f t="shared" ref="AG45:AG59" si="73">IF(AB45="","",")")</f>
        <v/>
      </c>
      <c r="AH45" s="69" t="str">
        <f t="shared" ref="AH45:AH59" si="74">IF(AI45="","","(")</f>
        <v/>
      </c>
      <c r="AI45" s="70" t="str">
        <f t="shared" si="23"/>
        <v/>
      </c>
      <c r="AJ45" s="64" t="str">
        <f t="shared" ref="AJ45:AJ59" si="75">IF(AI45="","",",")</f>
        <v/>
      </c>
      <c r="AK45" s="64" t="str">
        <f t="shared" ref="AK45:AK59" si="76">IF(K45="","",K45)</f>
        <v/>
      </c>
      <c r="AL45" s="64" t="str">
        <f t="shared" ref="AL45:AL59" si="77">IF(AI45="","",",")</f>
        <v/>
      </c>
      <c r="AM45" s="64" t="str">
        <f t="shared" ref="AM45:AM59" si="78">IF(AI45="","",450)</f>
        <v/>
      </c>
      <c r="AN45" s="64" t="str">
        <f t="shared" ref="AN45:AN59" si="79">IF(AI45="","",")")</f>
        <v/>
      </c>
    </row>
    <row r="46" spans="1:40" ht="24.5" thickTop="1" thickBot="1" x14ac:dyDescent="0.55000000000000004">
      <c r="C46" s="79" t="s">
        <v>999</v>
      </c>
      <c r="D46" s="80"/>
      <c r="E46" s="80"/>
      <c r="F46" s="80"/>
      <c r="G46" s="80"/>
      <c r="H46" s="80"/>
      <c r="I46" s="80"/>
      <c r="J46" s="80"/>
      <c r="K46" s="80"/>
      <c r="L46" s="81" t="s">
        <v>1000</v>
      </c>
      <c r="M46" s="56" t="str">
        <f t="shared" si="58"/>
        <v/>
      </c>
      <c r="N46" s="57" t="str">
        <f t="shared" si="2"/>
        <v/>
      </c>
      <c r="O46" s="58" t="str">
        <f t="shared" si="59"/>
        <v/>
      </c>
      <c r="P46" s="59" t="str">
        <f t="shared" si="4"/>
        <v/>
      </c>
      <c r="Q46" s="60" t="str">
        <f t="shared" si="60"/>
        <v/>
      </c>
      <c r="R46" s="61" t="str">
        <f t="shared" si="61"/>
        <v/>
      </c>
      <c r="S46" s="56" t="str">
        <f t="shared" si="62"/>
        <v/>
      </c>
      <c r="T46" s="62" t="str">
        <f t="shared" si="63"/>
        <v/>
      </c>
      <c r="U46" s="63" t="str">
        <f t="shared" si="9"/>
        <v/>
      </c>
      <c r="V46" s="64" t="str">
        <f t="shared" si="64"/>
        <v/>
      </c>
      <c r="W46" s="65" t="str">
        <f t="shared" si="11"/>
        <v/>
      </c>
      <c r="X46" s="64" t="str">
        <f t="shared" si="65"/>
        <v/>
      </c>
      <c r="Y46" s="64" t="str">
        <f t="shared" si="66"/>
        <v/>
      </c>
      <c r="Z46" s="56" t="str">
        <f t="shared" si="67"/>
        <v/>
      </c>
      <c r="AA46" s="66" t="str">
        <f t="shared" si="68"/>
        <v/>
      </c>
      <c r="AB46" s="57" t="str">
        <f t="shared" si="16"/>
        <v/>
      </c>
      <c r="AC46" s="67" t="str">
        <f t="shared" si="69"/>
        <v/>
      </c>
      <c r="AD46" s="59" t="str">
        <f t="shared" si="70"/>
        <v/>
      </c>
      <c r="AE46" s="68" t="str">
        <f t="shared" si="71"/>
        <v/>
      </c>
      <c r="AF46" s="61" t="str">
        <f t="shared" si="72"/>
        <v/>
      </c>
      <c r="AG46" s="61" t="str">
        <f t="shared" si="73"/>
        <v/>
      </c>
      <c r="AH46" s="69" t="str">
        <f t="shared" si="74"/>
        <v/>
      </c>
      <c r="AI46" s="70" t="str">
        <f t="shared" si="23"/>
        <v/>
      </c>
      <c r="AJ46" s="64" t="str">
        <f t="shared" si="75"/>
        <v/>
      </c>
      <c r="AK46" s="64" t="str">
        <f t="shared" si="76"/>
        <v/>
      </c>
      <c r="AL46" s="64" t="str">
        <f t="shared" si="77"/>
        <v/>
      </c>
      <c r="AM46" s="64" t="str">
        <f t="shared" si="78"/>
        <v/>
      </c>
      <c r="AN46" s="64" t="str">
        <f t="shared" si="79"/>
        <v/>
      </c>
    </row>
    <row r="47" spans="1:40" ht="24.5" thickTop="1" thickBot="1" x14ac:dyDescent="0.55000000000000004">
      <c r="B47" t="s">
        <v>1001</v>
      </c>
      <c r="C47" s="82" t="s">
        <v>1129</v>
      </c>
      <c r="D47" s="83" t="s">
        <v>1017</v>
      </c>
      <c r="E47" s="83" t="s">
        <v>1016</v>
      </c>
      <c r="F47" s="83"/>
      <c r="G47" s="83"/>
      <c r="H47" s="83"/>
      <c r="I47" s="83"/>
      <c r="J47" s="83"/>
      <c r="K47" s="83"/>
      <c r="L47" s="84" t="str">
        <f>IF(C47="","",_xlfn.CONCAT("       triggerLine: ","""",C47,", ",M47:AN47,""", sC: ","""",B47,""", lines: ["))</f>
        <v xml:space="preserve">       triggerLine: "SANTO,SANTO,SANTO,, (La,m,15)", sC: "ta as", lines: [</v>
      </c>
      <c r="M47" s="56" t="str">
        <f t="shared" si="58"/>
        <v>(</v>
      </c>
      <c r="N47" s="57" t="str">
        <f t="shared" si="2"/>
        <v>La</v>
      </c>
      <c r="O47" s="58" t="str">
        <f t="shared" si="59"/>
        <v>,</v>
      </c>
      <c r="P47" s="59" t="str">
        <f t="shared" si="4"/>
        <v>m</v>
      </c>
      <c r="Q47" s="60" t="str">
        <f t="shared" si="60"/>
        <v>,</v>
      </c>
      <c r="R47" s="61">
        <f t="shared" si="61"/>
        <v>15</v>
      </c>
      <c r="S47" s="56" t="str">
        <f t="shared" si="62"/>
        <v>)</v>
      </c>
      <c r="T47" s="62" t="str">
        <f t="shared" si="63"/>
        <v/>
      </c>
      <c r="U47" s="63" t="str">
        <f t="shared" si="9"/>
        <v/>
      </c>
      <c r="V47" s="64" t="str">
        <f t="shared" si="64"/>
        <v/>
      </c>
      <c r="W47" s="65" t="str">
        <f t="shared" si="11"/>
        <v/>
      </c>
      <c r="X47" s="64" t="str">
        <f t="shared" si="65"/>
        <v/>
      </c>
      <c r="Y47" s="64" t="str">
        <f t="shared" si="66"/>
        <v/>
      </c>
      <c r="Z47" s="56" t="str">
        <f t="shared" si="67"/>
        <v/>
      </c>
      <c r="AA47" s="66" t="str">
        <f t="shared" si="68"/>
        <v/>
      </c>
      <c r="AB47" s="57" t="str">
        <f t="shared" si="16"/>
        <v/>
      </c>
      <c r="AC47" s="67" t="str">
        <f t="shared" si="69"/>
        <v/>
      </c>
      <c r="AD47" s="59" t="str">
        <f t="shared" si="70"/>
        <v/>
      </c>
      <c r="AE47" s="68" t="str">
        <f t="shared" si="71"/>
        <v/>
      </c>
      <c r="AF47" s="61" t="str">
        <f t="shared" si="72"/>
        <v/>
      </c>
      <c r="AG47" s="61" t="str">
        <f t="shared" si="73"/>
        <v/>
      </c>
      <c r="AH47" s="69" t="str">
        <f t="shared" si="74"/>
        <v/>
      </c>
      <c r="AI47" s="70" t="str">
        <f t="shared" si="23"/>
        <v/>
      </c>
      <c r="AJ47" s="64" t="str">
        <f t="shared" si="75"/>
        <v/>
      </c>
      <c r="AK47" s="64" t="str">
        <f t="shared" si="76"/>
        <v/>
      </c>
      <c r="AL47" s="64" t="str">
        <f t="shared" si="77"/>
        <v/>
      </c>
      <c r="AM47" s="64" t="str">
        <f t="shared" si="78"/>
        <v/>
      </c>
      <c r="AN47" s="64" t="str">
        <f t="shared" si="79"/>
        <v/>
      </c>
    </row>
    <row r="48" spans="1:40" ht="24.5" thickTop="1" thickBot="1" x14ac:dyDescent="0.55000000000000004">
      <c r="B48" t="s">
        <v>1003</v>
      </c>
      <c r="C48" s="93" t="s">
        <v>1080</v>
      </c>
      <c r="D48" s="83" t="s">
        <v>1053</v>
      </c>
      <c r="E48" s="83"/>
      <c r="F48" s="83" t="s">
        <v>1017</v>
      </c>
      <c r="G48" s="83" t="s">
        <v>1016</v>
      </c>
      <c r="H48" s="83"/>
      <c r="I48" s="83"/>
      <c r="J48" s="83"/>
      <c r="K48" s="83"/>
      <c r="L48" s="94" t="str">
        <f>IF(C48="","",_xlfn.CONCAT("            { line: ","""",C48,", ",M48:AN48,""", sC: ","""",B48,"""},  ]},"))</f>
        <v xml:space="preserve">            { line: "SANTO,SANTO,SANTO., (Sol,,15)(La,m,250)", sC: "as"},  ]},</v>
      </c>
      <c r="M48" s="56" t="str">
        <f t="shared" si="58"/>
        <v>(</v>
      </c>
      <c r="N48" s="57" t="str">
        <f t="shared" si="2"/>
        <v>Sol</v>
      </c>
      <c r="O48" s="58" t="str">
        <f t="shared" si="59"/>
        <v>,</v>
      </c>
      <c r="P48" s="59" t="str">
        <f t="shared" si="4"/>
        <v/>
      </c>
      <c r="Q48" s="60" t="str">
        <f t="shared" si="60"/>
        <v>,</v>
      </c>
      <c r="R48" s="61">
        <f t="shared" si="61"/>
        <v>15</v>
      </c>
      <c r="S48" s="56" t="str">
        <f t="shared" si="62"/>
        <v>)</v>
      </c>
      <c r="T48" s="62" t="str">
        <f t="shared" si="63"/>
        <v>(</v>
      </c>
      <c r="U48" s="63" t="str">
        <f t="shared" si="9"/>
        <v>La</v>
      </c>
      <c r="V48" s="64" t="str">
        <f t="shared" si="64"/>
        <v>,</v>
      </c>
      <c r="W48" s="65" t="str">
        <f t="shared" si="11"/>
        <v>m</v>
      </c>
      <c r="X48" s="64" t="str">
        <f t="shared" si="65"/>
        <v>,</v>
      </c>
      <c r="Y48" s="64">
        <f t="shared" si="66"/>
        <v>250</v>
      </c>
      <c r="Z48" s="56" t="str">
        <f t="shared" si="67"/>
        <v>)</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2:40" ht="24.5" thickTop="1" thickBot="1" x14ac:dyDescent="0.55000000000000004">
      <c r="B49" t="s">
        <v>1018</v>
      </c>
      <c r="C49" s="51" t="s">
        <v>1145</v>
      </c>
      <c r="D49" s="52" t="s">
        <v>1017</v>
      </c>
      <c r="E49" s="52" t="s">
        <v>1016</v>
      </c>
      <c r="F49" s="53" t="s">
        <v>1053</v>
      </c>
      <c r="G49" s="53"/>
      <c r="H49" s="52" t="s">
        <v>1017</v>
      </c>
      <c r="I49" s="52" t="s">
        <v>1016</v>
      </c>
      <c r="J49" s="54"/>
      <c r="K49" s="54"/>
      <c r="L49" s="55" t="str">
        <f t="shared" ref="L49:L50" si="80">IF(C49="","",_xlfn.CONCAT("            { line: ","""",C49,", ",M49:AN49,""", sC: ","""",B49,"""},"))</f>
        <v xml:space="preserve">            { line: "Bendito es el que viene,, (La,m,15)(Sol,,250)(La,m,350)", sC: "tc"},</v>
      </c>
      <c r="M49" s="56" t="str">
        <f t="shared" si="58"/>
        <v>(</v>
      </c>
      <c r="N49" s="57" t="str">
        <f t="shared" si="2"/>
        <v>La</v>
      </c>
      <c r="O49" s="58" t="str">
        <f t="shared" si="59"/>
        <v>,</v>
      </c>
      <c r="P49" s="59" t="str">
        <f t="shared" si="4"/>
        <v>m</v>
      </c>
      <c r="Q49" s="60" t="str">
        <f t="shared" si="60"/>
        <v>,</v>
      </c>
      <c r="R49" s="61">
        <f t="shared" si="61"/>
        <v>15</v>
      </c>
      <c r="S49" s="56" t="str">
        <f t="shared" si="62"/>
        <v>)</v>
      </c>
      <c r="T49" s="62" t="str">
        <f t="shared" si="63"/>
        <v>(</v>
      </c>
      <c r="U49" s="63" t="str">
        <f t="shared" si="9"/>
        <v>Sol</v>
      </c>
      <c r="V49" s="64" t="str">
        <f t="shared" si="64"/>
        <v>,</v>
      </c>
      <c r="W49" s="65" t="str">
        <f t="shared" si="11"/>
        <v/>
      </c>
      <c r="X49" s="64" t="str">
        <f t="shared" si="65"/>
        <v>,</v>
      </c>
      <c r="Y49" s="64">
        <f t="shared" si="66"/>
        <v>250</v>
      </c>
      <c r="Z49" s="56" t="str">
        <f t="shared" si="67"/>
        <v>)</v>
      </c>
      <c r="AA49" s="66" t="str">
        <f t="shared" si="68"/>
        <v>(</v>
      </c>
      <c r="AB49" s="57" t="str">
        <f t="shared" si="16"/>
        <v>La</v>
      </c>
      <c r="AC49" s="67" t="str">
        <f t="shared" si="69"/>
        <v>,</v>
      </c>
      <c r="AD49" s="59" t="str">
        <f t="shared" si="70"/>
        <v>m</v>
      </c>
      <c r="AE49" s="68" t="str">
        <f t="shared" si="71"/>
        <v>,</v>
      </c>
      <c r="AF49" s="61">
        <f t="shared" si="72"/>
        <v>350</v>
      </c>
      <c r="AG49" s="61" t="str">
        <f t="shared" si="73"/>
        <v>)</v>
      </c>
      <c r="AH49" s="69" t="str">
        <f t="shared" si="74"/>
        <v/>
      </c>
      <c r="AI49" s="70" t="str">
        <f t="shared" si="23"/>
        <v/>
      </c>
      <c r="AJ49" s="64" t="str">
        <f t="shared" si="75"/>
        <v/>
      </c>
      <c r="AK49" s="64" t="str">
        <f t="shared" si="76"/>
        <v/>
      </c>
      <c r="AL49" s="64" t="str">
        <f t="shared" si="77"/>
        <v/>
      </c>
      <c r="AM49" s="64" t="str">
        <f t="shared" si="78"/>
        <v/>
      </c>
      <c r="AN49" s="64" t="str">
        <f t="shared" si="79"/>
        <v/>
      </c>
    </row>
    <row r="50" spans="2:40" ht="24.5" thickTop="1" thickBot="1" x14ac:dyDescent="0.55000000000000004">
      <c r="C50" s="51" t="s">
        <v>1146</v>
      </c>
      <c r="D50" s="52" t="s">
        <v>1053</v>
      </c>
      <c r="E50" s="52"/>
      <c r="F50" s="53" t="s">
        <v>1017</v>
      </c>
      <c r="G50" s="53" t="s">
        <v>1016</v>
      </c>
      <c r="H50" s="52"/>
      <c r="I50" s="52"/>
      <c r="J50" s="54"/>
      <c r="K50" s="54"/>
      <c r="L50" s="55" t="str">
        <f t="shared" si="80"/>
        <v xml:space="preserve">            { line: "en el nombre, en el nombre del Señor., (Sol,,15)(La,m,250)", sC: ""},</v>
      </c>
      <c r="M50" s="56" t="str">
        <f t="shared" si="58"/>
        <v>(</v>
      </c>
      <c r="N50" s="57" t="str">
        <f t="shared" si="2"/>
        <v>Sol</v>
      </c>
      <c r="O50" s="58" t="str">
        <f t="shared" si="59"/>
        <v>,</v>
      </c>
      <c r="P50" s="59" t="str">
        <f t="shared" si="4"/>
        <v/>
      </c>
      <c r="Q50" s="60" t="str">
        <f t="shared" si="60"/>
        <v>,</v>
      </c>
      <c r="R50" s="61">
        <f t="shared" si="61"/>
        <v>15</v>
      </c>
      <c r="S50" s="56" t="str">
        <f t="shared" si="62"/>
        <v>)</v>
      </c>
      <c r="T50" s="62" t="str">
        <f t="shared" si="63"/>
        <v>(</v>
      </c>
      <c r="U50" s="63" t="str">
        <f t="shared" si="9"/>
        <v>La</v>
      </c>
      <c r="V50" s="64" t="str">
        <f t="shared" si="64"/>
        <v>,</v>
      </c>
      <c r="W50" s="65" t="str">
        <f t="shared" si="11"/>
        <v>m</v>
      </c>
      <c r="X50" s="64" t="str">
        <f t="shared" si="65"/>
        <v>,</v>
      </c>
      <c r="Y50" s="64">
        <f t="shared" si="66"/>
        <v>250</v>
      </c>
      <c r="Z50" s="56" t="str">
        <f t="shared" si="67"/>
        <v>)</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2:40" ht="24.5" thickTop="1" thickBot="1" x14ac:dyDescent="0.55000000000000004">
      <c r="C51" s="79" t="s">
        <v>999</v>
      </c>
      <c r="D51" s="80"/>
      <c r="E51" s="80"/>
      <c r="F51" s="80"/>
      <c r="G51" s="80"/>
      <c r="H51" s="80"/>
      <c r="I51" s="80"/>
      <c r="J51" s="80"/>
      <c r="K51" s="80"/>
      <c r="L51" s="81" t="s">
        <v>1000</v>
      </c>
      <c r="M51" s="56" t="str">
        <f t="shared" si="58"/>
        <v/>
      </c>
      <c r="N51" s="57" t="str">
        <f t="shared" si="2"/>
        <v/>
      </c>
      <c r="O51" s="58" t="str">
        <f t="shared" si="59"/>
        <v/>
      </c>
      <c r="P51" s="59" t="str">
        <f t="shared" si="4"/>
        <v/>
      </c>
      <c r="Q51" s="60" t="str">
        <f t="shared" si="60"/>
        <v/>
      </c>
      <c r="R51" s="61" t="str">
        <f t="shared" si="61"/>
        <v/>
      </c>
      <c r="S51" s="56" t="str">
        <f t="shared" si="62"/>
        <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2:40" ht="24.5" thickTop="1" thickBot="1" x14ac:dyDescent="0.55000000000000004">
      <c r="B52" t="s">
        <v>1001</v>
      </c>
      <c r="C52" s="82" t="s">
        <v>1136</v>
      </c>
      <c r="D52" s="83" t="s">
        <v>1048</v>
      </c>
      <c r="E52" s="83"/>
      <c r="F52" s="83" t="s">
        <v>1015</v>
      </c>
      <c r="G52" s="83"/>
      <c r="H52" s="83"/>
      <c r="I52" s="83"/>
      <c r="J52" s="83"/>
      <c r="K52" s="83"/>
      <c r="L52" s="84" t="str">
        <f>IF(C52="","",_xlfn.CONCAT("       triggerLine: ","""",C52,", ",M52:AN52,""", sC: ","""",B52,""", lines: ["))</f>
        <v xml:space="preserve">       triggerLine: "HOSANNA, HOSANNA,, (Fa,,15)(Mi,,250)", sC: "ta as", lines: [</v>
      </c>
      <c r="M52" s="56" t="str">
        <f t="shared" si="58"/>
        <v>(</v>
      </c>
      <c r="N52" s="57" t="str">
        <f t="shared" si="2"/>
        <v>Fa</v>
      </c>
      <c r="O52" s="58" t="str">
        <f t="shared" si="59"/>
        <v>,</v>
      </c>
      <c r="P52" s="59" t="str">
        <f t="shared" si="4"/>
        <v/>
      </c>
      <c r="Q52" s="60" t="str">
        <f t="shared" si="60"/>
        <v>,</v>
      </c>
      <c r="R52" s="61">
        <f t="shared" si="61"/>
        <v>15</v>
      </c>
      <c r="S52" s="56" t="str">
        <f t="shared" si="62"/>
        <v>)</v>
      </c>
      <c r="T52" s="62" t="str">
        <f t="shared" si="63"/>
        <v>(</v>
      </c>
      <c r="U52" s="63" t="str">
        <f t="shared" si="9"/>
        <v>Mi</v>
      </c>
      <c r="V52" s="64" t="str">
        <f t="shared" si="64"/>
        <v>,</v>
      </c>
      <c r="W52" s="65" t="str">
        <f t="shared" si="11"/>
        <v/>
      </c>
      <c r="X52" s="64" t="str">
        <f t="shared" si="65"/>
        <v>,</v>
      </c>
      <c r="Y52" s="64">
        <f t="shared" si="66"/>
        <v>250</v>
      </c>
      <c r="Z52" s="56" t="str">
        <f t="shared" si="67"/>
        <v>)</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2:40" ht="24.5" thickTop="1" thickBot="1" x14ac:dyDescent="0.55000000000000004">
      <c r="B53" t="s">
        <v>1003</v>
      </c>
      <c r="C53" s="85" t="s">
        <v>1136</v>
      </c>
      <c r="D53" s="86" t="s">
        <v>1048</v>
      </c>
      <c r="E53" s="86"/>
      <c r="F53" s="86" t="s">
        <v>1015</v>
      </c>
      <c r="G53" s="86"/>
      <c r="H53" s="87"/>
      <c r="I53" s="87"/>
      <c r="J53" s="87"/>
      <c r="K53" s="87"/>
      <c r="L53" s="88" t="str">
        <f t="shared" ref="L53:L58" si="81">IF(C53="","",_xlfn.CONCAT("            { line: ","""",C53,", ",M53:AN53,""", sC: ","""",B53,"""},"))</f>
        <v xml:space="preserve">            { line: "HOSANNA, HOSANNA,, (Fa,,15)(Mi,,250)", sC: "as"},</v>
      </c>
      <c r="M53" s="56" t="str">
        <f t="shared" si="58"/>
        <v>(</v>
      </c>
      <c r="N53" s="57" t="str">
        <f t="shared" si="2"/>
        <v>Fa</v>
      </c>
      <c r="O53" s="58" t="str">
        <f t="shared" si="59"/>
        <v>,</v>
      </c>
      <c r="P53" s="59" t="str">
        <f t="shared" si="4"/>
        <v/>
      </c>
      <c r="Q53" s="60" t="str">
        <f t="shared" si="60"/>
        <v>,</v>
      </c>
      <c r="R53" s="61">
        <f t="shared" si="61"/>
        <v>15</v>
      </c>
      <c r="S53" s="56" t="str">
        <f t="shared" si="62"/>
        <v>)</v>
      </c>
      <c r="T53" s="62" t="str">
        <f t="shared" si="63"/>
        <v>(</v>
      </c>
      <c r="U53" s="63" t="str">
        <f t="shared" si="9"/>
        <v>Mi</v>
      </c>
      <c r="V53" s="64" t="str">
        <f t="shared" si="64"/>
        <v>,</v>
      </c>
      <c r="W53" s="65" t="str">
        <f t="shared" si="11"/>
        <v/>
      </c>
      <c r="X53" s="64" t="str">
        <f t="shared" si="65"/>
        <v>,</v>
      </c>
      <c r="Y53" s="64">
        <f t="shared" si="66"/>
        <v>250</v>
      </c>
      <c r="Z53" s="56" t="str">
        <f t="shared" si="67"/>
        <v>)</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2:40" ht="24.5" thickTop="1" thickBot="1" x14ac:dyDescent="0.55000000000000004">
      <c r="B54" t="s">
        <v>1003</v>
      </c>
      <c r="C54" s="85" t="s">
        <v>1136</v>
      </c>
      <c r="D54" s="89" t="s">
        <v>1048</v>
      </c>
      <c r="E54" s="89"/>
      <c r="F54" s="89" t="s">
        <v>1053</v>
      </c>
      <c r="G54" s="89"/>
      <c r="H54" s="90"/>
      <c r="I54" s="90"/>
      <c r="J54" s="90"/>
      <c r="K54" s="90"/>
      <c r="L54" s="88" t="str">
        <f t="shared" si="81"/>
        <v xml:space="preserve">            { line: "HOSANNA, HOSANNA,, (Fa,,15)(Sol,,250)", sC: "as"},</v>
      </c>
      <c r="M54" s="56" t="str">
        <f t="shared" si="58"/>
        <v>(</v>
      </c>
      <c r="N54" s="57" t="str">
        <f t="shared" si="2"/>
        <v>Fa</v>
      </c>
      <c r="O54" s="58" t="str">
        <f t="shared" si="59"/>
        <v>,</v>
      </c>
      <c r="P54" s="59" t="str">
        <f t="shared" si="4"/>
        <v/>
      </c>
      <c r="Q54" s="60" t="str">
        <f t="shared" si="60"/>
        <v>,</v>
      </c>
      <c r="R54" s="61">
        <f t="shared" si="61"/>
        <v>15</v>
      </c>
      <c r="S54" s="56" t="str">
        <f t="shared" si="62"/>
        <v>)</v>
      </c>
      <c r="T54" s="62" t="str">
        <f t="shared" si="63"/>
        <v>(</v>
      </c>
      <c r="U54" s="63" t="str">
        <f t="shared" si="9"/>
        <v>Sol</v>
      </c>
      <c r="V54" s="64" t="str">
        <f t="shared" si="64"/>
        <v>,</v>
      </c>
      <c r="W54" s="65" t="str">
        <f t="shared" si="11"/>
        <v/>
      </c>
      <c r="X54" s="64" t="str">
        <f t="shared" si="65"/>
        <v>,</v>
      </c>
      <c r="Y54" s="64">
        <f t="shared" si="66"/>
        <v>250</v>
      </c>
      <c r="Z54" s="56" t="str">
        <f t="shared" si="67"/>
        <v>)</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2:40" ht="24.5" thickTop="1" thickBot="1" x14ac:dyDescent="0.55000000000000004">
      <c r="B55" t="s">
        <v>1003</v>
      </c>
      <c r="C55" s="85" t="s">
        <v>1144</v>
      </c>
      <c r="D55" s="86" t="s">
        <v>1048</v>
      </c>
      <c r="E55" s="86"/>
      <c r="F55" s="86" t="s">
        <v>1015</v>
      </c>
      <c r="G55" s="86"/>
      <c r="H55" s="87"/>
      <c r="I55" s="87"/>
      <c r="J55" s="87"/>
      <c r="K55" s="87"/>
      <c r="L55" s="88" t="str">
        <f t="shared" si="81"/>
        <v xml:space="preserve">            { line: "EN LO ALTO DEL CIELO., (Fa,,15)(Mi,,250)", sC: "as"},</v>
      </c>
      <c r="M55" s="56" t="str">
        <f t="shared" ref="M55" si="82">IF(N55="","","(")</f>
        <v>(</v>
      </c>
      <c r="N55" s="57" t="str">
        <f t="shared" ref="N55" si="83">IF(D55="","",D55)</f>
        <v>Fa</v>
      </c>
      <c r="O55" s="58" t="str">
        <f t="shared" ref="O55" si="84">IF(N55="","",",")</f>
        <v>,</v>
      </c>
      <c r="P55" s="59" t="str">
        <f t="shared" ref="P55" si="85">IF(E55="","",E55)</f>
        <v/>
      </c>
      <c r="Q55" s="60" t="str">
        <f t="shared" ref="Q55" si="86">IF(N55="","",",")</f>
        <v>,</v>
      </c>
      <c r="R55" s="61">
        <f t="shared" ref="R55" si="87">IF(N55="","",15)</f>
        <v>15</v>
      </c>
      <c r="S55" s="56" t="str">
        <f t="shared" ref="S55" si="88">IF(N55="","",")")</f>
        <v>)</v>
      </c>
      <c r="T55" s="62" t="str">
        <f t="shared" ref="T55" si="89">IF(U55="","","(")</f>
        <v>(</v>
      </c>
      <c r="U55" s="63" t="str">
        <f t="shared" ref="U55" si="90">IF(F55="","",F55)</f>
        <v>Mi</v>
      </c>
      <c r="V55" s="64" t="str">
        <f t="shared" ref="V55" si="91">IF(U55="","",",")</f>
        <v>,</v>
      </c>
      <c r="W55" s="65" t="str">
        <f t="shared" ref="W55" si="92">IF(G55="","",G55)</f>
        <v/>
      </c>
      <c r="X55" s="64" t="str">
        <f t="shared" ref="X55" si="93">IF(U55="","",",")</f>
        <v>,</v>
      </c>
      <c r="Y55" s="64">
        <f t="shared" ref="Y55" si="94">IF(U55="","",250)</f>
        <v>250</v>
      </c>
      <c r="Z55" s="56" t="str">
        <f t="shared" ref="Z55" si="95">IF(U55="","",")")</f>
        <v>)</v>
      </c>
      <c r="AA55" s="66" t="str">
        <f t="shared" ref="AA55" si="96">IF(AB55="","","(")</f>
        <v/>
      </c>
      <c r="AB55" s="57" t="str">
        <f t="shared" ref="AB55" si="97">IF(H55="","",H55)</f>
        <v/>
      </c>
      <c r="AC55" s="67" t="str">
        <f t="shared" ref="AC55" si="98">IF(AB55="","",",")</f>
        <v/>
      </c>
      <c r="AD55" s="59" t="str">
        <f t="shared" ref="AD55" si="99">IF(I55="","",I55)</f>
        <v/>
      </c>
      <c r="AE55" s="68" t="str">
        <f t="shared" ref="AE55" si="100">IF(AB55="","",",")</f>
        <v/>
      </c>
      <c r="AF55" s="61" t="str">
        <f t="shared" ref="AF55" si="101">IF(AB55="","",350)</f>
        <v/>
      </c>
      <c r="AG55" s="61" t="str">
        <f t="shared" ref="AG55" si="102">IF(AB55="","",")")</f>
        <v/>
      </c>
      <c r="AH55" s="69" t="str">
        <f t="shared" ref="AH55" si="103">IF(AI55="","","(")</f>
        <v/>
      </c>
      <c r="AI55" s="70" t="str">
        <f t="shared" ref="AI55" si="104">IF(J55="","",J55)</f>
        <v/>
      </c>
      <c r="AJ55" s="64" t="str">
        <f t="shared" ref="AJ55" si="105">IF(AI55="","",",")</f>
        <v/>
      </c>
      <c r="AK55" s="64" t="str">
        <f t="shared" ref="AK55" si="106">IF(K55="","",K55)</f>
        <v/>
      </c>
      <c r="AL55" s="64" t="str">
        <f t="shared" ref="AL55" si="107">IF(AI55="","",",")</f>
        <v/>
      </c>
      <c r="AM55" s="64" t="str">
        <f t="shared" ref="AM55" si="108">IF(AI55="","",450)</f>
        <v/>
      </c>
      <c r="AN55" s="64" t="str">
        <f t="shared" ref="AN55" si="109">IF(AI55="","",")")</f>
        <v/>
      </c>
    </row>
    <row r="56" spans="2:40" ht="24.5" thickTop="1" thickBot="1" x14ac:dyDescent="0.55000000000000004">
      <c r="B56" t="s">
        <v>1003</v>
      </c>
      <c r="C56" s="85" t="s">
        <v>1136</v>
      </c>
      <c r="D56" s="86" t="s">
        <v>1048</v>
      </c>
      <c r="E56" s="86"/>
      <c r="F56" s="86" t="s">
        <v>1015</v>
      </c>
      <c r="G56" s="86"/>
      <c r="H56" s="87"/>
      <c r="I56" s="87"/>
      <c r="J56" s="87"/>
      <c r="K56" s="87"/>
      <c r="L56" s="88" t="str">
        <f t="shared" si="81"/>
        <v xml:space="preserve">            { line: "HOSANNA, HOSANNA,, (Fa,,15)(Mi,,250)", sC: "as"},</v>
      </c>
      <c r="M56" s="56" t="str">
        <f t="shared" si="58"/>
        <v>(</v>
      </c>
      <c r="N56" s="57" t="str">
        <f t="shared" si="2"/>
        <v>Fa</v>
      </c>
      <c r="O56" s="58" t="str">
        <f t="shared" si="59"/>
        <v>,</v>
      </c>
      <c r="P56" s="59" t="str">
        <f t="shared" si="4"/>
        <v/>
      </c>
      <c r="Q56" s="60" t="str">
        <f t="shared" si="60"/>
        <v>,</v>
      </c>
      <c r="R56" s="61">
        <f t="shared" si="61"/>
        <v>15</v>
      </c>
      <c r="S56" s="56" t="str">
        <f t="shared" si="62"/>
        <v>)</v>
      </c>
      <c r="T56" s="62" t="str">
        <f t="shared" si="63"/>
        <v>(</v>
      </c>
      <c r="U56" s="63" t="str">
        <f t="shared" si="9"/>
        <v>Mi</v>
      </c>
      <c r="V56" s="64" t="str">
        <f t="shared" si="64"/>
        <v>,</v>
      </c>
      <c r="W56" s="65" t="str">
        <f t="shared" si="11"/>
        <v/>
      </c>
      <c r="X56" s="64" t="str">
        <f t="shared" si="65"/>
        <v>,</v>
      </c>
      <c r="Y56" s="64">
        <f t="shared" si="66"/>
        <v>250</v>
      </c>
      <c r="Z56" s="56" t="str">
        <f t="shared" si="67"/>
        <v>)</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2:40" ht="24.5" thickTop="1" thickBot="1" x14ac:dyDescent="0.55000000000000004">
      <c r="B57" t="s">
        <v>1003</v>
      </c>
      <c r="C57" s="85" t="s">
        <v>1136</v>
      </c>
      <c r="D57" s="89" t="s">
        <v>1048</v>
      </c>
      <c r="E57" s="89"/>
      <c r="F57" s="89" t="s">
        <v>1015</v>
      </c>
      <c r="G57" s="89"/>
      <c r="H57" s="90"/>
      <c r="I57" s="90"/>
      <c r="J57" s="90"/>
      <c r="K57" s="90"/>
      <c r="L57" s="88" t="str">
        <f t="shared" si="81"/>
        <v xml:space="preserve">            { line: "HOSANNA, HOSANNA,, (Fa,,15)(Mi,,250)", sC: "as"},</v>
      </c>
      <c r="M57" s="56" t="str">
        <f t="shared" si="58"/>
        <v>(</v>
      </c>
      <c r="N57" s="57" t="str">
        <f t="shared" si="2"/>
        <v>Fa</v>
      </c>
      <c r="O57" s="58" t="str">
        <f t="shared" si="59"/>
        <v>,</v>
      </c>
      <c r="P57" s="59" t="str">
        <f t="shared" si="4"/>
        <v/>
      </c>
      <c r="Q57" s="60" t="str">
        <f t="shared" si="60"/>
        <v>,</v>
      </c>
      <c r="R57" s="61">
        <f t="shared" si="61"/>
        <v>15</v>
      </c>
      <c r="S57" s="56" t="str">
        <f t="shared" si="62"/>
        <v>)</v>
      </c>
      <c r="T57" s="62" t="str">
        <f t="shared" si="63"/>
        <v>(</v>
      </c>
      <c r="U57" s="63" t="str">
        <f t="shared" si="9"/>
        <v>Mi</v>
      </c>
      <c r="V57" s="64" t="str">
        <f t="shared" si="64"/>
        <v>,</v>
      </c>
      <c r="W57" s="65" t="str">
        <f t="shared" si="11"/>
        <v/>
      </c>
      <c r="X57" s="64" t="str">
        <f t="shared" si="65"/>
        <v>,</v>
      </c>
      <c r="Y57" s="64">
        <f t="shared" si="66"/>
        <v>250</v>
      </c>
      <c r="Z57" s="56" t="str">
        <f t="shared" si="67"/>
        <v>)</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2:40" ht="24.5" thickTop="1" thickBot="1" x14ac:dyDescent="0.55000000000000004">
      <c r="B58" t="s">
        <v>1003</v>
      </c>
      <c r="C58" s="85" t="s">
        <v>1136</v>
      </c>
      <c r="D58" s="91" t="s">
        <v>1048</v>
      </c>
      <c r="E58" s="91"/>
      <c r="F58" s="91" t="s">
        <v>1053</v>
      </c>
      <c r="G58" s="91"/>
      <c r="H58" s="92"/>
      <c r="I58" s="92"/>
      <c r="J58" s="92"/>
      <c r="K58" s="92"/>
      <c r="L58" s="88" t="str">
        <f t="shared" si="81"/>
        <v xml:space="preserve">            { line: "HOSANNA, HOSANNA,, (Fa,,15)(Sol,,250)", sC: "as"},</v>
      </c>
      <c r="M58" s="56" t="str">
        <f t="shared" si="58"/>
        <v>(</v>
      </c>
      <c r="N58" s="57" t="str">
        <f t="shared" si="2"/>
        <v>Fa</v>
      </c>
      <c r="O58" s="58" t="str">
        <f t="shared" si="59"/>
        <v>,</v>
      </c>
      <c r="P58" s="59" t="str">
        <f t="shared" si="4"/>
        <v/>
      </c>
      <c r="Q58" s="60" t="str">
        <f t="shared" si="60"/>
        <v>,</v>
      </c>
      <c r="R58" s="61">
        <f t="shared" si="61"/>
        <v>15</v>
      </c>
      <c r="S58" s="56" t="str">
        <f t="shared" si="62"/>
        <v>)</v>
      </c>
      <c r="T58" s="62" t="str">
        <f t="shared" si="63"/>
        <v>(</v>
      </c>
      <c r="U58" s="63" t="str">
        <f t="shared" si="9"/>
        <v>Sol</v>
      </c>
      <c r="V58" s="64" t="str">
        <f t="shared" si="64"/>
        <v>,</v>
      </c>
      <c r="W58" s="65" t="str">
        <f t="shared" si="11"/>
        <v/>
      </c>
      <c r="X58" s="64" t="str">
        <f t="shared" si="65"/>
        <v>,</v>
      </c>
      <c r="Y58" s="64">
        <f t="shared" si="66"/>
        <v>250</v>
      </c>
      <c r="Z58" s="56" t="str">
        <f t="shared" si="67"/>
        <v>)</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2:40" ht="24.5" thickTop="1" thickBot="1" x14ac:dyDescent="0.55000000000000004">
      <c r="B59" t="s">
        <v>1003</v>
      </c>
      <c r="C59" s="93" t="s">
        <v>1144</v>
      </c>
      <c r="D59" s="83" t="s">
        <v>1017</v>
      </c>
      <c r="E59" s="83" t="s">
        <v>1016</v>
      </c>
      <c r="F59" s="83"/>
      <c r="G59" s="83"/>
      <c r="H59" s="83"/>
      <c r="I59" s="83"/>
      <c r="J59" s="83"/>
      <c r="K59" s="83"/>
      <c r="L59" s="94" t="str">
        <f>IF(C59="","",_xlfn.CONCAT("            { line: ","""",C59,", ",M59:AN59,""", sC: ","""",B59,"""},  ]},"))</f>
        <v xml:space="preserve">            { line: "EN LO ALTO DEL CIELO., (La,m,15)", sC: "as"},  ]},</v>
      </c>
      <c r="M59" s="56" t="str">
        <f t="shared" si="58"/>
        <v>(</v>
      </c>
      <c r="N59" s="57" t="str">
        <f t="shared" si="2"/>
        <v>La</v>
      </c>
      <c r="O59" s="58" t="str">
        <f t="shared" si="59"/>
        <v>,</v>
      </c>
      <c r="P59" s="59" t="str">
        <f t="shared" si="4"/>
        <v>m</v>
      </c>
      <c r="Q59" s="60" t="str">
        <f t="shared" si="60"/>
        <v>,</v>
      </c>
      <c r="R59" s="61">
        <f t="shared" si="61"/>
        <v>15</v>
      </c>
      <c r="S59" s="56" t="str">
        <f t="shared" si="62"/>
        <v>)</v>
      </c>
      <c r="T59" s="62" t="str">
        <f t="shared" si="63"/>
        <v/>
      </c>
      <c r="U59" s="63" t="str">
        <f t="shared" si="9"/>
        <v/>
      </c>
      <c r="V59" s="64" t="str">
        <f t="shared" si="64"/>
        <v/>
      </c>
      <c r="W59" s="65" t="str">
        <f t="shared" si="11"/>
        <v/>
      </c>
      <c r="X59" s="64" t="str">
        <f t="shared" si="65"/>
        <v/>
      </c>
      <c r="Y59" s="64" t="str">
        <f t="shared" si="66"/>
        <v/>
      </c>
      <c r="Z59" s="56" t="str">
        <f t="shared" si="67"/>
        <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2:40" ht="24.5" thickTop="1" thickBot="1" x14ac:dyDescent="0.55000000000000004">
      <c r="C60" s="79" t="s">
        <v>999</v>
      </c>
      <c r="D60" s="80"/>
      <c r="E60" s="80"/>
      <c r="F60" s="80"/>
      <c r="G60" s="80"/>
      <c r="H60" s="80"/>
      <c r="I60" s="80"/>
      <c r="J60" s="80"/>
      <c r="K60" s="80"/>
      <c r="L60" s="81" t="s">
        <v>1000</v>
      </c>
      <c r="M60" s="56" t="str">
        <f t="shared" ref="M60:M62" si="110">IF(N60="","","(")</f>
        <v/>
      </c>
      <c r="N60" s="57" t="str">
        <f t="shared" ref="N60:N62" si="111">IF(D60="","",D60)</f>
        <v/>
      </c>
      <c r="O60" s="58" t="str">
        <f t="shared" ref="O60:O62" si="112">IF(N60="","",",")</f>
        <v/>
      </c>
      <c r="P60" s="59" t="str">
        <f t="shared" ref="P60:P62" si="113">IF(E60="","",E60)</f>
        <v/>
      </c>
      <c r="Q60" s="60" t="str">
        <f t="shared" ref="Q60:Q62" si="114">IF(N60="","",",")</f>
        <v/>
      </c>
      <c r="R60" s="61" t="str">
        <f t="shared" ref="R60:R62" si="115">IF(N60="","",15)</f>
        <v/>
      </c>
      <c r="S60" s="56" t="str">
        <f t="shared" ref="S60:S62" si="116">IF(N60="","",")")</f>
        <v/>
      </c>
      <c r="T60" s="62" t="str">
        <f t="shared" ref="T60:T62" si="117">IF(U60="","","(")</f>
        <v/>
      </c>
      <c r="U60" s="63" t="str">
        <f t="shared" ref="U60:U62" si="118">IF(F60="","",F60)</f>
        <v/>
      </c>
      <c r="V60" s="64" t="str">
        <f t="shared" ref="V60:V62" si="119">IF(U60="","",",")</f>
        <v/>
      </c>
      <c r="W60" s="65" t="str">
        <f t="shared" ref="W60:W62" si="120">IF(G60="","",G60)</f>
        <v/>
      </c>
      <c r="X60" s="64" t="str">
        <f t="shared" ref="X60:X62" si="121">IF(U60="","",",")</f>
        <v/>
      </c>
      <c r="Y60" s="64" t="str">
        <f t="shared" ref="Y60:Y62" si="122">IF(U60="","",250)</f>
        <v/>
      </c>
      <c r="Z60" s="56" t="str">
        <f t="shared" ref="Z60:Z62" si="123">IF(U60="","",")")</f>
        <v/>
      </c>
      <c r="AA60" s="66" t="str">
        <f t="shared" ref="AA60:AA62" si="124">IF(AB60="","","(")</f>
        <v/>
      </c>
      <c r="AB60" s="57" t="str">
        <f t="shared" ref="AB60:AB62" si="125">IF(H60="","",H60)</f>
        <v/>
      </c>
      <c r="AC60" s="67" t="str">
        <f t="shared" ref="AC60:AC62" si="126">IF(AB60="","",",")</f>
        <v/>
      </c>
      <c r="AD60" s="59" t="str">
        <f t="shared" ref="AD60:AD62" si="127">IF(I60="","",I60)</f>
        <v/>
      </c>
      <c r="AE60" s="68" t="str">
        <f t="shared" ref="AE60:AE62" si="128">IF(AB60="","",",")</f>
        <v/>
      </c>
      <c r="AF60" s="61" t="str">
        <f t="shared" ref="AF60:AF62" si="129">IF(AB60="","",350)</f>
        <v/>
      </c>
      <c r="AG60" s="61" t="str">
        <f t="shared" ref="AG60:AG62" si="130">IF(AB60="","",")")</f>
        <v/>
      </c>
      <c r="AH60" s="69" t="str">
        <f t="shared" ref="AH60:AH62" si="131">IF(AI60="","","(")</f>
        <v/>
      </c>
      <c r="AI60" s="70" t="str">
        <f t="shared" ref="AI60:AI62" si="132">IF(J60="","",J60)</f>
        <v/>
      </c>
      <c r="AJ60" s="64" t="str">
        <f t="shared" ref="AJ60:AJ62" si="133">IF(AI60="","",",")</f>
        <v/>
      </c>
      <c r="AK60" s="64" t="str">
        <f t="shared" ref="AK60:AK62" si="134">IF(K60="","",K60)</f>
        <v/>
      </c>
      <c r="AL60" s="64" t="str">
        <f t="shared" ref="AL60:AL62" si="135">IF(AI60="","",",")</f>
        <v/>
      </c>
      <c r="AM60" s="64" t="str">
        <f t="shared" ref="AM60:AM62" si="136">IF(AI60="","",450)</f>
        <v/>
      </c>
      <c r="AN60" s="64" t="str">
        <f t="shared" ref="AN60:AN62" si="137">IF(AI60="","",")")</f>
        <v/>
      </c>
    </row>
    <row r="61" spans="2:40" ht="24.5" thickTop="1" thickBot="1" x14ac:dyDescent="0.55000000000000004">
      <c r="B61" t="s">
        <v>1001</v>
      </c>
      <c r="C61" s="82" t="s">
        <v>1129</v>
      </c>
      <c r="D61" s="83" t="s">
        <v>1017</v>
      </c>
      <c r="E61" s="83" t="s">
        <v>1016</v>
      </c>
      <c r="F61" s="83"/>
      <c r="G61" s="83"/>
      <c r="H61" s="83"/>
      <c r="I61" s="83"/>
      <c r="J61" s="83"/>
      <c r="K61" s="83"/>
      <c r="L61" s="84" t="str">
        <f>IF(C61="","",_xlfn.CONCAT("       triggerLine: ","""",C61,", ",M61:AN61,""", sC: ","""",B61,""", lines: ["))</f>
        <v xml:space="preserve">       triggerLine: "SANTO,SANTO,SANTO,, (La,m,15)", sC: "ta as", lines: [</v>
      </c>
      <c r="M61" s="56" t="str">
        <f t="shared" si="110"/>
        <v>(</v>
      </c>
      <c r="N61" s="57" t="str">
        <f t="shared" si="111"/>
        <v>La</v>
      </c>
      <c r="O61" s="58" t="str">
        <f t="shared" si="112"/>
        <v>,</v>
      </c>
      <c r="P61" s="59" t="str">
        <f t="shared" si="113"/>
        <v>m</v>
      </c>
      <c r="Q61" s="60" t="str">
        <f t="shared" si="114"/>
        <v>,</v>
      </c>
      <c r="R61" s="61">
        <f t="shared" si="115"/>
        <v>15</v>
      </c>
      <c r="S61" s="56" t="str">
        <f t="shared" si="116"/>
        <v>)</v>
      </c>
      <c r="T61" s="62" t="str">
        <f t="shared" si="117"/>
        <v/>
      </c>
      <c r="U61" s="63" t="str">
        <f t="shared" si="118"/>
        <v/>
      </c>
      <c r="V61" s="64" t="str">
        <f t="shared" si="119"/>
        <v/>
      </c>
      <c r="W61" s="65" t="str">
        <f t="shared" si="120"/>
        <v/>
      </c>
      <c r="X61" s="64" t="str">
        <f t="shared" si="121"/>
        <v/>
      </c>
      <c r="Y61" s="64" t="str">
        <f t="shared" si="122"/>
        <v/>
      </c>
      <c r="Z61" s="56" t="str">
        <f t="shared" si="123"/>
        <v/>
      </c>
      <c r="AA61" s="66" t="str">
        <f t="shared" si="124"/>
        <v/>
      </c>
      <c r="AB61" s="57" t="str">
        <f t="shared" si="125"/>
        <v/>
      </c>
      <c r="AC61" s="67" t="str">
        <f t="shared" si="126"/>
        <v/>
      </c>
      <c r="AD61" s="59" t="str">
        <f t="shared" si="127"/>
        <v/>
      </c>
      <c r="AE61" s="68" t="str">
        <f t="shared" si="128"/>
        <v/>
      </c>
      <c r="AF61" s="61" t="str">
        <f t="shared" si="129"/>
        <v/>
      </c>
      <c r="AG61" s="61" t="str">
        <f t="shared" si="130"/>
        <v/>
      </c>
      <c r="AH61" s="69" t="str">
        <f t="shared" si="131"/>
        <v/>
      </c>
      <c r="AI61" s="70" t="str">
        <f t="shared" si="132"/>
        <v/>
      </c>
      <c r="AJ61" s="64" t="str">
        <f t="shared" si="133"/>
        <v/>
      </c>
      <c r="AK61" s="64" t="str">
        <f t="shared" si="134"/>
        <v/>
      </c>
      <c r="AL61" s="64" t="str">
        <f t="shared" si="135"/>
        <v/>
      </c>
      <c r="AM61" s="64" t="str">
        <f t="shared" si="136"/>
        <v/>
      </c>
      <c r="AN61" s="64" t="str">
        <f t="shared" si="137"/>
        <v/>
      </c>
    </row>
    <row r="62" spans="2:40" ht="24.5" thickTop="1" thickBot="1" x14ac:dyDescent="0.55000000000000004">
      <c r="B62" t="s">
        <v>1003</v>
      </c>
      <c r="C62" s="93" t="s">
        <v>1080</v>
      </c>
      <c r="D62" s="83" t="s">
        <v>1053</v>
      </c>
      <c r="E62" s="83"/>
      <c r="F62" s="83" t="s">
        <v>1017</v>
      </c>
      <c r="G62" s="83" t="s">
        <v>1016</v>
      </c>
      <c r="H62" s="83"/>
      <c r="I62" s="83"/>
      <c r="J62" s="83"/>
      <c r="K62" s="83"/>
      <c r="L62" s="94" t="str">
        <f>IF(C62="","",_xlfn.CONCAT("            { line: ","""",C62,", ",M62:AN62,""", sC: ","""",B62,"""},  ]},"))</f>
        <v xml:space="preserve">            { line: "SANTO,SANTO,SANTO., (Sol,,15)(La,m,250)", sC: "as"},  ]},</v>
      </c>
      <c r="M62" s="56" t="str">
        <f t="shared" si="110"/>
        <v>(</v>
      </c>
      <c r="N62" s="57" t="str">
        <f t="shared" si="111"/>
        <v>Sol</v>
      </c>
      <c r="O62" s="58" t="str">
        <f t="shared" si="112"/>
        <v>,</v>
      </c>
      <c r="P62" s="59" t="str">
        <f t="shared" si="113"/>
        <v/>
      </c>
      <c r="Q62" s="60" t="str">
        <f t="shared" si="114"/>
        <v>,</v>
      </c>
      <c r="R62" s="61">
        <f t="shared" si="115"/>
        <v>15</v>
      </c>
      <c r="S62" s="56" t="str">
        <f t="shared" si="116"/>
        <v>)</v>
      </c>
      <c r="T62" s="62" t="str">
        <f t="shared" si="117"/>
        <v>(</v>
      </c>
      <c r="U62" s="63" t="str">
        <f t="shared" si="118"/>
        <v>La</v>
      </c>
      <c r="V62" s="64" t="str">
        <f t="shared" si="119"/>
        <v>,</v>
      </c>
      <c r="W62" s="65" t="str">
        <f t="shared" si="120"/>
        <v>m</v>
      </c>
      <c r="X62" s="64" t="str">
        <f t="shared" si="121"/>
        <v>,</v>
      </c>
      <c r="Y62" s="64">
        <f t="shared" si="122"/>
        <v>250</v>
      </c>
      <c r="Z62" s="56" t="str">
        <f t="shared" si="123"/>
        <v>)</v>
      </c>
      <c r="AA62" s="66" t="str">
        <f t="shared" si="124"/>
        <v/>
      </c>
      <c r="AB62" s="57" t="str">
        <f t="shared" si="125"/>
        <v/>
      </c>
      <c r="AC62" s="67" t="str">
        <f t="shared" si="126"/>
        <v/>
      </c>
      <c r="AD62" s="59" t="str">
        <f t="shared" si="127"/>
        <v/>
      </c>
      <c r="AE62" s="68" t="str">
        <f t="shared" si="128"/>
        <v/>
      </c>
      <c r="AF62" s="61" t="str">
        <f t="shared" si="129"/>
        <v/>
      </c>
      <c r="AG62" s="61" t="str">
        <f t="shared" si="130"/>
        <v/>
      </c>
      <c r="AH62" s="69" t="str">
        <f t="shared" si="131"/>
        <v/>
      </c>
      <c r="AI62" s="70" t="str">
        <f t="shared" si="132"/>
        <v/>
      </c>
      <c r="AJ62" s="64" t="str">
        <f t="shared" si="133"/>
        <v/>
      </c>
      <c r="AK62" s="64" t="str">
        <f t="shared" si="134"/>
        <v/>
      </c>
      <c r="AL62" s="64" t="str">
        <f t="shared" si="135"/>
        <v/>
      </c>
      <c r="AM62" s="64" t="str">
        <f t="shared" si="136"/>
        <v/>
      </c>
      <c r="AN62" s="64" t="str">
        <f t="shared" si="137"/>
        <v/>
      </c>
    </row>
    <row r="63" spans="2:40" ht="24" customHeight="1" x14ac:dyDescent="0.6">
      <c r="B63" s="95"/>
      <c r="C63" s="95"/>
      <c r="D63" s="95"/>
      <c r="E63" s="95"/>
      <c r="F63" s="95"/>
      <c r="G63" s="95"/>
      <c r="H63" s="95"/>
      <c r="I63" s="95"/>
      <c r="J63" s="95"/>
      <c r="K63" s="95"/>
      <c r="L63" s="99" t="str">
        <f ca="1">_xlfn.CONCAT("]}, // ULTIMA LINEA DEL CANTO: ",L1)</f>
        <v>]}, // ULTIMA LINEA DEL CANTO: LETANÍAS PENITENCIALES II</v>
      </c>
      <c r="M63" s="95"/>
    </row>
    <row r="64" spans="2:40" ht="20.5" x14ac:dyDescent="0.35">
      <c r="L64" s="100" t="s">
        <v>1012</v>
      </c>
      <c r="M64" s="101"/>
    </row>
    <row r="65" spans="13:13" x14ac:dyDescent="0.35">
      <c r="M65"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193</v>
      </c>
      <c r="E1" s="40"/>
      <c r="F1" s="40"/>
      <c r="G1" s="40"/>
      <c r="H1" s="40"/>
      <c r="I1" s="40"/>
      <c r="J1" s="40"/>
      <c r="K1" s="40"/>
      <c r="L1" s="41" t="str">
        <f ca="1">UPPER(VLOOKUP(C1,Table223[],3,FALSE))</f>
        <v>PADRE NUESTRO</v>
      </c>
      <c r="O1" s="42"/>
      <c r="P1" s="42"/>
      <c r="Q1" s="43"/>
      <c r="AE1" s="43"/>
      <c r="AF1" s="43"/>
    </row>
    <row r="2" spans="2:32" ht="34.5" x14ac:dyDescent="0.55000000000000004">
      <c r="B2" s="44" t="s">
        <v>983</v>
      </c>
      <c r="C2" s="45"/>
      <c r="D2" s="45"/>
      <c r="E2" s="45"/>
      <c r="F2" s="45"/>
      <c r="G2" s="45"/>
      <c r="H2" s="45"/>
      <c r="I2" s="45"/>
      <c r="J2" s="45"/>
      <c r="K2" s="45"/>
      <c r="L2" s="46" t="s">
        <v>984</v>
      </c>
    </row>
    <row r="3" spans="2:32" ht="23" x14ac:dyDescent="0.35">
      <c r="L3" s="46" t="s">
        <v>985</v>
      </c>
    </row>
    <row r="4" spans="2:32" ht="23" x14ac:dyDescent="0.35">
      <c r="L4" s="46" t="str">
        <f ca="1">_xlfn.CONCAT("║           ",L1,"               ║")</f>
        <v>║           PADRE NUESTRO               ║</v>
      </c>
    </row>
    <row r="5" spans="2:32" ht="23" x14ac:dyDescent="0.35">
      <c r="L5" s="46" t="s">
        <v>986</v>
      </c>
    </row>
    <row r="6" spans="2:32" ht="23" x14ac:dyDescent="0.35">
      <c r="L6" s="47"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48" t="str">
        <f ca="1">_xlfn.CONCAT("        id: ","""",C7,"""",",")</f>
        <v xml:space="preserve">        id: "padrenuestro",</v>
      </c>
    </row>
    <row r="8" spans="2:32" ht="23" x14ac:dyDescent="0.35">
      <c r="C8" t="str">
        <f ca="1">PROPER(L1)</f>
        <v>Padre Nuestro</v>
      </c>
      <c r="L8" s="48" t="str">
        <f ca="1">_xlfn.CONCAT("        tt: ","""",C8,"""",",")</f>
        <v xml:space="preserve">        tt: "Padre Nuestro",</v>
      </c>
    </row>
    <row r="9" spans="2:32" ht="23" x14ac:dyDescent="0.35">
      <c r="C9" t="str">
        <f ca="1">PROPER(L1)</f>
        <v>Padre Nuestro</v>
      </c>
      <c r="L9" s="48" t="str">
        <f ca="1">_xlfn.CONCAT("        title: ","""",C9,"""",",")</f>
        <v xml:space="preserve">        title: "Padre Nuestro",</v>
      </c>
    </row>
    <row r="10" spans="2:32" ht="23" x14ac:dyDescent="0.35">
      <c r="C10" t="str">
        <f ca="1">VLOOKUP(C1,Table223[],4,FALSE)</f>
        <v>Tiempo de la Elección</v>
      </c>
      <c r="L10" s="48" t="str">
        <f ca="1">_xlfn.CONCAT("        ","subtitle: ","""",C10,"""",",")</f>
        <v xml:space="preserve">        subtitle: "Tiempo de la Elección",</v>
      </c>
    </row>
    <row r="11" spans="2:32" ht="23" x14ac:dyDescent="0.35">
      <c r="C11" t="str">
        <f ca="1">_xlfn.CONCAT("category: [",VLOOKUP(C1,Table223[],16,FALSE),"],")</f>
        <v>category: ["Liturgia"],</v>
      </c>
      <c r="L11" s="48" t="str">
        <f ca="1">_xlfn.CONCAT("        ",C11)</f>
        <v xml:space="preserve">        category: ["Liturgia"],</v>
      </c>
    </row>
    <row r="12" spans="2:32" ht="23" x14ac:dyDescent="0.35">
      <c r="C12" t="str">
        <f ca="1">VLOOKUP(C1,Table223[],5,FALSE)</f>
        <v>Liturgia</v>
      </c>
      <c r="L12" s="48" t="str">
        <f ca="1">_xlfn.CONCAT("        catCanto: ","""",C12,"""",",   // Precatecumenado | Catecumenado | Liturgia | Eleccion")</f>
        <v xml:space="preserve">        catCanto: "Liturgia",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193</v>
      </c>
      <c r="L16" s="48" t="str">
        <f ca="1">_xlfn.CONCAT("        dbno: ","""",C16,"""",",")</f>
        <v xml:space="preserve">        dbno: "193",</v>
      </c>
    </row>
    <row r="17" spans="2:40" ht="23" x14ac:dyDescent="0.35">
      <c r="L17" s="48" t="str">
        <f>_xlfn.CONCAT("        notes: ","""",C17,"""",",")</f>
        <v xml:space="preserve">        notes: "",</v>
      </c>
    </row>
    <row r="18" spans="2:40" ht="23" x14ac:dyDescent="0.35">
      <c r="C18" t="s">
        <v>988</v>
      </c>
      <c r="L18" s="48" t="str">
        <f>_xlfn.CONCAT("        mant: ","""",C18,"""",",")</f>
        <v xml:space="preserve">        mant: "Si",</v>
      </c>
    </row>
    <row r="19" spans="2:40" ht="23" x14ac:dyDescent="0.35">
      <c r="C19" t="str">
        <f ca="1">C7</f>
        <v>padrenuestro</v>
      </c>
      <c r="L19" s="48" t="str">
        <f ca="1">_xlfn.CONCAT("        audioSrc: ","""/audio/",C19,".mp3""",",")</f>
        <v xml:space="preserve">        audioSrc: "/audio/padrenuestro.mp3",</v>
      </c>
    </row>
    <row r="20" spans="2:40" ht="23" x14ac:dyDescent="0.35">
      <c r="L20" s="46" t="s">
        <v>989</v>
      </c>
    </row>
    <row r="21" spans="2:40" ht="23" x14ac:dyDescent="0.35">
      <c r="L21" s="48" t="s">
        <v>990</v>
      </c>
    </row>
    <row r="22" spans="2:40" ht="23" x14ac:dyDescent="0.35">
      <c r="L22" s="48" t="s">
        <v>991</v>
      </c>
    </row>
    <row r="23" spans="2:40" ht="23" x14ac:dyDescent="0.35">
      <c r="L23" s="48" t="s">
        <v>992</v>
      </c>
    </row>
    <row r="24" spans="2:40" ht="23" x14ac:dyDescent="0.35">
      <c r="C24" t="s">
        <v>1014</v>
      </c>
      <c r="L24" s="48" t="s">
        <v>993</v>
      </c>
    </row>
    <row r="25" spans="2:40" ht="23" x14ac:dyDescent="0.35">
      <c r="L25" s="48" t="s">
        <v>994</v>
      </c>
    </row>
    <row r="26" spans="2:40" ht="23" x14ac:dyDescent="0.35">
      <c r="B26">
        <f ca="1">+C1-1</f>
        <v>192</v>
      </c>
      <c r="C26" t="str">
        <f ca="1">VLOOKUP(B26,Table4[],13,FALSE)</f>
        <v>"/resucito/src/index.html?canto=letaniaspenitencialesii"</v>
      </c>
      <c r="L26" s="48" t="str">
        <f ca="1">_xlfn.CONCAT("        ant: ",C26,",")</f>
        <v xml:space="preserve">        ant: "/resucito/src/index.html?canto=letaniaspenitencialesii",</v>
      </c>
    </row>
    <row r="27" spans="2:40" ht="23" x14ac:dyDescent="0.35">
      <c r="B27">
        <f ca="1">+C1+1</f>
        <v>194</v>
      </c>
      <c r="C27" t="str">
        <f ca="1">VLOOKUP(B27,Table4[],13,FALSE)</f>
        <v>"/resucito/src/index.html?canto=plegariaeucaristicaiimodeloi"</v>
      </c>
      <c r="L27" s="48" t="str">
        <f ca="1">_xlfn.CONCAT("        sig: ",C27,",")</f>
        <v xml:space="preserve">        sig: "/resucito/src/index.html?canto=plegariaeucaristicaiimodeloi",</v>
      </c>
    </row>
    <row r="28" spans="2:40" ht="23" x14ac:dyDescent="0.35">
      <c r="L28" s="46" t="s">
        <v>995</v>
      </c>
    </row>
    <row r="29" spans="2:40" ht="36" thickBot="1" x14ac:dyDescent="0.4">
      <c r="C29" s="49"/>
      <c r="D29" s="49"/>
      <c r="E29" s="49"/>
      <c r="F29" s="49"/>
      <c r="G29" s="49"/>
      <c r="H29" s="49"/>
      <c r="I29" s="49"/>
      <c r="J29" s="49"/>
      <c r="K29" s="49"/>
      <c r="L29" s="50" t="s">
        <v>996</v>
      </c>
    </row>
    <row r="30" spans="2:40" ht="24.5" thickTop="1" thickBot="1" x14ac:dyDescent="0.55000000000000004">
      <c r="B30" t="s">
        <v>1001</v>
      </c>
      <c r="C30" s="51" t="s">
        <v>1147</v>
      </c>
      <c r="D30" s="52" t="s">
        <v>1017</v>
      </c>
      <c r="E30" s="52" t="s">
        <v>1016</v>
      </c>
      <c r="F30" s="53"/>
      <c r="G30" s="53"/>
      <c r="H30" s="52"/>
      <c r="I30" s="52"/>
      <c r="J30" s="54"/>
      <c r="K30" s="54"/>
      <c r="L30" s="55" t="str">
        <f t="shared" ref="L30:L31" si="0">IF(C30="","",_xlfn.CONCAT("            { line: ","""",C30,", ",M30:AN30,""", sC: ","""",B30,"""},"))</f>
        <v xml:space="preserve">            { line: "SANTO,SANTO,SANTO, (La,m,15)", sC: "ta as"},</v>
      </c>
      <c r="M30" s="56" t="str">
        <f t="shared" ref="M30:M34" si="1">IF(N30="","","(")</f>
        <v>(</v>
      </c>
      <c r="N30" s="57" t="str">
        <f t="shared" ref="N30:N49" si="2">IF(D30="","",D30)</f>
        <v>La</v>
      </c>
      <c r="O30" s="58" t="str">
        <f t="shared" ref="O30:O34" si="3">IF(N30="","",",")</f>
        <v>,</v>
      </c>
      <c r="P30" s="59" t="str">
        <f t="shared" ref="P30:P49" si="4">IF(E30="","",E30)</f>
        <v>m</v>
      </c>
      <c r="Q30" s="60" t="str">
        <f t="shared" ref="Q30:Q34" si="5">IF(N30="","",",")</f>
        <v>,</v>
      </c>
      <c r="R30" s="61">
        <f t="shared" ref="R30:R34" si="6">IF(N30="","",15)</f>
        <v>15</v>
      </c>
      <c r="S30" s="56" t="str">
        <f t="shared" ref="S30:S34" si="7">IF(N30="","",")")</f>
        <v>)</v>
      </c>
      <c r="T30" s="62" t="str">
        <f t="shared" ref="T30:T34" si="8">IF(U30="","","(")</f>
        <v/>
      </c>
      <c r="U30" s="63" t="str">
        <f t="shared" ref="U30:U49" si="9">IF(F30="","",F30)</f>
        <v/>
      </c>
      <c r="V30" s="64" t="str">
        <f t="shared" ref="V30:V34" si="10">IF(U30="","",",")</f>
        <v/>
      </c>
      <c r="W30" s="65" t="str">
        <f t="shared" ref="W30:W49" si="11">IF(G30="","",G30)</f>
        <v/>
      </c>
      <c r="X30" s="64" t="str">
        <f t="shared" ref="X30:X34" si="12">IF(U30="","",",")</f>
        <v/>
      </c>
      <c r="Y30" s="64" t="str">
        <f t="shared" ref="Y30:Y34" si="13">IF(U30="","",250)</f>
        <v/>
      </c>
      <c r="Z30" s="56" t="str">
        <f t="shared" ref="Z30:Z34" si="14">IF(U30="","",")")</f>
        <v/>
      </c>
      <c r="AA30" s="66" t="str">
        <f t="shared" ref="AA30:AA34" si="15">IF(AB30="","","(")</f>
        <v/>
      </c>
      <c r="AB30" s="57" t="str">
        <f t="shared" ref="AB30:AB49"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49"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2:40" ht="24.5" thickTop="1" thickBot="1" x14ac:dyDescent="0.55000000000000004">
      <c r="B31" t="s">
        <v>1003</v>
      </c>
      <c r="C31" s="51" t="s">
        <v>1148</v>
      </c>
      <c r="D31" s="52" t="s">
        <v>1053</v>
      </c>
      <c r="E31" s="52"/>
      <c r="F31" s="53" t="s">
        <v>1017</v>
      </c>
      <c r="G31" s="53" t="s">
        <v>1016</v>
      </c>
      <c r="H31" s="52"/>
      <c r="I31" s="52"/>
      <c r="J31" s="54"/>
      <c r="K31" s="54"/>
      <c r="L31" s="55" t="str">
        <f t="shared" si="0"/>
        <v xml:space="preserve">            { line: "ES EL SEÑOR., (Sol,,15)(La,m,250)", sC: "as"},</v>
      </c>
      <c r="M31" s="56" t="str">
        <f t="shared" si="1"/>
        <v>(</v>
      </c>
      <c r="N31" s="57" t="str">
        <f t="shared" si="2"/>
        <v>Sol</v>
      </c>
      <c r="O31" s="58" t="str">
        <f t="shared" si="3"/>
        <v>,</v>
      </c>
      <c r="P31" s="59" t="str">
        <f t="shared" si="4"/>
        <v/>
      </c>
      <c r="Q31" s="60" t="str">
        <f t="shared" si="5"/>
        <v>,</v>
      </c>
      <c r="R31" s="61">
        <f t="shared" si="6"/>
        <v>15</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B32" t="s">
        <v>1003</v>
      </c>
      <c r="C32" s="51" t="s">
        <v>1147</v>
      </c>
      <c r="D32" s="52" t="s">
        <v>1017</v>
      </c>
      <c r="E32" s="52" t="s">
        <v>1016</v>
      </c>
      <c r="F32" s="53"/>
      <c r="G32" s="53"/>
      <c r="H32" s="52"/>
      <c r="I32" s="52"/>
      <c r="J32" s="54"/>
      <c r="K32" s="54"/>
      <c r="L32" s="55" t="str">
        <f>IF(C32="","",_xlfn.CONCAT("            { line: ","""",C32,", ",M32:AN32,""", sC: ","""",B32,"""},"))</f>
        <v xml:space="preserve">            { line: "SANTO,SANTO,SANTO, (La,m,15)", sC: "as"},</v>
      </c>
      <c r="M32" s="56" t="str">
        <f t="shared" si="1"/>
        <v>(</v>
      </c>
      <c r="N32" s="57" t="str">
        <f t="shared" si="2"/>
        <v>La</v>
      </c>
      <c r="O32" s="58" t="str">
        <f t="shared" si="3"/>
        <v>,</v>
      </c>
      <c r="P32" s="59" t="str">
        <f t="shared" si="4"/>
        <v>m</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1003</v>
      </c>
      <c r="C33" s="51" t="s">
        <v>1149</v>
      </c>
      <c r="D33" s="52" t="s">
        <v>1053</v>
      </c>
      <c r="E33" s="52"/>
      <c r="F33" s="53" t="s">
        <v>1017</v>
      </c>
      <c r="G33" s="53" t="s">
        <v>1016</v>
      </c>
      <c r="H33" s="52"/>
      <c r="I33" s="52"/>
      <c r="J33" s="54"/>
      <c r="K33" s="54"/>
      <c r="L33" s="55" t="str">
        <f>IF(C33="","",_xlfn.CONCAT("            { line: ","""",C33,", ",M33:AN33,""", sC: ","""",B33,"""},"))</f>
        <v xml:space="preserve">            { line: "ES EL SEÑOR,, (Sol,,15)(La,m,250)", sC: "as"},</v>
      </c>
      <c r="M33" s="56" t="str">
        <f t="shared" si="1"/>
        <v>(</v>
      </c>
      <c r="N33" s="57" t="str">
        <f t="shared" si="2"/>
        <v>Sol</v>
      </c>
      <c r="O33" s="58" t="str">
        <f t="shared" si="3"/>
        <v>,</v>
      </c>
      <c r="P33" s="59" t="str">
        <f t="shared" si="4"/>
        <v/>
      </c>
      <c r="Q33" s="60" t="str">
        <f t="shared" si="5"/>
        <v>,</v>
      </c>
      <c r="R33" s="61">
        <f t="shared" si="6"/>
        <v>15</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B34" t="s">
        <v>1003</v>
      </c>
      <c r="C34" s="51" t="s">
        <v>1150</v>
      </c>
      <c r="D34" s="52" t="s">
        <v>1053</v>
      </c>
      <c r="E34" s="52"/>
      <c r="F34" s="53" t="s">
        <v>1017</v>
      </c>
      <c r="G34" s="53" t="s">
        <v>1016</v>
      </c>
      <c r="H34" s="52"/>
      <c r="I34" s="52"/>
      <c r="J34" s="54"/>
      <c r="K34" s="54"/>
      <c r="L34" s="55" t="str">
        <f t="shared" ref="L34:L45" si="29">IF(C34="","",_xlfn.CONCAT("            { line: ","""",C34,", ",M34:AN34,""", sC: ","""",B34,"""},"))</f>
        <v xml:space="preserve">            { line: "DIOS DEL UNIVERSO., (Sol,,15)(La,m,250)", sC: "as"},</v>
      </c>
      <c r="M34" s="56" t="str">
        <f t="shared" si="1"/>
        <v>(</v>
      </c>
      <c r="N34" s="57" t="str">
        <f t="shared" si="2"/>
        <v>Sol</v>
      </c>
      <c r="O34" s="58" t="str">
        <f t="shared" si="3"/>
        <v>,</v>
      </c>
      <c r="P34" s="59" t="str">
        <f t="shared" si="4"/>
        <v/>
      </c>
      <c r="Q34" s="60" t="str">
        <f t="shared" si="5"/>
        <v>,</v>
      </c>
      <c r="R34" s="61">
        <f t="shared" si="6"/>
        <v>15</v>
      </c>
      <c r="S34" s="56" t="str">
        <f t="shared" si="7"/>
        <v>)</v>
      </c>
      <c r="T34" s="62" t="str">
        <f t="shared" si="8"/>
        <v>(</v>
      </c>
      <c r="U34" s="63" t="str">
        <f t="shared" si="9"/>
        <v>La</v>
      </c>
      <c r="V34" s="64" t="str">
        <f t="shared" si="10"/>
        <v>,</v>
      </c>
      <c r="W34" s="65" t="str">
        <f t="shared" si="11"/>
        <v>m</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6.5" thickTop="1" thickBot="1" x14ac:dyDescent="0.55000000000000004">
      <c r="C35" s="73"/>
      <c r="D35" s="74"/>
      <c r="E35" s="74"/>
      <c r="F35" s="74"/>
      <c r="G35" s="74"/>
      <c r="H35" s="74"/>
      <c r="I35" s="74"/>
      <c r="J35" s="74"/>
      <c r="K35" s="74"/>
      <c r="L35" s="75" t="s">
        <v>997</v>
      </c>
      <c r="M35" s="56"/>
      <c r="N35" s="57"/>
      <c r="O35" s="58"/>
      <c r="P35" s="59"/>
      <c r="Q35" s="60"/>
      <c r="R35" s="61"/>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1018</v>
      </c>
      <c r="C36" s="51" t="s">
        <v>1081</v>
      </c>
      <c r="D36" s="52" t="s">
        <v>1048</v>
      </c>
      <c r="E36" s="52"/>
      <c r="F36" s="53" t="s">
        <v>1015</v>
      </c>
      <c r="G36" s="53"/>
      <c r="H36" s="52"/>
      <c r="I36" s="52"/>
      <c r="J36" s="54"/>
      <c r="K36" s="54"/>
      <c r="L36" s="55" t="str">
        <f t="shared" si="29"/>
        <v xml:space="preserve">            { line: "Los cielos y la tierra, (Fa,,15)(Mi,,250)", sC: "tc"},</v>
      </c>
      <c r="M36" s="56" t="str">
        <f>IF(N36="","","(")</f>
        <v>(</v>
      </c>
      <c r="N36" s="57" t="str">
        <f>IF(D36="","",D36)</f>
        <v>Fa</v>
      </c>
      <c r="O36" s="58" t="str">
        <f>IF(N36="","",",")</f>
        <v>,</v>
      </c>
      <c r="P36" s="59" t="str">
        <f>IF(E36="","",E36)</f>
        <v/>
      </c>
      <c r="Q36" s="60" t="str">
        <f>IF(N36="","",",")</f>
        <v>,</v>
      </c>
      <c r="R36" s="61">
        <f>IF(N36="","",15)</f>
        <v>15</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51" t="s">
        <v>1082</v>
      </c>
      <c r="D37" s="52" t="s">
        <v>1048</v>
      </c>
      <c r="E37" s="52"/>
      <c r="F37" s="53" t="s">
        <v>1015</v>
      </c>
      <c r="G37" s="53"/>
      <c r="H37" s="52"/>
      <c r="I37" s="52"/>
      <c r="J37" s="54"/>
      <c r="K37" s="54"/>
      <c r="L37" s="55" t="str">
        <f t="shared" si="29"/>
        <v xml:space="preserve">            { line: "están llenos de tu Gloria., (Fa,,15)(Mi,,250)", sC: ""},</v>
      </c>
      <c r="M37" s="56" t="str">
        <f>IF(N37="","","(")</f>
        <v>(</v>
      </c>
      <c r="N37" s="57" t="str">
        <f>IF(D37="","",D37)</f>
        <v>Fa</v>
      </c>
      <c r="O37" s="58" t="str">
        <f>IF(N37="","",",")</f>
        <v>,</v>
      </c>
      <c r="P37" s="59" t="str">
        <f>IF(E37="","",E37)</f>
        <v/>
      </c>
      <c r="Q37" s="60" t="str">
        <f>IF(N37="","",",")</f>
        <v>,</v>
      </c>
      <c r="R37" s="61">
        <f>IF(N37="","",15)</f>
        <v>15</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6.5" thickTop="1" thickBot="1" x14ac:dyDescent="0.55000000000000004">
      <c r="C38" s="73"/>
      <c r="D38" s="74"/>
      <c r="E38" s="74"/>
      <c r="F38" s="74"/>
      <c r="G38" s="74"/>
      <c r="H38" s="74"/>
      <c r="I38" s="74"/>
      <c r="J38" s="74"/>
      <c r="K38" s="74"/>
      <c r="L38" s="75" t="s">
        <v>997</v>
      </c>
      <c r="M38" s="56"/>
      <c r="N38" s="57"/>
      <c r="O38" s="58"/>
      <c r="P38" s="59"/>
      <c r="Q38" s="60"/>
      <c r="R38" s="61"/>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4.5" thickTop="1" thickBot="1" x14ac:dyDescent="0.55000000000000004">
      <c r="B39" t="s">
        <v>1001</v>
      </c>
      <c r="C39" s="51" t="s">
        <v>1136</v>
      </c>
      <c r="D39" s="52" t="s">
        <v>1017</v>
      </c>
      <c r="E39" s="52" t="s">
        <v>1016</v>
      </c>
      <c r="F39" s="53"/>
      <c r="G39" s="53"/>
      <c r="H39" s="52"/>
      <c r="I39" s="52"/>
      <c r="J39" s="54"/>
      <c r="K39" s="54"/>
      <c r="L39" s="55" t="str">
        <f t="shared" si="29"/>
        <v xml:space="preserve">            { line: "HOSANNA, HOSANNA,, (La,m,15)", sC: "ta as"},</v>
      </c>
      <c r="M39" s="56" t="str">
        <f>IF(N39="","","(")</f>
        <v>(</v>
      </c>
      <c r="N39" s="57" t="str">
        <f>IF(D39="","",D39)</f>
        <v>La</v>
      </c>
      <c r="O39" s="58" t="str">
        <f>IF(N39="","",",")</f>
        <v>,</v>
      </c>
      <c r="P39" s="59" t="str">
        <f>IF(E39="","",E39)</f>
        <v>m</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B40" t="s">
        <v>1003</v>
      </c>
      <c r="C40" s="51" t="s">
        <v>1151</v>
      </c>
      <c r="D40" s="52" t="s">
        <v>1110</v>
      </c>
      <c r="E40" s="52" t="s">
        <v>1016</v>
      </c>
      <c r="F40" s="53"/>
      <c r="G40" s="53"/>
      <c r="H40" s="52"/>
      <c r="I40" s="52"/>
      <c r="J40" s="54"/>
      <c r="K40" s="54"/>
      <c r="L40" s="55" t="str">
        <f t="shared" si="29"/>
        <v xml:space="preserve">            { line: "HOSANNA,HOSANNA, (Re,m,15)", sC: "as"},</v>
      </c>
      <c r="M40" s="56" t="str">
        <f>IF(N40="","","(")</f>
        <v>(</v>
      </c>
      <c r="N40" s="57" t="str">
        <f>IF(D40="","",D40)</f>
        <v>Re</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B41" t="s">
        <v>1003</v>
      </c>
      <c r="C41" s="51" t="s">
        <v>1144</v>
      </c>
      <c r="D41" s="52" t="s">
        <v>1048</v>
      </c>
      <c r="E41" s="52"/>
      <c r="F41" s="53" t="s">
        <v>1015</v>
      </c>
      <c r="G41" s="53"/>
      <c r="H41" s="52"/>
      <c r="I41" s="52"/>
      <c r="J41" s="54"/>
      <c r="K41" s="54"/>
      <c r="L41" s="55" t="str">
        <f t="shared" si="29"/>
        <v xml:space="preserve">            { line: "EN LO ALTO DEL CIELO., (Fa,,15)(Mi,,250)", sC: "as"},</v>
      </c>
      <c r="M41" s="56" t="str">
        <f>IF(N41="","","(")</f>
        <v>(</v>
      </c>
      <c r="N41" s="57" t="str">
        <f>IF(D41="","",D41)</f>
        <v>Fa</v>
      </c>
      <c r="O41" s="58" t="str">
        <f>IF(N41="","",",")</f>
        <v>,</v>
      </c>
      <c r="P41" s="59" t="str">
        <f>IF(E41="","",E41)</f>
        <v/>
      </c>
      <c r="Q41" s="60" t="str">
        <f>IF(N41="","",",")</f>
        <v>,</v>
      </c>
      <c r="R41" s="61">
        <f>IF(N41="","",15)</f>
        <v>15</v>
      </c>
      <c r="S41" s="56" t="str">
        <f>IF(N41="","",")")</f>
        <v>)</v>
      </c>
      <c r="T41" s="62" t="str">
        <f>IF(U41="","","(")</f>
        <v>(</v>
      </c>
      <c r="U41" s="63" t="str">
        <f>IF(F41="","",F41)</f>
        <v>Mi</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6.5" thickTop="1" thickBot="1" x14ac:dyDescent="0.55000000000000004">
      <c r="C42" s="73"/>
      <c r="D42" s="74"/>
      <c r="E42" s="74"/>
      <c r="F42" s="74"/>
      <c r="G42" s="74"/>
      <c r="H42" s="74"/>
      <c r="I42" s="74"/>
      <c r="J42" s="74"/>
      <c r="K42" s="74"/>
      <c r="L42" s="75" t="s">
        <v>997</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4.5" thickTop="1" thickBot="1" x14ac:dyDescent="0.55000000000000004">
      <c r="B43" t="s">
        <v>1003</v>
      </c>
      <c r="C43" s="51" t="s">
        <v>1136</v>
      </c>
      <c r="D43" s="52" t="s">
        <v>1017</v>
      </c>
      <c r="E43" s="52" t="s">
        <v>1016</v>
      </c>
      <c r="F43" s="53"/>
      <c r="G43" s="53"/>
      <c r="H43" s="52"/>
      <c r="I43" s="52"/>
      <c r="J43" s="54"/>
      <c r="K43" s="54"/>
      <c r="L43" s="55" t="str">
        <f t="shared" si="29"/>
        <v xml:space="preserve">            { line: "HOSANNA, HOSANNA,, (La,m,15)", sC: "as"},</v>
      </c>
      <c r="M43" s="56" t="str">
        <f t="shared" ref="M43:M45" si="30">IF(N43="","","(")</f>
        <v>(</v>
      </c>
      <c r="N43" s="57" t="str">
        <f t="shared" ref="N43:N45" si="31">IF(D43="","",D43)</f>
        <v>La</v>
      </c>
      <c r="O43" s="58" t="str">
        <f t="shared" ref="O43:O45" si="32">IF(N43="","",",")</f>
        <v>,</v>
      </c>
      <c r="P43" s="59" t="str">
        <f t="shared" ref="P43:P45" si="33">IF(E43="","",E43)</f>
        <v>m</v>
      </c>
      <c r="Q43" s="60" t="str">
        <f t="shared" ref="Q43:Q45" si="34">IF(N43="","",",")</f>
        <v>,</v>
      </c>
      <c r="R43" s="61">
        <f t="shared" ref="R43:R45" si="35">IF(N43="","",15)</f>
        <v>15</v>
      </c>
      <c r="S43" s="56" t="str">
        <f t="shared" ref="S43:S45" si="36">IF(N43="","",")")</f>
        <v>)</v>
      </c>
      <c r="T43" s="62" t="str">
        <f t="shared" ref="T43:T45" si="37">IF(U43="","","(")</f>
        <v/>
      </c>
      <c r="U43" s="63" t="str">
        <f t="shared" ref="U43:U45" si="38">IF(F43="","",F43)</f>
        <v/>
      </c>
      <c r="V43" s="64" t="str">
        <f t="shared" ref="V43:V45" si="39">IF(U43="","",",")</f>
        <v/>
      </c>
      <c r="W43" s="65" t="str">
        <f t="shared" ref="W43:W45" si="40">IF(G43="","",G43)</f>
        <v/>
      </c>
      <c r="X43" s="64" t="str">
        <f t="shared" ref="X43:X45" si="41">IF(U43="","",",")</f>
        <v/>
      </c>
      <c r="Y43" s="64" t="str">
        <f t="shared" ref="Y43:Y45" si="42">IF(U43="","",250)</f>
        <v/>
      </c>
      <c r="Z43" s="56" t="str">
        <f t="shared" ref="Z43:Z45" si="43">IF(U43="","",")")</f>
        <v/>
      </c>
      <c r="AA43" s="66" t="str">
        <f t="shared" ref="AA43:AA45" si="44">IF(AB43="","","(")</f>
        <v/>
      </c>
      <c r="AB43" s="57" t="str">
        <f t="shared" ref="AB43:AB45" si="45">IF(H43="","",H43)</f>
        <v/>
      </c>
      <c r="AC43" s="67" t="str">
        <f t="shared" ref="AC43:AC45" si="46">IF(AB43="","",",")</f>
        <v/>
      </c>
      <c r="AD43" s="59" t="str">
        <f t="shared" ref="AD43:AD45" si="47">IF(I43="","",I43)</f>
        <v/>
      </c>
      <c r="AE43" s="68" t="str">
        <f t="shared" ref="AE43:AE45" si="48">IF(AB43="","",",")</f>
        <v/>
      </c>
      <c r="AF43" s="61" t="str">
        <f t="shared" ref="AF43:AF45" si="49">IF(AB43="","",350)</f>
        <v/>
      </c>
      <c r="AG43" s="61" t="str">
        <f t="shared" ref="AG43:AG45" si="50">IF(AB43="","",")")</f>
        <v/>
      </c>
      <c r="AH43" s="69" t="str">
        <f t="shared" ref="AH43:AH45" si="51">IF(AI43="","","(")</f>
        <v/>
      </c>
      <c r="AI43" s="70" t="str">
        <f t="shared" ref="AI43:AI45" si="52">IF(J43="","",J43)</f>
        <v/>
      </c>
      <c r="AJ43" s="64" t="str">
        <f t="shared" ref="AJ43:AJ45" si="53">IF(AI43="","",",")</f>
        <v/>
      </c>
      <c r="AK43" s="64" t="str">
        <f t="shared" ref="AK43:AK45" si="54">IF(K43="","",K43)</f>
        <v/>
      </c>
      <c r="AL43" s="64" t="str">
        <f t="shared" ref="AL43:AL45" si="55">IF(AI43="","",",")</f>
        <v/>
      </c>
      <c r="AM43" s="64" t="str">
        <f t="shared" ref="AM43:AM45" si="56">IF(AI43="","",450)</f>
        <v/>
      </c>
      <c r="AN43" s="64" t="str">
        <f t="shared" ref="AN43:AN45" si="57">IF(AI43="","",")")</f>
        <v/>
      </c>
    </row>
    <row r="44" spans="1:40" ht="24.5" thickTop="1" thickBot="1" x14ac:dyDescent="0.55000000000000004">
      <c r="B44" t="s">
        <v>1003</v>
      </c>
      <c r="C44" s="51" t="s">
        <v>1151</v>
      </c>
      <c r="D44" s="52" t="s">
        <v>1110</v>
      </c>
      <c r="E44" s="52" t="s">
        <v>1016</v>
      </c>
      <c r="F44" s="53"/>
      <c r="G44" s="53"/>
      <c r="H44" s="52"/>
      <c r="I44" s="52"/>
      <c r="J44" s="54"/>
      <c r="K44" s="54"/>
      <c r="L44" s="55" t="str">
        <f t="shared" si="29"/>
        <v xml:space="preserve">            { line: "HOSANNA,HOSANNA, (Re,m,15)", sC: "as"},</v>
      </c>
      <c r="M44" s="56" t="str">
        <f t="shared" si="30"/>
        <v>(</v>
      </c>
      <c r="N44" s="57" t="str">
        <f t="shared" si="31"/>
        <v>Re</v>
      </c>
      <c r="O44" s="58" t="str">
        <f t="shared" si="32"/>
        <v>,</v>
      </c>
      <c r="P44" s="59" t="str">
        <f t="shared" si="33"/>
        <v>m</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4.5" thickTop="1" thickBot="1" x14ac:dyDescent="0.55000000000000004">
      <c r="B45" t="s">
        <v>1003</v>
      </c>
      <c r="C45" s="51" t="s">
        <v>1144</v>
      </c>
      <c r="D45" s="52" t="s">
        <v>1048</v>
      </c>
      <c r="E45" s="52"/>
      <c r="F45" s="53" t="s">
        <v>1015</v>
      </c>
      <c r="G45" s="53"/>
      <c r="H45" s="52"/>
      <c r="I45" s="52"/>
      <c r="J45" s="54"/>
      <c r="K45" s="54"/>
      <c r="L45" s="55" t="str">
        <f t="shared" si="29"/>
        <v xml:space="preserve">            { line: "EN LO ALTO DEL CIELO., (Fa,,15)(Mi,,250)", sC: "as"},</v>
      </c>
      <c r="M45" s="56" t="str">
        <f t="shared" si="30"/>
        <v>(</v>
      </c>
      <c r="N45" s="57" t="str">
        <f t="shared" si="31"/>
        <v>Fa</v>
      </c>
      <c r="O45" s="58" t="str">
        <f t="shared" si="32"/>
        <v>,</v>
      </c>
      <c r="P45" s="59" t="str">
        <f t="shared" si="33"/>
        <v/>
      </c>
      <c r="Q45" s="60" t="str">
        <f t="shared" si="34"/>
        <v>,</v>
      </c>
      <c r="R45" s="61">
        <f t="shared" si="35"/>
        <v>15</v>
      </c>
      <c r="S45" s="56" t="str">
        <f t="shared" si="36"/>
        <v>)</v>
      </c>
      <c r="T45" s="62" t="str">
        <f t="shared" si="37"/>
        <v>(</v>
      </c>
      <c r="U45" s="63" t="str">
        <f t="shared" si="38"/>
        <v>Mi</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36.5" thickTop="1" thickBot="1" x14ac:dyDescent="0.55000000000000004">
      <c r="A46" s="76"/>
      <c r="B46" s="76"/>
      <c r="C46" s="76"/>
      <c r="D46" s="77"/>
      <c r="E46" s="77"/>
      <c r="F46" s="77"/>
      <c r="G46" s="77"/>
      <c r="H46" s="77"/>
      <c r="I46" s="77"/>
      <c r="J46" s="77"/>
      <c r="K46" s="77"/>
      <c r="L46" s="50" t="s">
        <v>998</v>
      </c>
      <c r="M46" s="56" t="str">
        <f t="shared" ref="M46:M49" si="58">IF(N46="","","(")</f>
        <v/>
      </c>
      <c r="N46" s="57" t="str">
        <f t="shared" si="2"/>
        <v/>
      </c>
      <c r="O46" s="58" t="str">
        <f t="shared" ref="O46:O49" si="59">IF(N46="","",",")</f>
        <v/>
      </c>
      <c r="P46" s="59" t="str">
        <f t="shared" si="4"/>
        <v/>
      </c>
      <c r="Q46" s="60" t="str">
        <f t="shared" ref="Q46:Q49" si="60">IF(N46="","",",")</f>
        <v/>
      </c>
      <c r="R46" s="61" t="str">
        <f t="shared" ref="R46:R49" si="61">IF(N46="","",15)</f>
        <v/>
      </c>
      <c r="S46" s="56" t="str">
        <f t="shared" ref="S46:S49" si="62">IF(N46="","",")")</f>
        <v/>
      </c>
      <c r="T46" s="62" t="str">
        <f t="shared" ref="T46:T49" si="63">IF(U46="","","(")</f>
        <v/>
      </c>
      <c r="U46" s="63" t="str">
        <f t="shared" si="9"/>
        <v/>
      </c>
      <c r="V46" s="64" t="str">
        <f t="shared" ref="V46:V49" si="64">IF(U46="","",",")</f>
        <v/>
      </c>
      <c r="W46" s="65" t="str">
        <f t="shared" si="11"/>
        <v/>
      </c>
      <c r="X46" s="64" t="str">
        <f t="shared" ref="X46:X49" si="65">IF(U46="","",",")</f>
        <v/>
      </c>
      <c r="Y46" s="64" t="str">
        <f t="shared" ref="Y46:Y49" si="66">IF(U46="","",250)</f>
        <v/>
      </c>
      <c r="Z46" s="56" t="str">
        <f t="shared" ref="Z46:Z49" si="67">IF(U46="","",")")</f>
        <v/>
      </c>
      <c r="AA46" s="66" t="str">
        <f t="shared" ref="AA46:AA49" si="68">IF(AB46="","","(")</f>
        <v/>
      </c>
      <c r="AB46" s="57" t="str">
        <f t="shared" si="16"/>
        <v/>
      </c>
      <c r="AC46" s="67" t="str">
        <f t="shared" ref="AC46:AC49" si="69">IF(AB46="","",",")</f>
        <v/>
      </c>
      <c r="AD46" s="59" t="str">
        <f t="shared" ref="AD46:AD49" si="70">IF(I46="","",I46)</f>
        <v/>
      </c>
      <c r="AE46" s="68" t="str">
        <f t="shared" ref="AE46:AE49" si="71">IF(AB46="","",",")</f>
        <v/>
      </c>
      <c r="AF46" s="61" t="str">
        <f t="shared" ref="AF46:AF49" si="72">IF(AB46="","",350)</f>
        <v/>
      </c>
      <c r="AG46" s="61" t="str">
        <f t="shared" ref="AG46:AG49" si="73">IF(AB46="","",")")</f>
        <v/>
      </c>
      <c r="AH46" s="69" t="str">
        <f t="shared" ref="AH46:AH49" si="74">IF(AI46="","","(")</f>
        <v/>
      </c>
      <c r="AI46" s="70" t="str">
        <f t="shared" si="23"/>
        <v/>
      </c>
      <c r="AJ46" s="64" t="str">
        <f t="shared" ref="AJ46:AJ49" si="75">IF(AI46="","",",")</f>
        <v/>
      </c>
      <c r="AK46" s="64" t="str">
        <f t="shared" ref="AK46:AK49" si="76">IF(K46="","",K46)</f>
        <v/>
      </c>
      <c r="AL46" s="64" t="str">
        <f t="shared" ref="AL46:AL49" si="77">IF(AI46="","",",")</f>
        <v/>
      </c>
      <c r="AM46" s="64" t="str">
        <f t="shared" ref="AM46:AM49" si="78">IF(AI46="","",450)</f>
        <v/>
      </c>
      <c r="AN46" s="64" t="str">
        <f t="shared" ref="AN46:AN49" si="79">IF(AI46="","",")")</f>
        <v/>
      </c>
    </row>
    <row r="47" spans="1:40" ht="24.5" thickTop="1" thickBot="1" x14ac:dyDescent="0.55000000000000004">
      <c r="B47" t="s">
        <v>1018</v>
      </c>
      <c r="C47" s="51" t="s">
        <v>1088</v>
      </c>
      <c r="D47" s="52" t="s">
        <v>1017</v>
      </c>
      <c r="E47" s="52" t="s">
        <v>1016</v>
      </c>
      <c r="F47" s="53"/>
      <c r="G47" s="53"/>
      <c r="H47" s="52"/>
      <c r="I47" s="52"/>
      <c r="J47" s="54"/>
      <c r="K47" s="54"/>
      <c r="L47" s="55" t="str">
        <f t="shared" ref="L47:L49" si="80">IF(C47="","",_xlfn.CONCAT("            { line: ","""",C47,", ",M47:AN47,""", sC: ","""",B47,"""},"))</f>
        <v xml:space="preserve">            { line: "Bendito es el que viene, (La,m,15)", sC: "tc"},</v>
      </c>
      <c r="M47" s="56" t="str">
        <f t="shared" si="58"/>
        <v>(</v>
      </c>
      <c r="N47" s="57" t="str">
        <f t="shared" si="2"/>
        <v>La</v>
      </c>
      <c r="O47" s="58" t="str">
        <f t="shared" si="59"/>
        <v>,</v>
      </c>
      <c r="P47" s="59" t="str">
        <f t="shared" si="4"/>
        <v>m</v>
      </c>
      <c r="Q47" s="60" t="str">
        <f t="shared" si="60"/>
        <v>,</v>
      </c>
      <c r="R47" s="61">
        <f t="shared" si="61"/>
        <v>15</v>
      </c>
      <c r="S47" s="56" t="str">
        <f t="shared" si="62"/>
        <v>)</v>
      </c>
      <c r="T47" s="62" t="str">
        <f t="shared" si="63"/>
        <v/>
      </c>
      <c r="U47" s="63" t="str">
        <f t="shared" si="9"/>
        <v/>
      </c>
      <c r="V47" s="64" t="str">
        <f t="shared" si="64"/>
        <v/>
      </c>
      <c r="W47" s="65" t="str">
        <f t="shared" si="11"/>
        <v/>
      </c>
      <c r="X47" s="64" t="str">
        <f t="shared" si="65"/>
        <v/>
      </c>
      <c r="Y47" s="64" t="str">
        <f t="shared" si="66"/>
        <v/>
      </c>
      <c r="Z47" s="56" t="str">
        <f t="shared" si="67"/>
        <v/>
      </c>
      <c r="AA47" s="66" t="str">
        <f t="shared" si="68"/>
        <v/>
      </c>
      <c r="AB47" s="57" t="str">
        <f t="shared" si="16"/>
        <v/>
      </c>
      <c r="AC47" s="67" t="str">
        <f t="shared" si="69"/>
        <v/>
      </c>
      <c r="AD47" s="59" t="str">
        <f t="shared" si="70"/>
        <v/>
      </c>
      <c r="AE47" s="68" t="str">
        <f t="shared" si="71"/>
        <v/>
      </c>
      <c r="AF47" s="61" t="str">
        <f t="shared" si="72"/>
        <v/>
      </c>
      <c r="AG47" s="61" t="str">
        <f t="shared" si="73"/>
        <v/>
      </c>
      <c r="AH47" s="69" t="str">
        <f t="shared" si="74"/>
        <v/>
      </c>
      <c r="AI47" s="70" t="str">
        <f t="shared" si="23"/>
        <v/>
      </c>
      <c r="AJ47" s="64" t="str">
        <f t="shared" si="75"/>
        <v/>
      </c>
      <c r="AK47" s="64" t="str">
        <f t="shared" si="76"/>
        <v/>
      </c>
      <c r="AL47" s="64" t="str">
        <f t="shared" si="77"/>
        <v/>
      </c>
      <c r="AM47" s="64" t="str">
        <f t="shared" si="78"/>
        <v/>
      </c>
      <c r="AN47" s="64" t="str">
        <f t="shared" si="79"/>
        <v/>
      </c>
    </row>
    <row r="48" spans="1:40" ht="24.5" thickTop="1" thickBot="1" x14ac:dyDescent="0.55000000000000004">
      <c r="C48" s="51" t="s">
        <v>1152</v>
      </c>
      <c r="D48" s="52" t="s">
        <v>1110</v>
      </c>
      <c r="E48" s="52" t="s">
        <v>1016</v>
      </c>
      <c r="F48" s="53" t="s">
        <v>1015</v>
      </c>
      <c r="G48" s="53"/>
      <c r="H48" s="52"/>
      <c r="I48" s="52"/>
      <c r="J48" s="54"/>
      <c r="K48" s="54"/>
      <c r="L48" s="55" t="str">
        <f t="shared" si="80"/>
        <v xml:space="preserve">            { line: "en el nombre del Señor,, (Re,m,15)(Mi,,250)", sC: ""},</v>
      </c>
      <c r="M48" s="56" t="str">
        <f t="shared" si="58"/>
        <v>(</v>
      </c>
      <c r="N48" s="57" t="str">
        <f t="shared" si="2"/>
        <v>Re</v>
      </c>
      <c r="O48" s="58" t="str">
        <f t="shared" si="59"/>
        <v>,</v>
      </c>
      <c r="P48" s="59" t="str">
        <f t="shared" si="4"/>
        <v>m</v>
      </c>
      <c r="Q48" s="60" t="str">
        <f t="shared" si="60"/>
        <v>,</v>
      </c>
      <c r="R48" s="61">
        <f t="shared" si="61"/>
        <v>15</v>
      </c>
      <c r="S48" s="56" t="str">
        <f t="shared" si="62"/>
        <v>)</v>
      </c>
      <c r="T48" s="62" t="str">
        <f t="shared" si="63"/>
        <v>(</v>
      </c>
      <c r="U48" s="63" t="str">
        <f t="shared" si="9"/>
        <v>Mi</v>
      </c>
      <c r="V48" s="64" t="str">
        <f t="shared" si="64"/>
        <v>,</v>
      </c>
      <c r="W48" s="65" t="str">
        <f t="shared" si="11"/>
        <v/>
      </c>
      <c r="X48" s="64" t="str">
        <f t="shared" si="65"/>
        <v>,</v>
      </c>
      <c r="Y48" s="64">
        <f t="shared" si="66"/>
        <v>250</v>
      </c>
      <c r="Z48" s="56" t="str">
        <f t="shared" si="67"/>
        <v>)</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2:40" ht="24.5" thickTop="1" thickBot="1" x14ac:dyDescent="0.55000000000000004">
      <c r="C49" s="51" t="s">
        <v>1089</v>
      </c>
      <c r="D49" s="52" t="s">
        <v>1110</v>
      </c>
      <c r="E49" s="52" t="s">
        <v>1016</v>
      </c>
      <c r="F49" s="53" t="s">
        <v>1015</v>
      </c>
      <c r="G49" s="53"/>
      <c r="H49" s="52"/>
      <c r="I49" s="52"/>
      <c r="J49" s="54"/>
      <c r="K49" s="54"/>
      <c r="L49" s="55" t="str">
        <f t="shared" si="80"/>
        <v xml:space="preserve">            { line: "en el nombre del Señor., (Re,m,15)(Mi,,250)", sC: ""},</v>
      </c>
      <c r="M49" s="56" t="str">
        <f t="shared" si="58"/>
        <v>(</v>
      </c>
      <c r="N49" s="57" t="str">
        <f t="shared" si="2"/>
        <v>Re</v>
      </c>
      <c r="O49" s="58" t="str">
        <f t="shared" si="59"/>
        <v>,</v>
      </c>
      <c r="P49" s="59" t="str">
        <f t="shared" si="4"/>
        <v>m</v>
      </c>
      <c r="Q49" s="60" t="str">
        <f t="shared" si="60"/>
        <v>,</v>
      </c>
      <c r="R49" s="61">
        <f t="shared" si="61"/>
        <v>15</v>
      </c>
      <c r="S49" s="56" t="str">
        <f t="shared" si="62"/>
        <v>)</v>
      </c>
      <c r="T49" s="62" t="str">
        <f t="shared" si="63"/>
        <v>(</v>
      </c>
      <c r="U49" s="63" t="str">
        <f t="shared" si="9"/>
        <v>Mi</v>
      </c>
      <c r="V49" s="64" t="str">
        <f t="shared" si="64"/>
        <v>,</v>
      </c>
      <c r="W49" s="65" t="str">
        <f t="shared" si="11"/>
        <v/>
      </c>
      <c r="X49" s="64" t="str">
        <f t="shared" si="65"/>
        <v>,</v>
      </c>
      <c r="Y49" s="64">
        <f t="shared" si="66"/>
        <v>250</v>
      </c>
      <c r="Z49" s="56" t="str">
        <f t="shared" si="67"/>
        <v>)</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2:40" ht="26.5" thickTop="1" thickBot="1" x14ac:dyDescent="0.55000000000000004">
      <c r="C50" s="73"/>
      <c r="D50" s="74"/>
      <c r="E50" s="74"/>
      <c r="F50" s="74"/>
      <c r="G50" s="74"/>
      <c r="H50" s="74"/>
      <c r="I50" s="74"/>
      <c r="J50" s="74"/>
      <c r="K50" s="74"/>
      <c r="L50" s="75" t="s">
        <v>997</v>
      </c>
      <c r="M50" s="56"/>
      <c r="N50" s="57"/>
      <c r="O50" s="58"/>
      <c r="P50" s="59"/>
      <c r="Q50" s="60"/>
      <c r="R50" s="61"/>
      <c r="S50" s="56"/>
      <c r="T50" s="62"/>
      <c r="U50" s="63"/>
      <c r="V50" s="64"/>
      <c r="W50" s="65"/>
      <c r="X50" s="64"/>
      <c r="Y50" s="64"/>
      <c r="Z50" s="56"/>
      <c r="AA50" s="66"/>
      <c r="AB50" s="57"/>
      <c r="AC50" s="67"/>
      <c r="AD50" s="59"/>
      <c r="AE50" s="68"/>
      <c r="AF50" s="61"/>
      <c r="AG50" s="61"/>
      <c r="AH50" s="69"/>
      <c r="AI50" s="70"/>
      <c r="AJ50" s="64"/>
      <c r="AK50" s="64"/>
      <c r="AL50" s="64"/>
      <c r="AM50" s="64"/>
      <c r="AN50" s="64"/>
    </row>
    <row r="51" spans="2:40" ht="24.5" thickTop="1" thickBot="1" x14ac:dyDescent="0.55000000000000004">
      <c r="C51" s="79" t="s">
        <v>999</v>
      </c>
      <c r="D51" s="80"/>
      <c r="E51" s="80"/>
      <c r="F51" s="80"/>
      <c r="G51" s="80"/>
      <c r="H51" s="80"/>
      <c r="I51" s="80"/>
      <c r="J51" s="80"/>
      <c r="K51" s="80"/>
      <c r="L51" s="81" t="s">
        <v>1000</v>
      </c>
      <c r="M51" s="56" t="str">
        <f t="shared" ref="M51:M58" si="81">IF(N51="","","(")</f>
        <v/>
      </c>
      <c r="N51" s="57" t="str">
        <f t="shared" ref="N51:N58" si="82">IF(D51="","",D51)</f>
        <v/>
      </c>
      <c r="O51" s="58" t="str">
        <f t="shared" ref="O51:O58" si="83">IF(N51="","",",")</f>
        <v/>
      </c>
      <c r="P51" s="59" t="str">
        <f t="shared" ref="P51:P58" si="84">IF(E51="","",E51)</f>
        <v/>
      </c>
      <c r="Q51" s="60" t="str">
        <f t="shared" ref="Q51:Q58" si="85">IF(N51="","",",")</f>
        <v/>
      </c>
      <c r="R51" s="61" t="str">
        <f t="shared" ref="R51:R58" si="86">IF(N51="","",15)</f>
        <v/>
      </c>
      <c r="S51" s="56" t="str">
        <f t="shared" ref="S51:S58" si="87">IF(N51="","",")")</f>
        <v/>
      </c>
      <c r="T51" s="62" t="str">
        <f t="shared" ref="T51:T58" si="88">IF(U51="","","(")</f>
        <v/>
      </c>
      <c r="U51" s="63" t="str">
        <f t="shared" ref="U51:U58" si="89">IF(F51="","",F51)</f>
        <v/>
      </c>
      <c r="V51" s="64" t="str">
        <f t="shared" ref="V51:V58" si="90">IF(U51="","",",")</f>
        <v/>
      </c>
      <c r="W51" s="65" t="str">
        <f t="shared" ref="W51:W58" si="91">IF(G51="","",G51)</f>
        <v/>
      </c>
      <c r="X51" s="64" t="str">
        <f t="shared" ref="X51:X58" si="92">IF(U51="","",",")</f>
        <v/>
      </c>
      <c r="Y51" s="64" t="str">
        <f t="shared" ref="Y51:Y58" si="93">IF(U51="","",250)</f>
        <v/>
      </c>
      <c r="Z51" s="56" t="str">
        <f t="shared" ref="Z51:Z58" si="94">IF(U51="","",")")</f>
        <v/>
      </c>
      <c r="AA51" s="66" t="str">
        <f t="shared" ref="AA51:AA58" si="95">IF(AB51="","","(")</f>
        <v/>
      </c>
      <c r="AB51" s="57" t="str">
        <f t="shared" ref="AB51:AB58" si="96">IF(H51="","",H51)</f>
        <v/>
      </c>
      <c r="AC51" s="67" t="str">
        <f t="shared" ref="AC51:AC58" si="97">IF(AB51="","",",")</f>
        <v/>
      </c>
      <c r="AD51" s="59" t="str">
        <f t="shared" ref="AD51:AD58" si="98">IF(I51="","",I51)</f>
        <v/>
      </c>
      <c r="AE51" s="68" t="str">
        <f t="shared" ref="AE51:AE58" si="99">IF(AB51="","",",")</f>
        <v/>
      </c>
      <c r="AF51" s="61" t="str">
        <f t="shared" ref="AF51:AF58" si="100">IF(AB51="","",350)</f>
        <v/>
      </c>
      <c r="AG51" s="61" t="str">
        <f t="shared" ref="AG51:AG58" si="101">IF(AB51="","",")")</f>
        <v/>
      </c>
      <c r="AH51" s="69" t="str">
        <f t="shared" ref="AH51:AH58" si="102">IF(AI51="","","(")</f>
        <v/>
      </c>
      <c r="AI51" s="70" t="str">
        <f t="shared" ref="AI51:AI58" si="103">IF(J51="","",J51)</f>
        <v/>
      </c>
      <c r="AJ51" s="64" t="str">
        <f t="shared" ref="AJ51:AJ58" si="104">IF(AI51="","",",")</f>
        <v/>
      </c>
      <c r="AK51" s="64" t="str">
        <f t="shared" ref="AK51:AK58" si="105">IF(K51="","",K51)</f>
        <v/>
      </c>
      <c r="AL51" s="64" t="str">
        <f t="shared" ref="AL51:AL58" si="106">IF(AI51="","",",")</f>
        <v/>
      </c>
      <c r="AM51" s="64" t="str">
        <f t="shared" ref="AM51:AM58" si="107">IF(AI51="","",450)</f>
        <v/>
      </c>
      <c r="AN51" s="64" t="str">
        <f t="shared" ref="AN51:AN58" si="108">IF(AI51="","",")")</f>
        <v/>
      </c>
    </row>
    <row r="52" spans="2:40" ht="24.5" thickTop="1" thickBot="1" x14ac:dyDescent="0.55000000000000004">
      <c r="B52" t="s">
        <v>1001</v>
      </c>
      <c r="C52" s="82" t="s">
        <v>1153</v>
      </c>
      <c r="D52" s="83" t="s">
        <v>1017</v>
      </c>
      <c r="E52" s="83" t="s">
        <v>1016</v>
      </c>
      <c r="F52" s="83"/>
      <c r="G52" s="83"/>
      <c r="H52" s="83"/>
      <c r="I52" s="83"/>
      <c r="J52" s="83"/>
      <c r="K52" s="83"/>
      <c r="L52" s="84" t="str">
        <f>IF(C52="","",_xlfn.CONCAT("       triggerLine: ","""",C52,", ",M52:AN52,""", sC: ","""",B52,""", lines: ["))</f>
        <v xml:space="preserve">       triggerLine: "HOSANNA, HOSANNA, (La,m,15)", sC: "ta as", lines: [</v>
      </c>
      <c r="M52" s="56" t="str">
        <f t="shared" si="81"/>
        <v>(</v>
      </c>
      <c r="N52" s="57" t="str">
        <f t="shared" si="82"/>
        <v>La</v>
      </c>
      <c r="O52" s="58" t="str">
        <f t="shared" si="83"/>
        <v>,</v>
      </c>
      <c r="P52" s="59" t="str">
        <f t="shared" si="84"/>
        <v>m</v>
      </c>
      <c r="Q52" s="60" t="str">
        <f t="shared" si="85"/>
        <v>,</v>
      </c>
      <c r="R52" s="61">
        <f t="shared" si="86"/>
        <v>15</v>
      </c>
      <c r="S52" s="56" t="str">
        <f t="shared" si="87"/>
        <v>)</v>
      </c>
      <c r="T52" s="62" t="str">
        <f t="shared" si="88"/>
        <v/>
      </c>
      <c r="U52" s="63" t="str">
        <f t="shared" si="89"/>
        <v/>
      </c>
      <c r="V52" s="64" t="str">
        <f t="shared" si="90"/>
        <v/>
      </c>
      <c r="W52" s="65" t="str">
        <f t="shared" si="91"/>
        <v/>
      </c>
      <c r="X52" s="64" t="str">
        <f t="shared" si="92"/>
        <v/>
      </c>
      <c r="Y52" s="64" t="str">
        <f t="shared" si="93"/>
        <v/>
      </c>
      <c r="Z52" s="56" t="str">
        <f t="shared" si="94"/>
        <v/>
      </c>
      <c r="AA52" s="66" t="str">
        <f t="shared" si="95"/>
        <v/>
      </c>
      <c r="AB52" s="57" t="str">
        <f t="shared" si="96"/>
        <v/>
      </c>
      <c r="AC52" s="67" t="str">
        <f t="shared" si="97"/>
        <v/>
      </c>
      <c r="AD52" s="59" t="str">
        <f t="shared" si="98"/>
        <v/>
      </c>
      <c r="AE52" s="68" t="str">
        <f t="shared" si="99"/>
        <v/>
      </c>
      <c r="AF52" s="61" t="str">
        <f t="shared" si="100"/>
        <v/>
      </c>
      <c r="AG52" s="61" t="str">
        <f t="shared" si="101"/>
        <v/>
      </c>
      <c r="AH52" s="69" t="str">
        <f t="shared" si="102"/>
        <v/>
      </c>
      <c r="AI52" s="70" t="str">
        <f t="shared" si="103"/>
        <v/>
      </c>
      <c r="AJ52" s="64" t="str">
        <f t="shared" si="104"/>
        <v/>
      </c>
      <c r="AK52" s="64" t="str">
        <f t="shared" si="105"/>
        <v/>
      </c>
      <c r="AL52" s="64" t="str">
        <f t="shared" si="106"/>
        <v/>
      </c>
      <c r="AM52" s="64" t="str">
        <f t="shared" si="107"/>
        <v/>
      </c>
      <c r="AN52" s="64" t="str">
        <f t="shared" si="108"/>
        <v/>
      </c>
    </row>
    <row r="53" spans="2:40" ht="24.5" thickTop="1" thickBot="1" x14ac:dyDescent="0.55000000000000004">
      <c r="B53" t="s">
        <v>1003</v>
      </c>
      <c r="C53" s="85" t="s">
        <v>1151</v>
      </c>
      <c r="D53" s="86" t="s">
        <v>1130</v>
      </c>
      <c r="E53" s="86"/>
      <c r="F53" s="86"/>
      <c r="G53" s="86"/>
      <c r="H53" s="87"/>
      <c r="I53" s="87"/>
      <c r="J53" s="87"/>
      <c r="K53" s="87"/>
      <c r="L53" s="88" t="str">
        <f>IF(C53="","",_xlfn.CONCAT("            { line: ","""",C53,", ",M53:AN53,""", sC: ","""",B53,"""},"))</f>
        <v xml:space="preserve">            { line: "HOSANNA,HOSANNA, (Rem,,15)", sC: "as"},</v>
      </c>
      <c r="M53" s="56" t="str">
        <f t="shared" si="81"/>
        <v>(</v>
      </c>
      <c r="N53" s="57" t="str">
        <f t="shared" si="82"/>
        <v>Rem</v>
      </c>
      <c r="O53" s="58" t="str">
        <f t="shared" si="83"/>
        <v>,</v>
      </c>
      <c r="P53" s="59" t="str">
        <f t="shared" si="84"/>
        <v/>
      </c>
      <c r="Q53" s="60" t="str">
        <f t="shared" si="85"/>
        <v>,</v>
      </c>
      <c r="R53" s="61">
        <f t="shared" si="86"/>
        <v>15</v>
      </c>
      <c r="S53" s="56" t="str">
        <f t="shared" si="87"/>
        <v>)</v>
      </c>
      <c r="T53" s="62" t="str">
        <f t="shared" si="88"/>
        <v/>
      </c>
      <c r="U53" s="63" t="str">
        <f t="shared" si="89"/>
        <v/>
      </c>
      <c r="V53" s="64" t="str">
        <f t="shared" si="90"/>
        <v/>
      </c>
      <c r="W53" s="65" t="str">
        <f t="shared" si="91"/>
        <v/>
      </c>
      <c r="X53" s="64" t="str">
        <f t="shared" si="92"/>
        <v/>
      </c>
      <c r="Y53" s="64" t="str">
        <f t="shared" si="93"/>
        <v/>
      </c>
      <c r="Z53" s="56" t="str">
        <f t="shared" si="94"/>
        <v/>
      </c>
      <c r="AA53" s="66" t="str">
        <f t="shared" si="95"/>
        <v/>
      </c>
      <c r="AB53" s="57" t="str">
        <f t="shared" si="96"/>
        <v/>
      </c>
      <c r="AC53" s="67" t="str">
        <f t="shared" si="97"/>
        <v/>
      </c>
      <c r="AD53" s="59" t="str">
        <f t="shared" si="98"/>
        <v/>
      </c>
      <c r="AE53" s="68" t="str">
        <f t="shared" si="99"/>
        <v/>
      </c>
      <c r="AF53" s="61" t="str">
        <f t="shared" si="100"/>
        <v/>
      </c>
      <c r="AG53" s="61" t="str">
        <f t="shared" si="101"/>
        <v/>
      </c>
      <c r="AH53" s="69" t="str">
        <f t="shared" si="102"/>
        <v/>
      </c>
      <c r="AI53" s="70" t="str">
        <f t="shared" si="103"/>
        <v/>
      </c>
      <c r="AJ53" s="64" t="str">
        <f t="shared" si="104"/>
        <v/>
      </c>
      <c r="AK53" s="64" t="str">
        <f t="shared" si="105"/>
        <v/>
      </c>
      <c r="AL53" s="64" t="str">
        <f t="shared" si="106"/>
        <v/>
      </c>
      <c r="AM53" s="64" t="str">
        <f t="shared" si="107"/>
        <v/>
      </c>
      <c r="AN53" s="64" t="str">
        <f t="shared" si="108"/>
        <v/>
      </c>
    </row>
    <row r="54" spans="2:40" ht="24.5" thickTop="1" thickBot="1" x14ac:dyDescent="0.55000000000000004">
      <c r="B54" t="s">
        <v>1003</v>
      </c>
      <c r="C54" s="85" t="s">
        <v>1144</v>
      </c>
      <c r="D54" s="89" t="s">
        <v>1048</v>
      </c>
      <c r="E54" s="89"/>
      <c r="F54" s="89" t="s">
        <v>1015</v>
      </c>
      <c r="G54" s="89"/>
      <c r="H54" s="90"/>
      <c r="I54" s="90"/>
      <c r="J54" s="90"/>
      <c r="K54" s="90"/>
      <c r="L54" s="88" t="str">
        <f>IF(C54="","",_xlfn.CONCAT("            { line: ","""",C54,", ",M54:AN54,""", sC: ","""",B54,"""},"))</f>
        <v xml:space="preserve">            { line: "EN LO ALTO DEL CIELO., (Fa,,15)(Mi,,250)", sC: "as"},</v>
      </c>
      <c r="M54" s="56" t="str">
        <f t="shared" si="81"/>
        <v>(</v>
      </c>
      <c r="N54" s="57" t="str">
        <f t="shared" si="82"/>
        <v>Fa</v>
      </c>
      <c r="O54" s="58" t="str">
        <f t="shared" si="83"/>
        <v>,</v>
      </c>
      <c r="P54" s="59" t="str">
        <f t="shared" si="84"/>
        <v/>
      </c>
      <c r="Q54" s="60" t="str">
        <f t="shared" si="85"/>
        <v>,</v>
      </c>
      <c r="R54" s="61">
        <f t="shared" si="86"/>
        <v>15</v>
      </c>
      <c r="S54" s="56" t="str">
        <f t="shared" si="87"/>
        <v>)</v>
      </c>
      <c r="T54" s="62" t="str">
        <f t="shared" si="88"/>
        <v>(</v>
      </c>
      <c r="U54" s="63" t="str">
        <f t="shared" si="89"/>
        <v>Mi</v>
      </c>
      <c r="V54" s="64" t="str">
        <f t="shared" si="90"/>
        <v>,</v>
      </c>
      <c r="W54" s="65" t="str">
        <f t="shared" si="91"/>
        <v/>
      </c>
      <c r="X54" s="64" t="str">
        <f t="shared" si="92"/>
        <v>,</v>
      </c>
      <c r="Y54" s="64">
        <f t="shared" si="93"/>
        <v>250</v>
      </c>
      <c r="Z54" s="56" t="str">
        <f t="shared" si="94"/>
        <v>)</v>
      </c>
      <c r="AA54" s="66" t="str">
        <f t="shared" si="95"/>
        <v/>
      </c>
      <c r="AB54" s="57" t="str">
        <f t="shared" si="96"/>
        <v/>
      </c>
      <c r="AC54" s="67" t="str">
        <f t="shared" si="97"/>
        <v/>
      </c>
      <c r="AD54" s="59" t="str">
        <f t="shared" si="98"/>
        <v/>
      </c>
      <c r="AE54" s="68" t="str">
        <f t="shared" si="99"/>
        <v/>
      </c>
      <c r="AF54" s="61" t="str">
        <f t="shared" si="100"/>
        <v/>
      </c>
      <c r="AG54" s="61" t="str">
        <f t="shared" si="101"/>
        <v/>
      </c>
      <c r="AH54" s="69" t="str">
        <f t="shared" si="102"/>
        <v/>
      </c>
      <c r="AI54" s="70" t="str">
        <f t="shared" si="103"/>
        <v/>
      </c>
      <c r="AJ54" s="64" t="str">
        <f t="shared" si="104"/>
        <v/>
      </c>
      <c r="AK54" s="64" t="str">
        <f t="shared" si="105"/>
        <v/>
      </c>
      <c r="AL54" s="64" t="str">
        <f t="shared" si="106"/>
        <v/>
      </c>
      <c r="AM54" s="64" t="str">
        <f t="shared" si="107"/>
        <v/>
      </c>
      <c r="AN54" s="64" t="str">
        <f t="shared" si="108"/>
        <v/>
      </c>
    </row>
    <row r="55" spans="2:40" ht="26.5" thickTop="1" thickBot="1" x14ac:dyDescent="0.55000000000000004">
      <c r="C55" s="73"/>
      <c r="D55" s="74"/>
      <c r="E55" s="74"/>
      <c r="F55" s="74"/>
      <c r="G55" s="74"/>
      <c r="H55" s="74"/>
      <c r="I55" s="74"/>
      <c r="J55" s="74"/>
      <c r="K55" s="74"/>
      <c r="L55" s="75" t="s">
        <v>997</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2:40" ht="24.5" thickTop="1" thickBot="1" x14ac:dyDescent="0.55000000000000004">
      <c r="B56" t="s">
        <v>1003</v>
      </c>
      <c r="C56" s="85" t="s">
        <v>1136</v>
      </c>
      <c r="D56" s="86" t="s">
        <v>1017</v>
      </c>
      <c r="E56" s="86" t="s">
        <v>1016</v>
      </c>
      <c r="F56" s="86"/>
      <c r="G56" s="86"/>
      <c r="H56" s="87"/>
      <c r="I56" s="87"/>
      <c r="J56" s="87"/>
      <c r="K56" s="87"/>
      <c r="L56" s="88" t="str">
        <f>IF(C56="","",_xlfn.CONCAT("            { line: ","""",C56,", ",M56:AN56,""", sC: ","""",B56,"""},"))</f>
        <v xml:space="preserve">            { line: "HOSANNA, HOSANNA,, (La,m,15)", sC: "as"},</v>
      </c>
      <c r="M56" s="56" t="str">
        <f t="shared" si="81"/>
        <v>(</v>
      </c>
      <c r="N56" s="57" t="str">
        <f t="shared" si="82"/>
        <v>La</v>
      </c>
      <c r="O56" s="58" t="str">
        <f t="shared" si="83"/>
        <v>,</v>
      </c>
      <c r="P56" s="59" t="str">
        <f t="shared" si="84"/>
        <v>m</v>
      </c>
      <c r="Q56" s="60" t="str">
        <f t="shared" si="85"/>
        <v>,</v>
      </c>
      <c r="R56" s="61">
        <f t="shared" si="86"/>
        <v>15</v>
      </c>
      <c r="S56" s="56" t="str">
        <f t="shared" si="87"/>
        <v>)</v>
      </c>
      <c r="T56" s="62" t="str">
        <f t="shared" si="88"/>
        <v/>
      </c>
      <c r="U56" s="63" t="str">
        <f t="shared" si="89"/>
        <v/>
      </c>
      <c r="V56" s="64" t="str">
        <f t="shared" si="90"/>
        <v/>
      </c>
      <c r="W56" s="65" t="str">
        <f t="shared" si="91"/>
        <v/>
      </c>
      <c r="X56" s="64" t="str">
        <f t="shared" si="92"/>
        <v/>
      </c>
      <c r="Y56" s="64" t="str">
        <f t="shared" si="93"/>
        <v/>
      </c>
      <c r="Z56" s="56" t="str">
        <f t="shared" si="94"/>
        <v/>
      </c>
      <c r="AA56" s="66" t="str">
        <f t="shared" si="95"/>
        <v/>
      </c>
      <c r="AB56" s="57" t="str">
        <f t="shared" si="96"/>
        <v/>
      </c>
      <c r="AC56" s="67" t="str">
        <f t="shared" si="97"/>
        <v/>
      </c>
      <c r="AD56" s="59" t="str">
        <f t="shared" si="98"/>
        <v/>
      </c>
      <c r="AE56" s="68" t="str">
        <f t="shared" si="99"/>
        <v/>
      </c>
      <c r="AF56" s="61" t="str">
        <f t="shared" si="100"/>
        <v/>
      </c>
      <c r="AG56" s="61" t="str">
        <f t="shared" si="101"/>
        <v/>
      </c>
      <c r="AH56" s="69" t="str">
        <f t="shared" si="102"/>
        <v/>
      </c>
      <c r="AI56" s="70" t="str">
        <f t="shared" si="103"/>
        <v/>
      </c>
      <c r="AJ56" s="64" t="str">
        <f t="shared" si="104"/>
        <v/>
      </c>
      <c r="AK56" s="64" t="str">
        <f t="shared" si="105"/>
        <v/>
      </c>
      <c r="AL56" s="64" t="str">
        <f t="shared" si="106"/>
        <v/>
      </c>
      <c r="AM56" s="64" t="str">
        <f t="shared" si="107"/>
        <v/>
      </c>
      <c r="AN56" s="64" t="str">
        <f t="shared" si="108"/>
        <v/>
      </c>
    </row>
    <row r="57" spans="2:40" ht="24.5" thickTop="1" thickBot="1" x14ac:dyDescent="0.55000000000000004">
      <c r="B57" t="s">
        <v>1003</v>
      </c>
      <c r="C57" s="85" t="s">
        <v>1151</v>
      </c>
      <c r="D57" s="89" t="s">
        <v>1130</v>
      </c>
      <c r="E57" s="89"/>
      <c r="F57" s="89"/>
      <c r="G57" s="89"/>
      <c r="H57" s="90"/>
      <c r="I57" s="90"/>
      <c r="J57" s="90"/>
      <c r="K57" s="90"/>
      <c r="L57" s="88" t="str">
        <f>IF(C57="","",_xlfn.CONCAT("            { line: ","""",C57,", ",M57:AN57,""", sC: ","""",B57,"""},"))</f>
        <v xml:space="preserve">            { line: "HOSANNA,HOSANNA, (Rem,,15)", sC: "as"},</v>
      </c>
      <c r="M57" s="56" t="str">
        <f t="shared" si="81"/>
        <v>(</v>
      </c>
      <c r="N57" s="57" t="str">
        <f t="shared" si="82"/>
        <v>Rem</v>
      </c>
      <c r="O57" s="58" t="str">
        <f t="shared" si="83"/>
        <v>,</v>
      </c>
      <c r="P57" s="59" t="str">
        <f t="shared" si="84"/>
        <v/>
      </c>
      <c r="Q57" s="60" t="str">
        <f t="shared" si="85"/>
        <v>,</v>
      </c>
      <c r="R57" s="61">
        <f t="shared" si="86"/>
        <v>15</v>
      </c>
      <c r="S57" s="56" t="str">
        <f t="shared" si="87"/>
        <v>)</v>
      </c>
      <c r="T57" s="62" t="str">
        <f t="shared" si="88"/>
        <v/>
      </c>
      <c r="U57" s="63" t="str">
        <f t="shared" si="89"/>
        <v/>
      </c>
      <c r="V57" s="64" t="str">
        <f t="shared" si="90"/>
        <v/>
      </c>
      <c r="W57" s="65" t="str">
        <f t="shared" si="91"/>
        <v/>
      </c>
      <c r="X57" s="64" t="str">
        <f t="shared" si="92"/>
        <v/>
      </c>
      <c r="Y57" s="64" t="str">
        <f t="shared" si="93"/>
        <v/>
      </c>
      <c r="Z57" s="56" t="str">
        <f t="shared" si="94"/>
        <v/>
      </c>
      <c r="AA57" s="66" t="str">
        <f t="shared" si="95"/>
        <v/>
      </c>
      <c r="AB57" s="57" t="str">
        <f t="shared" si="96"/>
        <v/>
      </c>
      <c r="AC57" s="67" t="str">
        <f t="shared" si="97"/>
        <v/>
      </c>
      <c r="AD57" s="59" t="str">
        <f t="shared" si="98"/>
        <v/>
      </c>
      <c r="AE57" s="68" t="str">
        <f t="shared" si="99"/>
        <v/>
      </c>
      <c r="AF57" s="61" t="str">
        <f t="shared" si="100"/>
        <v/>
      </c>
      <c r="AG57" s="61" t="str">
        <f t="shared" si="101"/>
        <v/>
      </c>
      <c r="AH57" s="69" t="str">
        <f t="shared" si="102"/>
        <v/>
      </c>
      <c r="AI57" s="70" t="str">
        <f t="shared" si="103"/>
        <v/>
      </c>
      <c r="AJ57" s="64" t="str">
        <f t="shared" si="104"/>
        <v/>
      </c>
      <c r="AK57" s="64" t="str">
        <f t="shared" si="105"/>
        <v/>
      </c>
      <c r="AL57" s="64" t="str">
        <f t="shared" si="106"/>
        <v/>
      </c>
      <c r="AM57" s="64" t="str">
        <f t="shared" si="107"/>
        <v/>
      </c>
      <c r="AN57" s="64" t="str">
        <f t="shared" si="108"/>
        <v/>
      </c>
    </row>
    <row r="58" spans="2:40" ht="24.5" thickTop="1" thickBot="1" x14ac:dyDescent="0.55000000000000004">
      <c r="B58" t="s">
        <v>1003</v>
      </c>
      <c r="C58" s="93" t="s">
        <v>1144</v>
      </c>
      <c r="D58" s="83" t="s">
        <v>1048</v>
      </c>
      <c r="E58" s="83"/>
      <c r="F58" s="83" t="s">
        <v>1015</v>
      </c>
      <c r="G58" s="83"/>
      <c r="H58" s="83"/>
      <c r="I58" s="83"/>
      <c r="J58" s="83"/>
      <c r="K58" s="83"/>
      <c r="L58" s="94" t="str">
        <f>IF(C58="","",_xlfn.CONCAT("            { line: ","""",C58,", ",M58:AN58,""", sC: ","""",B58,"""},  ]},"))</f>
        <v xml:space="preserve">            { line: "EN LO ALTO DEL CIELO., (Fa,,15)(Mi,,250)", sC: "as"},  ]},</v>
      </c>
      <c r="M58" s="56" t="str">
        <f t="shared" si="81"/>
        <v>(</v>
      </c>
      <c r="N58" s="57" t="str">
        <f t="shared" si="82"/>
        <v>Fa</v>
      </c>
      <c r="O58" s="58" t="str">
        <f t="shared" si="83"/>
        <v>,</v>
      </c>
      <c r="P58" s="59" t="str">
        <f t="shared" si="84"/>
        <v/>
      </c>
      <c r="Q58" s="60" t="str">
        <f t="shared" si="85"/>
        <v>,</v>
      </c>
      <c r="R58" s="61">
        <f t="shared" si="86"/>
        <v>15</v>
      </c>
      <c r="S58" s="56" t="str">
        <f t="shared" si="87"/>
        <v>)</v>
      </c>
      <c r="T58" s="62" t="str">
        <f t="shared" si="88"/>
        <v>(</v>
      </c>
      <c r="U58" s="63" t="str">
        <f t="shared" si="89"/>
        <v>Mi</v>
      </c>
      <c r="V58" s="64" t="str">
        <f t="shared" si="90"/>
        <v>,</v>
      </c>
      <c r="W58" s="65" t="str">
        <f t="shared" si="91"/>
        <v/>
      </c>
      <c r="X58" s="64" t="str">
        <f t="shared" si="92"/>
        <v>,</v>
      </c>
      <c r="Y58" s="64">
        <f t="shared" si="93"/>
        <v>250</v>
      </c>
      <c r="Z58" s="56" t="str">
        <f t="shared" si="94"/>
        <v>)</v>
      </c>
      <c r="AA58" s="66" t="str">
        <f t="shared" si="95"/>
        <v/>
      </c>
      <c r="AB58" s="57" t="str">
        <f t="shared" si="96"/>
        <v/>
      </c>
      <c r="AC58" s="67" t="str">
        <f t="shared" si="97"/>
        <v/>
      </c>
      <c r="AD58" s="59" t="str">
        <f t="shared" si="98"/>
        <v/>
      </c>
      <c r="AE58" s="68" t="str">
        <f t="shared" si="99"/>
        <v/>
      </c>
      <c r="AF58" s="61" t="str">
        <f t="shared" si="100"/>
        <v/>
      </c>
      <c r="AG58" s="61" t="str">
        <f t="shared" si="101"/>
        <v/>
      </c>
      <c r="AH58" s="69" t="str">
        <f t="shared" si="102"/>
        <v/>
      </c>
      <c r="AI58" s="70" t="str">
        <f t="shared" si="103"/>
        <v/>
      </c>
      <c r="AJ58" s="64" t="str">
        <f t="shared" si="104"/>
        <v/>
      </c>
      <c r="AK58" s="64" t="str">
        <f t="shared" si="105"/>
        <v/>
      </c>
      <c r="AL58" s="64" t="str">
        <f t="shared" si="106"/>
        <v/>
      </c>
      <c r="AM58" s="64" t="str">
        <f t="shared" si="107"/>
        <v/>
      </c>
      <c r="AN58" s="64" t="str">
        <f t="shared" si="108"/>
        <v/>
      </c>
    </row>
    <row r="59" spans="2:40" ht="24" customHeight="1" x14ac:dyDescent="0.6">
      <c r="B59" s="95"/>
      <c r="C59" s="95"/>
      <c r="D59" s="95"/>
      <c r="E59" s="95"/>
      <c r="F59" s="95"/>
      <c r="G59" s="95"/>
      <c r="H59" s="95"/>
      <c r="I59" s="95"/>
      <c r="J59" s="95"/>
      <c r="K59" s="95"/>
      <c r="L59" s="99" t="str">
        <f ca="1">_xlfn.CONCAT("]}, // ULTIMA LINEA DEL CANTO: ",L1)</f>
        <v>]}, // ULTIMA LINEA DEL CANTO: PADRE NUESTRO</v>
      </c>
      <c r="M59" s="95"/>
    </row>
    <row r="60" spans="2:40" ht="20.5" x14ac:dyDescent="0.35">
      <c r="L60" s="100" t="s">
        <v>1012</v>
      </c>
      <c r="M60" s="101"/>
    </row>
    <row r="61" spans="2:40" x14ac:dyDescent="0.35">
      <c r="M61"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194</v>
      </c>
      <c r="E1" s="40"/>
      <c r="F1" s="40"/>
      <c r="G1" s="40"/>
      <c r="H1" s="40"/>
      <c r="I1" s="40"/>
      <c r="J1" s="40"/>
      <c r="K1" s="40"/>
      <c r="L1" s="41" t="str">
        <f ca="1">UPPER(VLOOKUP(C1,Table223[],3,FALSE))</f>
        <v>PLEGARIA EUCARÍSTICA II MODELO I</v>
      </c>
      <c r="O1" s="42"/>
      <c r="P1" s="42"/>
      <c r="Q1" s="43"/>
      <c r="AE1" s="43"/>
      <c r="AF1" s="43"/>
    </row>
    <row r="2" spans="2:32" ht="34.5" x14ac:dyDescent="0.55000000000000004">
      <c r="B2" s="44" t="s">
        <v>983</v>
      </c>
      <c r="C2" s="45"/>
      <c r="D2" s="45"/>
      <c r="E2" s="45"/>
      <c r="F2" s="45"/>
      <c r="G2" s="45"/>
      <c r="H2" s="45"/>
      <c r="I2" s="45"/>
      <c r="J2" s="45"/>
      <c r="K2" s="45"/>
      <c r="L2" s="46" t="s">
        <v>984</v>
      </c>
    </row>
    <row r="3" spans="2:32" ht="23" x14ac:dyDescent="0.35">
      <c r="L3" s="46" t="s">
        <v>985</v>
      </c>
    </row>
    <row r="4" spans="2:32" ht="23" x14ac:dyDescent="0.35">
      <c r="L4" s="46" t="str">
        <f ca="1">_xlfn.CONCAT("║           ",L1,"               ║")</f>
        <v>║           PLEGARIA EUCARÍSTICA II MODELO I               ║</v>
      </c>
    </row>
    <row r="5" spans="2:32" ht="23" x14ac:dyDescent="0.35">
      <c r="L5" s="46" t="s">
        <v>986</v>
      </c>
    </row>
    <row r="6" spans="2:32" ht="23" x14ac:dyDescent="0.35">
      <c r="L6" s="47"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v>
      </c>
      <c r="L7" s="48" t="str">
        <f ca="1">_xlfn.CONCAT("        id: ","""",C7,"""",",")</f>
        <v xml:space="preserve">        id: "plegariaeucaristicaiimodeloi",</v>
      </c>
    </row>
    <row r="8" spans="2:32" ht="23" x14ac:dyDescent="0.35">
      <c r="C8" t="str">
        <f ca="1">PROPER(L1)</f>
        <v>Plegaria Eucarística Ii Modelo I</v>
      </c>
      <c r="L8" s="48" t="str">
        <f ca="1">_xlfn.CONCAT("        tt: ","""",C8,"""",",")</f>
        <v xml:space="preserve">        tt: "Plegaria Eucarística Ii Modelo I",</v>
      </c>
    </row>
    <row r="9" spans="2:32" ht="23" x14ac:dyDescent="0.35">
      <c r="C9" t="str">
        <f ca="1">PROPER(L1)</f>
        <v>Plegaria Eucarística Ii Modelo I</v>
      </c>
      <c r="L9" s="48" t="str">
        <f ca="1">_xlfn.CONCAT("        title: ","""",C9,"""",",")</f>
        <v xml:space="preserve">        title: "Plegaria Eucarística Ii Modelo I",</v>
      </c>
    </row>
    <row r="10" spans="2:32" ht="23" x14ac:dyDescent="0.35">
      <c r="C10" t="str">
        <f ca="1">VLOOKUP(C1,Table223[],4,FALSE)</f>
        <v>Modelo I</v>
      </c>
      <c r="L10" s="48" t="str">
        <f ca="1">_xlfn.CONCAT("        ","subtitle: ","""",C10,"""",",")</f>
        <v xml:space="preserve">        subtitle: "Modelo I",</v>
      </c>
    </row>
    <row r="11" spans="2:32" ht="23" x14ac:dyDescent="0.35">
      <c r="C11" t="str">
        <f ca="1">_xlfn.CONCAT("category: [",VLOOKUP(C1,Table223[],16,FALSE),"],")</f>
        <v>category: ["Liturgia"],</v>
      </c>
      <c r="L11" s="48" t="str">
        <f ca="1">_xlfn.CONCAT("        ",C11)</f>
        <v xml:space="preserve">        category: ["Liturgia"],</v>
      </c>
    </row>
    <row r="12" spans="2:32" ht="23" x14ac:dyDescent="0.35">
      <c r="C12" t="str">
        <f ca="1">VLOOKUP(C1,Table223[],5,FALSE)</f>
        <v>Liturgia</v>
      </c>
      <c r="L12" s="48" t="str">
        <f ca="1">_xlfn.CONCAT("        catCanto: ","""",C12,"""",",   // Precatecumenado | Catecumenado | Liturgia | Eleccion")</f>
        <v xml:space="preserve">        catCanto: "Liturgia",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194</v>
      </c>
      <c r="L16" s="48" t="str">
        <f ca="1">_xlfn.CONCAT("        dbno: ","""",C16,"""",",")</f>
        <v xml:space="preserve">        dbno: "194",</v>
      </c>
    </row>
    <row r="17" spans="2:40" ht="23" x14ac:dyDescent="0.35">
      <c r="L17" s="48" t="str">
        <f>_xlfn.CONCAT("        notes: ","""",C17,"""",",")</f>
        <v xml:space="preserve">        notes: "",</v>
      </c>
    </row>
    <row r="18" spans="2:40" ht="23" x14ac:dyDescent="0.35">
      <c r="C18" t="s">
        <v>988</v>
      </c>
      <c r="L18" s="48" t="str">
        <f>_xlfn.CONCAT("        mant: ","""",C18,"""",",")</f>
        <v xml:space="preserve">        mant: "Si",</v>
      </c>
    </row>
    <row r="19" spans="2:40" ht="23" x14ac:dyDescent="0.35">
      <c r="C19" t="str">
        <f ca="1">C7</f>
        <v>plegariaeucaristicaiimodeloi</v>
      </c>
      <c r="L19" s="48" t="str">
        <f ca="1">_xlfn.CONCAT("        audioSrc: ","""/audio/",C19,".mp3""",",")</f>
        <v xml:space="preserve">        audioSrc: "/audio/plegariaeucaristicaiimodeloi.mp3",</v>
      </c>
    </row>
    <row r="20" spans="2:40" ht="23" x14ac:dyDescent="0.35">
      <c r="L20" s="46" t="s">
        <v>989</v>
      </c>
    </row>
    <row r="21" spans="2:40" ht="23" x14ac:dyDescent="0.35">
      <c r="L21" s="48" t="s">
        <v>990</v>
      </c>
    </row>
    <row r="22" spans="2:40" ht="23" x14ac:dyDescent="0.35">
      <c r="L22" s="48" t="s">
        <v>991</v>
      </c>
    </row>
    <row r="23" spans="2:40" ht="23" x14ac:dyDescent="0.35">
      <c r="L23" s="48" t="s">
        <v>992</v>
      </c>
    </row>
    <row r="24" spans="2:40" ht="23" x14ac:dyDescent="0.35">
      <c r="C24" t="s">
        <v>1014</v>
      </c>
      <c r="L24" s="48" t="s">
        <v>993</v>
      </c>
    </row>
    <row r="25" spans="2:40" ht="23" x14ac:dyDescent="0.35">
      <c r="L25" s="48" t="s">
        <v>994</v>
      </c>
    </row>
    <row r="26" spans="2:40" ht="23" x14ac:dyDescent="0.35">
      <c r="B26">
        <f ca="1">+C1-1</f>
        <v>193</v>
      </c>
      <c r="C26" t="str">
        <f ca="1">VLOOKUP(B26,Table4[],13,FALSE)</f>
        <v>"/resucito/src/index.html?canto=padrenuestro"</v>
      </c>
      <c r="L26" s="48" t="str">
        <f ca="1">_xlfn.CONCAT("        ant: ",C26,",")</f>
        <v xml:space="preserve">        ant: "/resucito/src/index.html?canto=padrenuestro",</v>
      </c>
    </row>
    <row r="27" spans="2:40" ht="23" x14ac:dyDescent="0.35">
      <c r="B27">
        <f ca="1">+C1+1</f>
        <v>195</v>
      </c>
      <c r="C27" t="e">
        <f ca="1">VLOOKUP(B27,Table4[],13,FALSE)</f>
        <v>#N/A</v>
      </c>
      <c r="L27" s="48" t="e">
        <f ca="1">_xlfn.CONCAT("        sig: ",C27,",")</f>
        <v>#N/A</v>
      </c>
    </row>
    <row r="28" spans="2:40" ht="23" x14ac:dyDescent="0.35">
      <c r="L28" s="46" t="s">
        <v>995</v>
      </c>
    </row>
    <row r="29" spans="2:40" ht="36" thickBot="1" x14ac:dyDescent="0.4">
      <c r="C29" s="49"/>
      <c r="D29" s="49"/>
      <c r="E29" s="49"/>
      <c r="F29" s="49"/>
      <c r="G29" s="49"/>
      <c r="H29" s="49"/>
      <c r="I29" s="49"/>
      <c r="J29" s="49"/>
      <c r="K29" s="49"/>
      <c r="L29" s="50" t="s">
        <v>996</v>
      </c>
    </row>
    <row r="30" spans="2:40" ht="24.5" thickTop="1" thickBot="1" x14ac:dyDescent="0.55000000000000004">
      <c r="B30" t="s">
        <v>1018</v>
      </c>
      <c r="C30" s="51" t="s">
        <v>1079</v>
      </c>
      <c r="D30" s="52" t="s">
        <v>1017</v>
      </c>
      <c r="E30" s="52" t="s">
        <v>1016</v>
      </c>
      <c r="F30" s="53" t="s">
        <v>1053</v>
      </c>
      <c r="G30" s="53"/>
      <c r="H30" s="52" t="s">
        <v>1017</v>
      </c>
      <c r="I30" s="52" t="s">
        <v>1016</v>
      </c>
      <c r="J30" s="54"/>
      <c r="K30" s="54"/>
      <c r="L30" s="55" t="str">
        <f t="shared" ref="L30:L31" si="0">IF(C30="","",_xlfn.CONCAT("            { line: ","""",C30,", ",M30:AN30,""", sC: ","""",B30,"""},"))</f>
        <v xml:space="preserve">            { line: "Santo, Santo, Santo., (La,m,15)(Sol,,250)(La,m,350)", sC: "tc"},</v>
      </c>
      <c r="M30" s="56" t="str">
        <f t="shared" ref="M30:M35" si="1">IF(N30="","","(")</f>
        <v>(</v>
      </c>
      <c r="N30" s="57" t="str">
        <f t="shared" ref="N30:N56" si="2">IF(D30="","",D30)</f>
        <v>La</v>
      </c>
      <c r="O30" s="58" t="str">
        <f t="shared" ref="O30:O35" si="3">IF(N30="","",",")</f>
        <v>,</v>
      </c>
      <c r="P30" s="59" t="str">
        <f t="shared" ref="P30:P56" si="4">IF(E30="","",E30)</f>
        <v>m</v>
      </c>
      <c r="Q30" s="60" t="str">
        <f t="shared" ref="Q30:Q35" si="5">IF(N30="","",",")</f>
        <v>,</v>
      </c>
      <c r="R30" s="61">
        <f t="shared" ref="R30:R35" si="6">IF(N30="","",15)</f>
        <v>15</v>
      </c>
      <c r="S30" s="56" t="str">
        <f t="shared" ref="S30:S35" si="7">IF(N30="","",")")</f>
        <v>)</v>
      </c>
      <c r="T30" s="62" t="str">
        <f t="shared" ref="T30:T35" si="8">IF(U30="","","(")</f>
        <v>(</v>
      </c>
      <c r="U30" s="63" t="str">
        <f t="shared" ref="U30:U56" si="9">IF(F30="","",F30)</f>
        <v>Sol</v>
      </c>
      <c r="V30" s="64" t="str">
        <f t="shared" ref="V30:V35" si="10">IF(U30="","",",")</f>
        <v>,</v>
      </c>
      <c r="W30" s="65" t="str">
        <f t="shared" ref="W30:W56" si="11">IF(G30="","",G30)</f>
        <v/>
      </c>
      <c r="X30" s="64" t="str">
        <f t="shared" ref="X30:X35" si="12">IF(U30="","",",")</f>
        <v>,</v>
      </c>
      <c r="Y30" s="64">
        <f t="shared" ref="Y30:Y35" si="13">IF(U30="","",250)</f>
        <v>250</v>
      </c>
      <c r="Z30" s="56" t="str">
        <f t="shared" ref="Z30:Z35" si="14">IF(U30="","",")")</f>
        <v>)</v>
      </c>
      <c r="AA30" s="66" t="str">
        <f t="shared" ref="AA30:AA35" si="15">IF(AB30="","","(")</f>
        <v>(</v>
      </c>
      <c r="AB30" s="57" t="str">
        <f t="shared" ref="AB30:AB56" si="16">IF(H30="","",H30)</f>
        <v>La</v>
      </c>
      <c r="AC30" s="67" t="str">
        <f t="shared" ref="AC30:AC35" si="17">IF(AB30="","",",")</f>
        <v>,</v>
      </c>
      <c r="AD30" s="59" t="str">
        <f t="shared" ref="AD30:AD35" si="18">IF(I30="","",I30)</f>
        <v>m</v>
      </c>
      <c r="AE30" s="68" t="str">
        <f t="shared" ref="AE30:AE35" si="19">IF(AB30="","",",")</f>
        <v>,</v>
      </c>
      <c r="AF30" s="61">
        <f t="shared" ref="AF30:AF35" si="20">IF(AB30="","",350)</f>
        <v>350</v>
      </c>
      <c r="AG30" s="61" t="str">
        <f t="shared" ref="AG30:AG35" si="21">IF(AB30="","",")")</f>
        <v>)</v>
      </c>
      <c r="AH30" s="69" t="str">
        <f t="shared" ref="AH30:AH35" si="22">IF(AI30="","","(")</f>
        <v/>
      </c>
      <c r="AI30" s="70" t="str">
        <f t="shared" ref="AI30:AI56"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2:40" ht="24.5" thickTop="1" thickBot="1" x14ac:dyDescent="0.55000000000000004">
      <c r="B31" t="s">
        <v>1001</v>
      </c>
      <c r="C31" s="51" t="s">
        <v>1080</v>
      </c>
      <c r="D31" s="52" t="s">
        <v>1053</v>
      </c>
      <c r="E31" s="52"/>
      <c r="F31" s="53" t="s">
        <v>1017</v>
      </c>
      <c r="G31" s="53" t="s">
        <v>1016</v>
      </c>
      <c r="H31" s="52"/>
      <c r="I31" s="52"/>
      <c r="J31" s="54"/>
      <c r="K31" s="54"/>
      <c r="L31" s="55" t="str">
        <f t="shared" si="0"/>
        <v xml:space="preserve">            { line: "SANTO,SANTO,SANTO., (Sol,,15)(La,m,250)", sC: "ta as"},</v>
      </c>
      <c r="M31" s="56" t="str">
        <f t="shared" si="1"/>
        <v>(</v>
      </c>
      <c r="N31" s="57" t="str">
        <f t="shared" si="2"/>
        <v>Sol</v>
      </c>
      <c r="O31" s="58" t="str">
        <f t="shared" si="3"/>
        <v>,</v>
      </c>
      <c r="P31" s="59" t="str">
        <f t="shared" si="4"/>
        <v/>
      </c>
      <c r="Q31" s="60" t="str">
        <f t="shared" si="5"/>
        <v>,</v>
      </c>
      <c r="R31" s="61">
        <f t="shared" si="6"/>
        <v>15</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6.5" thickTop="1" thickBot="1" x14ac:dyDescent="0.55000000000000004">
      <c r="C32" s="73"/>
      <c r="D32" s="74"/>
      <c r="E32" s="74"/>
      <c r="F32" s="74"/>
      <c r="G32" s="74"/>
      <c r="H32" s="74"/>
      <c r="I32" s="74"/>
      <c r="J32" s="74"/>
      <c r="K32" s="74"/>
      <c r="L32" s="75" t="s">
        <v>997</v>
      </c>
      <c r="M32" s="56"/>
      <c r="N32" s="57"/>
      <c r="O32" s="58"/>
      <c r="P32" s="59"/>
      <c r="Q32" s="60"/>
      <c r="R32" s="61"/>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4.5" thickTop="1" thickBot="1" x14ac:dyDescent="0.55000000000000004">
      <c r="B33" t="s">
        <v>1018</v>
      </c>
      <c r="C33" s="51" t="s">
        <v>1081</v>
      </c>
      <c r="D33" s="52" t="s">
        <v>1017</v>
      </c>
      <c r="E33" s="52" t="s">
        <v>1016</v>
      </c>
      <c r="F33" s="53" t="s">
        <v>1053</v>
      </c>
      <c r="G33" s="53"/>
      <c r="H33" s="52"/>
      <c r="I33" s="52"/>
      <c r="J33" s="54"/>
      <c r="K33" s="54"/>
      <c r="L33" s="55" t="str">
        <f>IF(C33="","",_xlfn.CONCAT("            { line: ","""",C33,", ",M33:AN33,""", sC: ","""",B33,"""},"))</f>
        <v xml:space="preserve">            { line: "Los cielos y la tierra, (La,m,15)(Sol,,250)", sC: "tc"},</v>
      </c>
      <c r="M33" s="56" t="str">
        <f t="shared" si="1"/>
        <v>(</v>
      </c>
      <c r="N33" s="57" t="str">
        <f t="shared" si="2"/>
        <v>La</v>
      </c>
      <c r="O33" s="58" t="str">
        <f t="shared" si="3"/>
        <v>,</v>
      </c>
      <c r="P33" s="59" t="str">
        <f t="shared" si="4"/>
        <v>m</v>
      </c>
      <c r="Q33" s="60" t="str">
        <f t="shared" si="5"/>
        <v>,</v>
      </c>
      <c r="R33" s="61">
        <f t="shared" si="6"/>
        <v>15</v>
      </c>
      <c r="S33" s="56" t="str">
        <f t="shared" si="7"/>
        <v>)</v>
      </c>
      <c r="T33" s="62" t="str">
        <f t="shared" si="8"/>
        <v>(</v>
      </c>
      <c r="U33" s="63" t="str">
        <f t="shared" si="9"/>
        <v>Sol</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C34" s="51" t="s">
        <v>1082</v>
      </c>
      <c r="D34" s="52" t="s">
        <v>1017</v>
      </c>
      <c r="E34" s="52" t="s">
        <v>1016</v>
      </c>
      <c r="F34" s="53"/>
      <c r="G34" s="53"/>
      <c r="H34" s="52"/>
      <c r="I34" s="52"/>
      <c r="J34" s="54"/>
      <c r="K34" s="54"/>
      <c r="L34" s="55" t="str">
        <f>IF(C34="","",_xlfn.CONCAT("            { line: ","""",C34,", ",M34:AN34,""", sC: ","""",B34,"""},"))</f>
        <v xml:space="preserve">            { line: "están llenos de tu Gloria., (La,m,15)", sC: ""},</v>
      </c>
      <c r="M34" s="56" t="str">
        <f t="shared" si="1"/>
        <v>(</v>
      </c>
      <c r="N34" s="57" t="str">
        <f t="shared" si="2"/>
        <v>La</v>
      </c>
      <c r="O34" s="58" t="str">
        <f t="shared" si="3"/>
        <v>,</v>
      </c>
      <c r="P34" s="59" t="str">
        <f t="shared" si="4"/>
        <v>m</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B35" t="s">
        <v>1001</v>
      </c>
      <c r="C35" s="51" t="s">
        <v>1083</v>
      </c>
      <c r="D35" s="52" t="s">
        <v>1053</v>
      </c>
      <c r="E35" s="52"/>
      <c r="F35" s="53"/>
      <c r="G35" s="53"/>
      <c r="H35" s="52"/>
      <c r="I35" s="52"/>
      <c r="J35" s="54"/>
      <c r="K35" s="54"/>
      <c r="L35" s="55" t="str">
        <f t="shared" ref="L35:L42" si="29">IF(C35="","",_xlfn.CONCAT("            { line: ","""",C35,", ",M35:AN35,""", sC: ","""",B35,"""},"))</f>
        <v xml:space="preserve">            { line: "LOS CIELOS Y LA TIERRA, (Sol,,15)", sC: "ta as"},</v>
      </c>
      <c r="M35" s="56" t="str">
        <f t="shared" si="1"/>
        <v>(</v>
      </c>
      <c r="N35" s="57" t="str">
        <f t="shared" si="2"/>
        <v>Sol</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B36" t="s">
        <v>1003</v>
      </c>
      <c r="C36" s="51" t="s">
        <v>1084</v>
      </c>
      <c r="D36" s="52" t="s">
        <v>1017</v>
      </c>
      <c r="E36" s="52" t="s">
        <v>1016</v>
      </c>
      <c r="F36" s="53"/>
      <c r="G36" s="53"/>
      <c r="H36" s="52"/>
      <c r="I36" s="52"/>
      <c r="J36" s="54"/>
      <c r="K36" s="54"/>
      <c r="L36" s="55" t="str">
        <f t="shared" si="29"/>
        <v xml:space="preserve">            { line: "ESTÁN LLENOS DE TU GLORIA., (La,m,15)", sC: "as"},</v>
      </c>
      <c r="M36" s="56" t="str">
        <f>IF(N36="","","(")</f>
        <v>(</v>
      </c>
      <c r="N36" s="57" t="str">
        <f>IF(D36="","",D36)</f>
        <v>La</v>
      </c>
      <c r="O36" s="58" t="str">
        <f>IF(N36="","",",")</f>
        <v>,</v>
      </c>
      <c r="P36" s="59" t="str">
        <f>IF(E36="","",E36)</f>
        <v>m</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C37" s="73"/>
      <c r="D37" s="74"/>
      <c r="E37" s="74"/>
      <c r="F37" s="74"/>
      <c r="G37" s="74"/>
      <c r="H37" s="74"/>
      <c r="I37" s="74"/>
      <c r="J37" s="74"/>
      <c r="K37" s="74"/>
      <c r="L37" s="75" t="s">
        <v>997</v>
      </c>
      <c r="M37" s="56"/>
      <c r="N37" s="57"/>
      <c r="O37" s="58"/>
      <c r="P37" s="59"/>
      <c r="Q37" s="60"/>
      <c r="R37" s="61"/>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B38" t="s">
        <v>1018</v>
      </c>
      <c r="C38" s="51" t="s">
        <v>1085</v>
      </c>
      <c r="D38" s="52" t="s">
        <v>1048</v>
      </c>
      <c r="E38" s="52"/>
      <c r="F38" s="53" t="s">
        <v>1015</v>
      </c>
      <c r="G38" s="53"/>
      <c r="H38" s="52"/>
      <c r="I38" s="52"/>
      <c r="J38" s="54"/>
      <c r="K38" s="54"/>
      <c r="L38" s="55" t="str">
        <f t="shared" si="29"/>
        <v xml:space="preserve">            { line: "Hosanna en lo alto del Cielo., (Fa,,15)(Mi,,250)", sC: "tc"},</v>
      </c>
      <c r="M38" s="56" t="str">
        <f>IF(N38="","","(")</f>
        <v>(</v>
      </c>
      <c r="N38" s="57" t="str">
        <f>IF(D38="","",D38)</f>
        <v>Fa</v>
      </c>
      <c r="O38" s="58" t="str">
        <f>IF(N38="","",",")</f>
        <v>,</v>
      </c>
      <c r="P38" s="59" t="str">
        <f>IF(E38="","",E38)</f>
        <v/>
      </c>
      <c r="Q38" s="60" t="str">
        <f>IF(N38="","",",")</f>
        <v>,</v>
      </c>
      <c r="R38" s="61">
        <f>IF(N38="","",15)</f>
        <v>15</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1001</v>
      </c>
      <c r="C39" s="51" t="s">
        <v>1086</v>
      </c>
      <c r="D39" s="52" t="s">
        <v>1048</v>
      </c>
      <c r="E39" s="52"/>
      <c r="F39" s="53" t="s">
        <v>1015</v>
      </c>
      <c r="G39" s="53"/>
      <c r="H39" s="52"/>
      <c r="I39" s="52"/>
      <c r="J39" s="54"/>
      <c r="K39" s="54"/>
      <c r="L39" s="55" t="str">
        <f t="shared" si="29"/>
        <v xml:space="preserve">            { line: "HOSANNA EN LO ALTO DEL CIELO., (Fa,,15)(Mi,,250)", sC: "ta as"},</v>
      </c>
      <c r="M39" s="56" t="str">
        <f>IF(N39="","","(")</f>
        <v>(</v>
      </c>
      <c r="N39" s="57" t="str">
        <f>IF(D39="","",D39)</f>
        <v>Fa</v>
      </c>
      <c r="O39" s="58" t="str">
        <f>IF(N39="","",",")</f>
        <v>,</v>
      </c>
      <c r="P39" s="59" t="str">
        <f>IF(E39="","",E39)</f>
        <v/>
      </c>
      <c r="Q39" s="60" t="str">
        <f>IF(N39="","",",")</f>
        <v>,</v>
      </c>
      <c r="R39" s="61">
        <f>IF(N39="","",15)</f>
        <v>15</v>
      </c>
      <c r="S39" s="56" t="str">
        <f>IF(N39="","",")")</f>
        <v>)</v>
      </c>
      <c r="T39" s="62" t="str">
        <f>IF(U39="","","(")</f>
        <v>(</v>
      </c>
      <c r="U39" s="63" t="str">
        <f>IF(F39="","",F39)</f>
        <v>Mi</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6.5" thickTop="1" thickBot="1" x14ac:dyDescent="0.55000000000000004">
      <c r="C40" s="73"/>
      <c r="D40" s="74"/>
      <c r="E40" s="74"/>
      <c r="F40" s="74"/>
      <c r="G40" s="74"/>
      <c r="H40" s="74"/>
      <c r="I40" s="74"/>
      <c r="J40" s="74"/>
      <c r="K40" s="74"/>
      <c r="L40" s="75" t="s">
        <v>997</v>
      </c>
      <c r="M40" s="56"/>
      <c r="N40" s="57"/>
      <c r="O40" s="58"/>
      <c r="P40" s="59"/>
      <c r="Q40" s="60"/>
      <c r="R40" s="61"/>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thickTop="1" thickBot="1" x14ac:dyDescent="0.55000000000000004">
      <c r="B41" t="s">
        <v>1001</v>
      </c>
      <c r="C41" s="51" t="s">
        <v>1087</v>
      </c>
      <c r="D41" s="52" t="s">
        <v>1017</v>
      </c>
      <c r="E41" s="52" t="s">
        <v>1016</v>
      </c>
      <c r="F41" s="53" t="s">
        <v>1053</v>
      </c>
      <c r="G41" s="53"/>
      <c r="H41" s="52" t="s">
        <v>1017</v>
      </c>
      <c r="I41" s="52" t="s">
        <v>1016</v>
      </c>
      <c r="J41" s="54"/>
      <c r="K41" s="54"/>
      <c r="L41" s="55" t="str">
        <f t="shared" si="29"/>
        <v xml:space="preserve">            { line: "SANTO, SANTO, SANTO., (La,m,15)(Sol,,250)(La,m,350)", sC: "ta as"},</v>
      </c>
      <c r="M41" s="56" t="str">
        <f>IF(N41="","","(")</f>
        <v>(</v>
      </c>
      <c r="N41" s="57" t="str">
        <f>IF(D41="","",D41)</f>
        <v>La</v>
      </c>
      <c r="O41" s="58" t="str">
        <f>IF(N41="","",",")</f>
        <v>,</v>
      </c>
      <c r="P41" s="59" t="str">
        <f>IF(E41="","",E41)</f>
        <v>m</v>
      </c>
      <c r="Q41" s="60" t="str">
        <f>IF(N41="","",",")</f>
        <v>,</v>
      </c>
      <c r="R41" s="61">
        <f>IF(N41="","",15)</f>
        <v>15</v>
      </c>
      <c r="S41" s="56" t="str">
        <f>IF(N41="","",")")</f>
        <v>)</v>
      </c>
      <c r="T41" s="62" t="str">
        <f>IF(U41="","","(")</f>
        <v>(</v>
      </c>
      <c r="U41" s="63" t="str">
        <f>IF(F41="","",F41)</f>
        <v>Sol</v>
      </c>
      <c r="V41" s="64" t="str">
        <f>IF(U41="","",",")</f>
        <v>,</v>
      </c>
      <c r="W41" s="65" t="str">
        <f>IF(G41="","",G41)</f>
        <v/>
      </c>
      <c r="X41" s="64" t="str">
        <f>IF(U41="","",",")</f>
        <v>,</v>
      </c>
      <c r="Y41" s="64">
        <f>IF(U41="","",250)</f>
        <v>250</v>
      </c>
      <c r="Z41" s="56" t="str">
        <f>IF(U41="","",")")</f>
        <v>)</v>
      </c>
      <c r="AA41" s="66" t="str">
        <f>IF(AB41="","","(")</f>
        <v>(</v>
      </c>
      <c r="AB41" s="57" t="str">
        <f>IF(H41="","",H41)</f>
        <v>La</v>
      </c>
      <c r="AC41" s="67" t="str">
        <f>IF(AB41="","",",")</f>
        <v>,</v>
      </c>
      <c r="AD41" s="59" t="str">
        <f>IF(I41="","",I41)</f>
        <v>m</v>
      </c>
      <c r="AE41" s="68" t="str">
        <f>IF(AB41="","",",")</f>
        <v>,</v>
      </c>
      <c r="AF41" s="61">
        <f>IF(AB41="","",350)</f>
        <v>350</v>
      </c>
      <c r="AG41" s="61" t="str">
        <f>IF(AB41="","",")")</f>
        <v>)</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B42" t="s">
        <v>1003</v>
      </c>
      <c r="C42" s="51" t="s">
        <v>1087</v>
      </c>
      <c r="D42" s="52" t="s">
        <v>1053</v>
      </c>
      <c r="E42" s="52"/>
      <c r="F42" s="53" t="s">
        <v>1017</v>
      </c>
      <c r="G42" s="53" t="s">
        <v>1016</v>
      </c>
      <c r="H42" s="52"/>
      <c r="I42" s="52"/>
      <c r="J42" s="54"/>
      <c r="K42" s="54"/>
      <c r="L42" s="55" t="str">
        <f t="shared" si="29"/>
        <v xml:space="preserve">            { line: "SANTO, SANTO, SANTO., (Sol,,15)(La,m,250)", sC: "as"},</v>
      </c>
      <c r="M42" s="56" t="str">
        <f>IF(N42="","","(")</f>
        <v>(</v>
      </c>
      <c r="N42" s="57" t="str">
        <f>IF(D42="","",D42)</f>
        <v>Sol</v>
      </c>
      <c r="O42" s="58" t="str">
        <f>IF(N42="","",",")</f>
        <v>,</v>
      </c>
      <c r="P42" s="59" t="str">
        <f>IF(E42="","",E42)</f>
        <v/>
      </c>
      <c r="Q42" s="60" t="str">
        <f>IF(N42="","",",")</f>
        <v>,</v>
      </c>
      <c r="R42" s="61">
        <f>IF(N42="","",15)</f>
        <v>15</v>
      </c>
      <c r="S42" s="56" t="str">
        <f>IF(N42="","",")")</f>
        <v>)</v>
      </c>
      <c r="T42" s="62" t="str">
        <f>IF(U42="","","(")</f>
        <v>(</v>
      </c>
      <c r="U42" s="63" t="str">
        <f>IF(F42="","",F42)</f>
        <v>La</v>
      </c>
      <c r="V42" s="64" t="str">
        <f>IF(U42="","",",")</f>
        <v>,</v>
      </c>
      <c r="W42" s="65" t="str">
        <f>IF(G42="","",G42)</f>
        <v>m</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36.5" thickTop="1" thickBot="1" x14ac:dyDescent="0.55000000000000004">
      <c r="A43" s="76"/>
      <c r="B43" s="76"/>
      <c r="C43" s="76"/>
      <c r="D43" s="77"/>
      <c r="E43" s="77"/>
      <c r="F43" s="77"/>
      <c r="G43" s="77"/>
      <c r="H43" s="77"/>
      <c r="I43" s="77"/>
      <c r="J43" s="77"/>
      <c r="K43" s="77"/>
      <c r="L43" s="50" t="s">
        <v>998</v>
      </c>
      <c r="M43" s="56" t="str">
        <f t="shared" ref="M43:M56" si="30">IF(N43="","","(")</f>
        <v/>
      </c>
      <c r="N43" s="57" t="str">
        <f t="shared" si="2"/>
        <v/>
      </c>
      <c r="O43" s="58" t="str">
        <f t="shared" ref="O43:O56" si="31">IF(N43="","",",")</f>
        <v/>
      </c>
      <c r="P43" s="59" t="str">
        <f t="shared" si="4"/>
        <v/>
      </c>
      <c r="Q43" s="60" t="str">
        <f t="shared" ref="Q43:Q56" si="32">IF(N43="","",",")</f>
        <v/>
      </c>
      <c r="R43" s="61" t="str">
        <f t="shared" ref="R43:R56" si="33">IF(N43="","",15)</f>
        <v/>
      </c>
      <c r="S43" s="56" t="str">
        <f t="shared" ref="S43:S56" si="34">IF(N43="","",")")</f>
        <v/>
      </c>
      <c r="T43" s="62" t="str">
        <f t="shared" ref="T43:T56" si="35">IF(U43="","","(")</f>
        <v/>
      </c>
      <c r="U43" s="63" t="str">
        <f t="shared" si="9"/>
        <v/>
      </c>
      <c r="V43" s="64" t="str">
        <f t="shared" ref="V43:V56" si="36">IF(U43="","",",")</f>
        <v/>
      </c>
      <c r="W43" s="65" t="str">
        <f t="shared" si="11"/>
        <v/>
      </c>
      <c r="X43" s="64" t="str">
        <f t="shared" ref="X43:X56" si="37">IF(U43="","",",")</f>
        <v/>
      </c>
      <c r="Y43" s="64" t="str">
        <f t="shared" ref="Y43:Y56" si="38">IF(U43="","",250)</f>
        <v/>
      </c>
      <c r="Z43" s="56" t="str">
        <f t="shared" ref="Z43:Z56" si="39">IF(U43="","",")")</f>
        <v/>
      </c>
      <c r="AA43" s="66" t="str">
        <f t="shared" ref="AA43:AA56" si="40">IF(AB43="","","(")</f>
        <v/>
      </c>
      <c r="AB43" s="57" t="str">
        <f t="shared" si="16"/>
        <v/>
      </c>
      <c r="AC43" s="67" t="str">
        <f t="shared" ref="AC43:AC56" si="41">IF(AB43="","",",")</f>
        <v/>
      </c>
      <c r="AD43" s="59" t="str">
        <f t="shared" ref="AD43:AD56" si="42">IF(I43="","",I43)</f>
        <v/>
      </c>
      <c r="AE43" s="68" t="str">
        <f t="shared" ref="AE43:AE56" si="43">IF(AB43="","",",")</f>
        <v/>
      </c>
      <c r="AF43" s="61" t="str">
        <f t="shared" ref="AF43:AF56" si="44">IF(AB43="","",350)</f>
        <v/>
      </c>
      <c r="AG43" s="61" t="str">
        <f t="shared" ref="AG43:AG56" si="45">IF(AB43="","",")")</f>
        <v/>
      </c>
      <c r="AH43" s="69" t="str">
        <f t="shared" ref="AH43:AH56" si="46">IF(AI43="","","(")</f>
        <v/>
      </c>
      <c r="AI43" s="70" t="str">
        <f t="shared" si="23"/>
        <v/>
      </c>
      <c r="AJ43" s="64" t="str">
        <f t="shared" ref="AJ43:AJ56" si="47">IF(AI43="","",",")</f>
        <v/>
      </c>
      <c r="AK43" s="64" t="str">
        <f t="shared" ref="AK43:AK56" si="48">IF(K43="","",K43)</f>
        <v/>
      </c>
      <c r="AL43" s="64" t="str">
        <f t="shared" ref="AL43:AL56" si="49">IF(AI43="","",",")</f>
        <v/>
      </c>
      <c r="AM43" s="64" t="str">
        <f t="shared" ref="AM43:AM56" si="50">IF(AI43="","",450)</f>
        <v/>
      </c>
      <c r="AN43" s="64" t="str">
        <f t="shared" ref="AN43:AN56" si="51">IF(AI43="","",")")</f>
        <v/>
      </c>
    </row>
    <row r="44" spans="1:40" ht="24.5" thickTop="1" thickBot="1" x14ac:dyDescent="0.55000000000000004">
      <c r="B44" t="s">
        <v>1018</v>
      </c>
      <c r="C44" s="51" t="s">
        <v>1088</v>
      </c>
      <c r="D44" s="52" t="s">
        <v>1017</v>
      </c>
      <c r="E44" s="52" t="s">
        <v>1016</v>
      </c>
      <c r="F44" s="53" t="s">
        <v>1053</v>
      </c>
      <c r="G44" s="53"/>
      <c r="H44" s="52"/>
      <c r="I44" s="52"/>
      <c r="J44" s="54"/>
      <c r="K44" s="54"/>
      <c r="L44" s="55" t="str">
        <f t="shared" ref="L44:L56" si="52">IF(C44="","",_xlfn.CONCAT("            { line: ","""",C44,", ",M44:AN44,""", sC: ","""",B44,"""},"))</f>
        <v xml:space="preserve">            { line: "Bendito es el que viene, (La,m,15)(Sol,,250)", sC: "tc"},</v>
      </c>
      <c r="M44" s="56" t="str">
        <f t="shared" si="30"/>
        <v>(</v>
      </c>
      <c r="N44" s="57" t="str">
        <f t="shared" si="2"/>
        <v>La</v>
      </c>
      <c r="O44" s="58" t="str">
        <f t="shared" si="31"/>
        <v>,</v>
      </c>
      <c r="P44" s="59" t="str">
        <f t="shared" si="4"/>
        <v>m</v>
      </c>
      <c r="Q44" s="60" t="str">
        <f t="shared" si="32"/>
        <v>,</v>
      </c>
      <c r="R44" s="61">
        <f t="shared" si="33"/>
        <v>15</v>
      </c>
      <c r="S44" s="56" t="str">
        <f t="shared" si="34"/>
        <v>)</v>
      </c>
      <c r="T44" s="62" t="str">
        <f t="shared" si="35"/>
        <v>(</v>
      </c>
      <c r="U44" s="63" t="str">
        <f t="shared" si="9"/>
        <v>Sol</v>
      </c>
      <c r="V44" s="64" t="str">
        <f t="shared" si="36"/>
        <v>,</v>
      </c>
      <c r="W44" s="65" t="str">
        <f t="shared" si="11"/>
        <v/>
      </c>
      <c r="X44" s="64" t="str">
        <f t="shared" si="37"/>
        <v>,</v>
      </c>
      <c r="Y44" s="64">
        <f t="shared" si="38"/>
        <v>250</v>
      </c>
      <c r="Z44" s="56" t="str">
        <f t="shared" si="39"/>
        <v>)</v>
      </c>
      <c r="AA44" s="66" t="str">
        <f t="shared" si="40"/>
        <v/>
      </c>
      <c r="AB44" s="57" t="str">
        <f t="shared" si="16"/>
        <v/>
      </c>
      <c r="AC44" s="67" t="str">
        <f t="shared" si="41"/>
        <v/>
      </c>
      <c r="AD44" s="59" t="str">
        <f t="shared" si="42"/>
        <v/>
      </c>
      <c r="AE44" s="68" t="str">
        <f t="shared" si="43"/>
        <v/>
      </c>
      <c r="AF44" s="61" t="str">
        <f t="shared" si="44"/>
        <v/>
      </c>
      <c r="AG44" s="61" t="str">
        <f t="shared" si="45"/>
        <v/>
      </c>
      <c r="AH44" s="69" t="str">
        <f t="shared" si="46"/>
        <v/>
      </c>
      <c r="AI44" s="70" t="str">
        <f t="shared" si="23"/>
        <v/>
      </c>
      <c r="AJ44" s="64" t="str">
        <f t="shared" si="47"/>
        <v/>
      </c>
      <c r="AK44" s="64" t="str">
        <f t="shared" si="48"/>
        <v/>
      </c>
      <c r="AL44" s="64" t="str">
        <f t="shared" si="49"/>
        <v/>
      </c>
      <c r="AM44" s="64" t="str">
        <f t="shared" si="50"/>
        <v/>
      </c>
      <c r="AN44" s="64" t="str">
        <f t="shared" si="51"/>
        <v/>
      </c>
    </row>
    <row r="45" spans="1:40" ht="24.5" thickTop="1" thickBot="1" x14ac:dyDescent="0.55000000000000004">
      <c r="C45" s="51" t="s">
        <v>1089</v>
      </c>
      <c r="D45" s="52" t="s">
        <v>1017</v>
      </c>
      <c r="E45" s="52" t="s">
        <v>1016</v>
      </c>
      <c r="F45" s="53"/>
      <c r="G45" s="53"/>
      <c r="H45" s="52"/>
      <c r="I45" s="52"/>
      <c r="J45" s="54"/>
      <c r="K45" s="54"/>
      <c r="L45" s="55" t="str">
        <f t="shared" si="52"/>
        <v xml:space="preserve">            { line: "en el nombre del Señor., (La,m,15)", sC: ""},</v>
      </c>
      <c r="M45" s="56" t="str">
        <f t="shared" si="30"/>
        <v>(</v>
      </c>
      <c r="N45" s="57" t="str">
        <f t="shared" si="2"/>
        <v>La</v>
      </c>
      <c r="O45" s="58" t="str">
        <f t="shared" si="31"/>
        <v>,</v>
      </c>
      <c r="P45" s="59" t="str">
        <f t="shared" si="4"/>
        <v>m</v>
      </c>
      <c r="Q45" s="60" t="str">
        <f t="shared" si="32"/>
        <v>,</v>
      </c>
      <c r="R45" s="61">
        <f t="shared" si="33"/>
        <v>15</v>
      </c>
      <c r="S45" s="56" t="str">
        <f t="shared" si="34"/>
        <v>)</v>
      </c>
      <c r="T45" s="62" t="str">
        <f t="shared" si="35"/>
        <v/>
      </c>
      <c r="U45" s="63" t="str">
        <f t="shared" si="9"/>
        <v/>
      </c>
      <c r="V45" s="64" t="str">
        <f t="shared" si="36"/>
        <v/>
      </c>
      <c r="W45" s="65" t="str">
        <f t="shared" si="11"/>
        <v/>
      </c>
      <c r="X45" s="64" t="str">
        <f t="shared" si="37"/>
        <v/>
      </c>
      <c r="Y45" s="64" t="str">
        <f t="shared" si="38"/>
        <v/>
      </c>
      <c r="Z45" s="56" t="str">
        <f t="shared" si="39"/>
        <v/>
      </c>
      <c r="AA45" s="66" t="str">
        <f t="shared" si="40"/>
        <v/>
      </c>
      <c r="AB45" s="57" t="str">
        <f t="shared" si="16"/>
        <v/>
      </c>
      <c r="AC45" s="67" t="str">
        <f t="shared" si="41"/>
        <v/>
      </c>
      <c r="AD45" s="59" t="str">
        <f t="shared" si="42"/>
        <v/>
      </c>
      <c r="AE45" s="68" t="str">
        <f t="shared" si="43"/>
        <v/>
      </c>
      <c r="AF45" s="61" t="str">
        <f t="shared" si="44"/>
        <v/>
      </c>
      <c r="AG45" s="61" t="str">
        <f t="shared" si="45"/>
        <v/>
      </c>
      <c r="AH45" s="69" t="str">
        <f t="shared" si="46"/>
        <v/>
      </c>
      <c r="AI45" s="70" t="str">
        <f t="shared" si="23"/>
        <v/>
      </c>
      <c r="AJ45" s="64" t="str">
        <f t="shared" si="47"/>
        <v/>
      </c>
      <c r="AK45" s="64" t="str">
        <f t="shared" si="48"/>
        <v/>
      </c>
      <c r="AL45" s="64" t="str">
        <f t="shared" si="49"/>
        <v/>
      </c>
      <c r="AM45" s="64" t="str">
        <f t="shared" si="50"/>
        <v/>
      </c>
      <c r="AN45" s="64" t="str">
        <f t="shared" si="51"/>
        <v/>
      </c>
    </row>
    <row r="46" spans="1:40" ht="24.5" thickTop="1" thickBot="1" x14ac:dyDescent="0.55000000000000004">
      <c r="B46" t="s">
        <v>1001</v>
      </c>
      <c r="C46" s="51" t="s">
        <v>1090</v>
      </c>
      <c r="D46" s="52" t="s">
        <v>1053</v>
      </c>
      <c r="E46" s="52"/>
      <c r="F46" s="53"/>
      <c r="G46" s="53"/>
      <c r="H46" s="52"/>
      <c r="I46" s="52"/>
      <c r="J46" s="54"/>
      <c r="K46" s="54"/>
      <c r="L46" s="55" t="str">
        <f t="shared" si="52"/>
        <v xml:space="preserve">            { line: "BENDITO ES EL QUE VIENE, (Sol,,15)", sC: "ta as"},</v>
      </c>
      <c r="M46" s="56" t="str">
        <f t="shared" si="30"/>
        <v>(</v>
      </c>
      <c r="N46" s="57" t="str">
        <f t="shared" si="2"/>
        <v>Sol</v>
      </c>
      <c r="O46" s="58" t="str">
        <f t="shared" si="31"/>
        <v>,</v>
      </c>
      <c r="P46" s="59" t="str">
        <f t="shared" si="4"/>
        <v/>
      </c>
      <c r="Q46" s="60" t="str">
        <f t="shared" si="32"/>
        <v>,</v>
      </c>
      <c r="R46" s="61">
        <f t="shared" si="33"/>
        <v>15</v>
      </c>
      <c r="S46" s="56" t="str">
        <f t="shared" si="34"/>
        <v>)</v>
      </c>
      <c r="T46" s="62" t="str">
        <f t="shared" si="35"/>
        <v/>
      </c>
      <c r="U46" s="63" t="str">
        <f t="shared" si="9"/>
        <v/>
      </c>
      <c r="V46" s="64" t="str">
        <f t="shared" si="36"/>
        <v/>
      </c>
      <c r="W46" s="65" t="str">
        <f t="shared" si="11"/>
        <v/>
      </c>
      <c r="X46" s="64" t="str">
        <f t="shared" si="37"/>
        <v/>
      </c>
      <c r="Y46" s="64" t="str">
        <f t="shared" si="38"/>
        <v/>
      </c>
      <c r="Z46" s="56" t="str">
        <f t="shared" si="39"/>
        <v/>
      </c>
      <c r="AA46" s="66" t="str">
        <f t="shared" si="40"/>
        <v/>
      </c>
      <c r="AB46" s="57" t="str">
        <f t="shared" si="16"/>
        <v/>
      </c>
      <c r="AC46" s="67" t="str">
        <f t="shared" si="41"/>
        <v/>
      </c>
      <c r="AD46" s="59" t="str">
        <f t="shared" si="42"/>
        <v/>
      </c>
      <c r="AE46" s="68" t="str">
        <f t="shared" si="43"/>
        <v/>
      </c>
      <c r="AF46" s="61" t="str">
        <f t="shared" si="44"/>
        <v/>
      </c>
      <c r="AG46" s="61" t="str">
        <f t="shared" si="45"/>
        <v/>
      </c>
      <c r="AH46" s="69" t="str">
        <f t="shared" si="46"/>
        <v/>
      </c>
      <c r="AI46" s="70" t="str">
        <f t="shared" si="23"/>
        <v/>
      </c>
      <c r="AJ46" s="64" t="str">
        <f t="shared" si="47"/>
        <v/>
      </c>
      <c r="AK46" s="64" t="str">
        <f t="shared" si="48"/>
        <v/>
      </c>
      <c r="AL46" s="64" t="str">
        <f t="shared" si="49"/>
        <v/>
      </c>
      <c r="AM46" s="64" t="str">
        <f t="shared" si="50"/>
        <v/>
      </c>
      <c r="AN46" s="64" t="str">
        <f t="shared" si="51"/>
        <v/>
      </c>
    </row>
    <row r="47" spans="1:40" ht="24.5" thickTop="1" thickBot="1" x14ac:dyDescent="0.55000000000000004">
      <c r="B47" t="s">
        <v>1003</v>
      </c>
      <c r="C47" s="51" t="s">
        <v>1091</v>
      </c>
      <c r="D47" s="52" t="s">
        <v>1017</v>
      </c>
      <c r="E47" s="52" t="s">
        <v>1016</v>
      </c>
      <c r="F47" s="53"/>
      <c r="G47" s="53"/>
      <c r="H47" s="52"/>
      <c r="I47" s="52"/>
      <c r="J47" s="54"/>
      <c r="K47" s="54"/>
      <c r="L47" s="55" t="str">
        <f t="shared" si="52"/>
        <v xml:space="preserve">            { line: "EN EL NOMBRE DEL SEÑOR., (La,m,15)", sC: "as"},</v>
      </c>
      <c r="M47" s="56" t="str">
        <f t="shared" si="30"/>
        <v>(</v>
      </c>
      <c r="N47" s="57" t="str">
        <f t="shared" si="2"/>
        <v>La</v>
      </c>
      <c r="O47" s="58" t="str">
        <f t="shared" si="31"/>
        <v>,</v>
      </c>
      <c r="P47" s="59" t="str">
        <f t="shared" si="4"/>
        <v>m</v>
      </c>
      <c r="Q47" s="60" t="str">
        <f t="shared" si="32"/>
        <v>,</v>
      </c>
      <c r="R47" s="61">
        <f t="shared" si="33"/>
        <v>15</v>
      </c>
      <c r="S47" s="56" t="str">
        <f t="shared" si="34"/>
        <v>)</v>
      </c>
      <c r="T47" s="62" t="str">
        <f t="shared" si="35"/>
        <v/>
      </c>
      <c r="U47" s="63" t="str">
        <f t="shared" si="9"/>
        <v/>
      </c>
      <c r="V47" s="64" t="str">
        <f t="shared" si="36"/>
        <v/>
      </c>
      <c r="W47" s="65" t="str">
        <f t="shared" si="11"/>
        <v/>
      </c>
      <c r="X47" s="64" t="str">
        <f t="shared" si="37"/>
        <v/>
      </c>
      <c r="Y47" s="64" t="str">
        <f t="shared" si="38"/>
        <v/>
      </c>
      <c r="Z47" s="56" t="str">
        <f t="shared" si="39"/>
        <v/>
      </c>
      <c r="AA47" s="66" t="str">
        <f t="shared" si="40"/>
        <v/>
      </c>
      <c r="AB47" s="57" t="str">
        <f t="shared" si="16"/>
        <v/>
      </c>
      <c r="AC47" s="67" t="str">
        <f t="shared" si="41"/>
        <v/>
      </c>
      <c r="AD47" s="59" t="str">
        <f t="shared" si="42"/>
        <v/>
      </c>
      <c r="AE47" s="68" t="str">
        <f t="shared" si="43"/>
        <v/>
      </c>
      <c r="AF47" s="61" t="str">
        <f t="shared" si="44"/>
        <v/>
      </c>
      <c r="AG47" s="61" t="str">
        <f t="shared" si="45"/>
        <v/>
      </c>
      <c r="AH47" s="69" t="str">
        <f t="shared" si="46"/>
        <v/>
      </c>
      <c r="AI47" s="70" t="str">
        <f t="shared" si="23"/>
        <v/>
      </c>
      <c r="AJ47" s="64" t="str">
        <f t="shared" si="47"/>
        <v/>
      </c>
      <c r="AK47" s="64" t="str">
        <f t="shared" si="48"/>
        <v/>
      </c>
      <c r="AL47" s="64" t="str">
        <f t="shared" si="49"/>
        <v/>
      </c>
      <c r="AM47" s="64" t="str">
        <f t="shared" si="50"/>
        <v/>
      </c>
      <c r="AN47" s="64" t="str">
        <f t="shared" si="51"/>
        <v/>
      </c>
    </row>
    <row r="48" spans="1:40" ht="26.5" thickTop="1" thickBot="1" x14ac:dyDescent="0.55000000000000004">
      <c r="C48" s="73"/>
      <c r="D48" s="74"/>
      <c r="E48" s="74"/>
      <c r="F48" s="74"/>
      <c r="G48" s="74"/>
      <c r="H48" s="74"/>
      <c r="I48" s="74"/>
      <c r="J48" s="74"/>
      <c r="K48" s="74"/>
      <c r="L48" s="75" t="s">
        <v>997</v>
      </c>
      <c r="M48" s="56"/>
      <c r="N48" s="57"/>
      <c r="O48" s="58"/>
      <c r="P48" s="59"/>
      <c r="Q48" s="60"/>
      <c r="R48" s="61"/>
      <c r="S48" s="56"/>
      <c r="T48" s="62"/>
      <c r="U48" s="63"/>
      <c r="V48" s="64"/>
      <c r="W48" s="65"/>
      <c r="X48" s="64"/>
      <c r="Y48" s="64"/>
      <c r="Z48" s="56"/>
      <c r="AA48" s="66"/>
      <c r="AB48" s="57"/>
      <c r="AC48" s="67"/>
      <c r="AD48" s="59"/>
      <c r="AE48" s="68"/>
      <c r="AF48" s="61"/>
      <c r="AG48" s="61"/>
      <c r="AH48" s="69"/>
      <c r="AI48" s="70"/>
      <c r="AJ48" s="64"/>
      <c r="AK48" s="64"/>
      <c r="AL48" s="64"/>
      <c r="AM48" s="64"/>
      <c r="AN48" s="64"/>
    </row>
    <row r="49" spans="2:40" ht="24.5" thickTop="1" thickBot="1" x14ac:dyDescent="0.55000000000000004">
      <c r="B49" t="s">
        <v>1018</v>
      </c>
      <c r="C49" s="51" t="s">
        <v>1085</v>
      </c>
      <c r="D49" s="52" t="s">
        <v>1048</v>
      </c>
      <c r="E49" s="52"/>
      <c r="F49" s="53" t="s">
        <v>1015</v>
      </c>
      <c r="G49" s="53"/>
      <c r="H49" s="52"/>
      <c r="I49" s="52"/>
      <c r="J49" s="54"/>
      <c r="K49" s="54"/>
      <c r="L49" s="55" t="str">
        <f t="shared" si="52"/>
        <v xml:space="preserve">            { line: "Hosanna en lo alto del Cielo., (Fa,,15)(Mi,,250)", sC: "tc"},</v>
      </c>
      <c r="M49" s="56" t="str">
        <f t="shared" si="30"/>
        <v>(</v>
      </c>
      <c r="N49" s="57" t="str">
        <f t="shared" si="2"/>
        <v>Fa</v>
      </c>
      <c r="O49" s="58" t="str">
        <f t="shared" si="31"/>
        <v>,</v>
      </c>
      <c r="P49" s="59" t="str">
        <f t="shared" si="4"/>
        <v/>
      </c>
      <c r="Q49" s="60" t="str">
        <f t="shared" si="32"/>
        <v>,</v>
      </c>
      <c r="R49" s="61">
        <f t="shared" si="33"/>
        <v>15</v>
      </c>
      <c r="S49" s="56" t="str">
        <f t="shared" si="34"/>
        <v>)</v>
      </c>
      <c r="T49" s="62" t="str">
        <f t="shared" si="35"/>
        <v>(</v>
      </c>
      <c r="U49" s="63" t="str">
        <f t="shared" si="9"/>
        <v>Mi</v>
      </c>
      <c r="V49" s="64" t="str">
        <f t="shared" si="36"/>
        <v>,</v>
      </c>
      <c r="W49" s="65" t="str">
        <f t="shared" si="11"/>
        <v/>
      </c>
      <c r="X49" s="64" t="str">
        <f t="shared" si="37"/>
        <v>,</v>
      </c>
      <c r="Y49" s="64">
        <f t="shared" si="38"/>
        <v>250</v>
      </c>
      <c r="Z49" s="56" t="str">
        <f t="shared" si="39"/>
        <v>)</v>
      </c>
      <c r="AA49" s="66" t="str">
        <f t="shared" si="40"/>
        <v/>
      </c>
      <c r="AB49" s="57" t="str">
        <f t="shared" si="16"/>
        <v/>
      </c>
      <c r="AC49" s="67" t="str">
        <f t="shared" si="41"/>
        <v/>
      </c>
      <c r="AD49" s="59" t="str">
        <f t="shared" si="42"/>
        <v/>
      </c>
      <c r="AE49" s="68" t="str">
        <f t="shared" si="43"/>
        <v/>
      </c>
      <c r="AF49" s="61" t="str">
        <f t="shared" si="44"/>
        <v/>
      </c>
      <c r="AG49" s="61" t="str">
        <f t="shared" si="45"/>
        <v/>
      </c>
      <c r="AH49" s="69" t="str">
        <f t="shared" si="46"/>
        <v/>
      </c>
      <c r="AI49" s="70" t="str">
        <f t="shared" si="23"/>
        <v/>
      </c>
      <c r="AJ49" s="64" t="str">
        <f t="shared" si="47"/>
        <v/>
      </c>
      <c r="AK49" s="64" t="str">
        <f t="shared" si="48"/>
        <v/>
      </c>
      <c r="AL49" s="64" t="str">
        <f t="shared" si="49"/>
        <v/>
      </c>
      <c r="AM49" s="64" t="str">
        <f t="shared" si="50"/>
        <v/>
      </c>
      <c r="AN49" s="64" t="str">
        <f t="shared" si="51"/>
        <v/>
      </c>
    </row>
    <row r="50" spans="2:40" ht="24.5" thickTop="1" thickBot="1" x14ac:dyDescent="0.55000000000000004">
      <c r="B50" t="s">
        <v>1001</v>
      </c>
      <c r="C50" s="51" t="s">
        <v>1086</v>
      </c>
      <c r="D50" s="52" t="s">
        <v>1048</v>
      </c>
      <c r="E50" s="52"/>
      <c r="F50" s="53" t="s">
        <v>1015</v>
      </c>
      <c r="G50" s="53"/>
      <c r="H50" s="52"/>
      <c r="I50" s="52"/>
      <c r="J50" s="54"/>
      <c r="K50" s="54"/>
      <c r="L50" s="55" t="str">
        <f t="shared" si="52"/>
        <v xml:space="preserve">            { line: "HOSANNA EN LO ALTO DEL CIELO., (Fa,,15)(Mi,,250)", sC: "ta as"},</v>
      </c>
      <c r="M50" s="56" t="str">
        <f t="shared" si="30"/>
        <v>(</v>
      </c>
      <c r="N50" s="57" t="str">
        <f t="shared" si="2"/>
        <v>Fa</v>
      </c>
      <c r="O50" s="58" t="str">
        <f t="shared" si="31"/>
        <v>,</v>
      </c>
      <c r="P50" s="59" t="str">
        <f t="shared" si="4"/>
        <v/>
      </c>
      <c r="Q50" s="60" t="str">
        <f t="shared" si="32"/>
        <v>,</v>
      </c>
      <c r="R50" s="61">
        <f t="shared" si="33"/>
        <v>15</v>
      </c>
      <c r="S50" s="56" t="str">
        <f t="shared" si="34"/>
        <v>)</v>
      </c>
      <c r="T50" s="62" t="str">
        <f t="shared" si="35"/>
        <v>(</v>
      </c>
      <c r="U50" s="63" t="str">
        <f t="shared" si="9"/>
        <v>Mi</v>
      </c>
      <c r="V50" s="64" t="str">
        <f t="shared" si="36"/>
        <v>,</v>
      </c>
      <c r="W50" s="65" t="str">
        <f t="shared" si="11"/>
        <v/>
      </c>
      <c r="X50" s="64" t="str">
        <f t="shared" si="37"/>
        <v>,</v>
      </c>
      <c r="Y50" s="64">
        <f t="shared" si="38"/>
        <v>250</v>
      </c>
      <c r="Z50" s="56" t="str">
        <f t="shared" si="39"/>
        <v>)</v>
      </c>
      <c r="AA50" s="66" t="str">
        <f t="shared" si="40"/>
        <v/>
      </c>
      <c r="AB50" s="57" t="str">
        <f t="shared" si="16"/>
        <v/>
      </c>
      <c r="AC50" s="67" t="str">
        <f t="shared" si="41"/>
        <v/>
      </c>
      <c r="AD50" s="59" t="str">
        <f t="shared" si="42"/>
        <v/>
      </c>
      <c r="AE50" s="68" t="str">
        <f t="shared" si="43"/>
        <v/>
      </c>
      <c r="AF50" s="61" t="str">
        <f t="shared" si="44"/>
        <v/>
      </c>
      <c r="AG50" s="61" t="str">
        <f t="shared" si="45"/>
        <v/>
      </c>
      <c r="AH50" s="69" t="str">
        <f t="shared" si="46"/>
        <v/>
      </c>
      <c r="AI50" s="70" t="str">
        <f t="shared" si="23"/>
        <v/>
      </c>
      <c r="AJ50" s="64" t="str">
        <f t="shared" si="47"/>
        <v/>
      </c>
      <c r="AK50" s="64" t="str">
        <f t="shared" si="48"/>
        <v/>
      </c>
      <c r="AL50" s="64" t="str">
        <f t="shared" si="49"/>
        <v/>
      </c>
      <c r="AM50" s="64" t="str">
        <f t="shared" si="50"/>
        <v/>
      </c>
      <c r="AN50" s="64" t="str">
        <f t="shared" si="51"/>
        <v/>
      </c>
    </row>
    <row r="51" spans="2:40" ht="26.5" thickTop="1" thickBot="1" x14ac:dyDescent="0.55000000000000004">
      <c r="C51" s="73"/>
      <c r="D51" s="74"/>
      <c r="E51" s="74"/>
      <c r="F51" s="74"/>
      <c r="G51" s="74"/>
      <c r="H51" s="74"/>
      <c r="I51" s="74"/>
      <c r="J51" s="74"/>
      <c r="K51" s="74"/>
      <c r="L51" s="75" t="s">
        <v>997</v>
      </c>
      <c r="M51" s="56"/>
      <c r="N51" s="57"/>
      <c r="O51" s="58"/>
      <c r="P51" s="59"/>
      <c r="Q51" s="60"/>
      <c r="R51" s="61"/>
      <c r="S51" s="56"/>
      <c r="T51" s="62"/>
      <c r="U51" s="63"/>
      <c r="V51" s="64"/>
      <c r="W51" s="65"/>
      <c r="X51" s="64"/>
      <c r="Y51" s="64"/>
      <c r="Z51" s="56"/>
      <c r="AA51" s="66"/>
      <c r="AB51" s="57"/>
      <c r="AC51" s="67"/>
      <c r="AD51" s="59"/>
      <c r="AE51" s="68"/>
      <c r="AF51" s="61"/>
      <c r="AG51" s="61"/>
      <c r="AH51" s="69"/>
      <c r="AI51" s="70"/>
      <c r="AJ51" s="64"/>
      <c r="AK51" s="64"/>
      <c r="AL51" s="64"/>
      <c r="AM51" s="64"/>
      <c r="AN51" s="64"/>
    </row>
    <row r="52" spans="2:40" ht="24.5" thickTop="1" thickBot="1" x14ac:dyDescent="0.55000000000000004">
      <c r="B52" t="s">
        <v>1001</v>
      </c>
      <c r="C52" s="51" t="s">
        <v>1080</v>
      </c>
      <c r="D52" s="52" t="s">
        <v>1017</v>
      </c>
      <c r="E52" s="52" t="s">
        <v>1016</v>
      </c>
      <c r="F52" s="53" t="s">
        <v>1053</v>
      </c>
      <c r="G52" s="53"/>
      <c r="H52" s="52" t="s">
        <v>1017</v>
      </c>
      <c r="I52" s="52" t="s">
        <v>1016</v>
      </c>
      <c r="J52" s="54"/>
      <c r="K52" s="54"/>
      <c r="L52" s="55" t="str">
        <f t="shared" si="52"/>
        <v xml:space="preserve">            { line: "SANTO,SANTO,SANTO., (La,m,15)(Sol,,250)(La,m,350)", sC: "ta as"},</v>
      </c>
      <c r="M52" s="56" t="str">
        <f t="shared" si="30"/>
        <v>(</v>
      </c>
      <c r="N52" s="57" t="str">
        <f t="shared" si="2"/>
        <v>La</v>
      </c>
      <c r="O52" s="58" t="str">
        <f t="shared" si="31"/>
        <v>,</v>
      </c>
      <c r="P52" s="59" t="str">
        <f t="shared" si="4"/>
        <v>m</v>
      </c>
      <c r="Q52" s="60" t="str">
        <f t="shared" si="32"/>
        <v>,</v>
      </c>
      <c r="R52" s="61">
        <f t="shared" si="33"/>
        <v>15</v>
      </c>
      <c r="S52" s="56" t="str">
        <f t="shared" si="34"/>
        <v>)</v>
      </c>
      <c r="T52" s="62" t="str">
        <f t="shared" si="35"/>
        <v>(</v>
      </c>
      <c r="U52" s="63" t="str">
        <f t="shared" si="9"/>
        <v>Sol</v>
      </c>
      <c r="V52" s="64" t="str">
        <f t="shared" si="36"/>
        <v>,</v>
      </c>
      <c r="W52" s="65" t="str">
        <f t="shared" si="11"/>
        <v/>
      </c>
      <c r="X52" s="64" t="str">
        <f t="shared" si="37"/>
        <v>,</v>
      </c>
      <c r="Y52" s="64">
        <f t="shared" si="38"/>
        <v>250</v>
      </c>
      <c r="Z52" s="56" t="str">
        <f t="shared" si="39"/>
        <v>)</v>
      </c>
      <c r="AA52" s="66" t="str">
        <f t="shared" si="40"/>
        <v>(</v>
      </c>
      <c r="AB52" s="57" t="str">
        <f t="shared" si="16"/>
        <v>La</v>
      </c>
      <c r="AC52" s="67" t="str">
        <f t="shared" si="41"/>
        <v>,</v>
      </c>
      <c r="AD52" s="59" t="str">
        <f t="shared" si="42"/>
        <v>m</v>
      </c>
      <c r="AE52" s="68" t="str">
        <f t="shared" si="43"/>
        <v>,</v>
      </c>
      <c r="AF52" s="61">
        <f t="shared" si="44"/>
        <v>350</v>
      </c>
      <c r="AG52" s="61" t="str">
        <f t="shared" si="45"/>
        <v>)</v>
      </c>
      <c r="AH52" s="69" t="str">
        <f t="shared" si="46"/>
        <v/>
      </c>
      <c r="AI52" s="70" t="str">
        <f t="shared" si="23"/>
        <v/>
      </c>
      <c r="AJ52" s="64" t="str">
        <f t="shared" si="47"/>
        <v/>
      </c>
      <c r="AK52" s="64" t="str">
        <f t="shared" si="48"/>
        <v/>
      </c>
      <c r="AL52" s="64" t="str">
        <f t="shared" si="49"/>
        <v/>
      </c>
      <c r="AM52" s="64" t="str">
        <f t="shared" si="50"/>
        <v/>
      </c>
      <c r="AN52" s="64" t="str">
        <f t="shared" si="51"/>
        <v/>
      </c>
    </row>
    <row r="53" spans="2:40" ht="24.5" thickTop="1" thickBot="1" x14ac:dyDescent="0.55000000000000004">
      <c r="B53" t="s">
        <v>1003</v>
      </c>
      <c r="C53" s="51" t="s">
        <v>1080</v>
      </c>
      <c r="D53" s="52" t="s">
        <v>1053</v>
      </c>
      <c r="E53" s="52"/>
      <c r="F53" s="53" t="s">
        <v>1017</v>
      </c>
      <c r="G53" s="53" t="s">
        <v>1016</v>
      </c>
      <c r="H53" s="52"/>
      <c r="I53" s="52"/>
      <c r="J53" s="54"/>
      <c r="K53" s="54"/>
      <c r="L53" s="55" t="str">
        <f t="shared" si="52"/>
        <v xml:space="preserve">            { line: "SANTO,SANTO,SANTO., (Sol,,15)(La,m,250)", sC: "as"},</v>
      </c>
      <c r="M53" s="56" t="str">
        <f t="shared" si="30"/>
        <v>(</v>
      </c>
      <c r="N53" s="57" t="str">
        <f t="shared" si="2"/>
        <v>Sol</v>
      </c>
      <c r="O53" s="58" t="str">
        <f t="shared" si="31"/>
        <v>,</v>
      </c>
      <c r="P53" s="59" t="str">
        <f t="shared" si="4"/>
        <v/>
      </c>
      <c r="Q53" s="60" t="str">
        <f t="shared" si="32"/>
        <v>,</v>
      </c>
      <c r="R53" s="61">
        <f t="shared" si="33"/>
        <v>15</v>
      </c>
      <c r="S53" s="56" t="str">
        <f t="shared" si="34"/>
        <v>)</v>
      </c>
      <c r="T53" s="62" t="str">
        <f t="shared" si="35"/>
        <v>(</v>
      </c>
      <c r="U53" s="63" t="str">
        <f t="shared" si="9"/>
        <v>La</v>
      </c>
      <c r="V53" s="64" t="str">
        <f t="shared" si="36"/>
        <v>,</v>
      </c>
      <c r="W53" s="65" t="str">
        <f t="shared" si="11"/>
        <v>m</v>
      </c>
      <c r="X53" s="64" t="str">
        <f t="shared" si="37"/>
        <v>,</v>
      </c>
      <c r="Y53" s="64">
        <f t="shared" si="38"/>
        <v>250</v>
      </c>
      <c r="Z53" s="56" t="str">
        <f t="shared" si="39"/>
        <v>)</v>
      </c>
      <c r="AA53" s="66" t="str">
        <f t="shared" si="40"/>
        <v/>
      </c>
      <c r="AB53" s="57" t="str">
        <f t="shared" si="16"/>
        <v/>
      </c>
      <c r="AC53" s="67" t="str">
        <f t="shared" si="41"/>
        <v/>
      </c>
      <c r="AD53" s="59" t="str">
        <f t="shared" si="42"/>
        <v/>
      </c>
      <c r="AE53" s="68" t="str">
        <f t="shared" si="43"/>
        <v/>
      </c>
      <c r="AF53" s="61" t="str">
        <f t="shared" si="44"/>
        <v/>
      </c>
      <c r="AG53" s="61" t="str">
        <f t="shared" si="45"/>
        <v/>
      </c>
      <c r="AH53" s="69" t="str">
        <f t="shared" si="46"/>
        <v/>
      </c>
      <c r="AI53" s="70" t="str">
        <f t="shared" si="23"/>
        <v/>
      </c>
      <c r="AJ53" s="64" t="str">
        <f t="shared" si="47"/>
        <v/>
      </c>
      <c r="AK53" s="64" t="str">
        <f t="shared" si="48"/>
        <v/>
      </c>
      <c r="AL53" s="64" t="str">
        <f t="shared" si="49"/>
        <v/>
      </c>
      <c r="AM53" s="64" t="str">
        <f t="shared" si="50"/>
        <v/>
      </c>
      <c r="AN53" s="64" t="str">
        <f t="shared" si="51"/>
        <v/>
      </c>
    </row>
    <row r="54" spans="2:40" ht="26.5" thickTop="1" thickBot="1" x14ac:dyDescent="0.55000000000000004">
      <c r="C54" s="73"/>
      <c r="D54" s="74"/>
      <c r="E54" s="74"/>
      <c r="F54" s="74"/>
      <c r="G54" s="74"/>
      <c r="H54" s="74"/>
      <c r="I54" s="74"/>
      <c r="J54" s="74"/>
      <c r="K54" s="74"/>
      <c r="L54" s="75" t="s">
        <v>997</v>
      </c>
      <c r="M54" s="56"/>
      <c r="N54" s="57"/>
      <c r="O54" s="58"/>
      <c r="P54" s="59"/>
      <c r="Q54" s="60"/>
      <c r="R54" s="61"/>
      <c r="S54" s="56"/>
      <c r="T54" s="62"/>
      <c r="U54" s="63"/>
      <c r="V54" s="64"/>
      <c r="W54" s="65"/>
      <c r="X54" s="64"/>
      <c r="Y54" s="64"/>
      <c r="Z54" s="56"/>
      <c r="AA54" s="66"/>
      <c r="AB54" s="57"/>
      <c r="AC54" s="67"/>
      <c r="AD54" s="59"/>
      <c r="AE54" s="68"/>
      <c r="AF54" s="61"/>
      <c r="AG54" s="61"/>
      <c r="AH54" s="69"/>
      <c r="AI54" s="70"/>
      <c r="AJ54" s="64"/>
      <c r="AK54" s="64"/>
      <c r="AL54" s="64"/>
      <c r="AM54" s="64"/>
      <c r="AN54" s="64"/>
    </row>
    <row r="55" spans="2:40" ht="24.5" thickTop="1" thickBot="1" x14ac:dyDescent="0.55000000000000004">
      <c r="B55" t="s">
        <v>1018</v>
      </c>
      <c r="C55" s="51" t="s">
        <v>1079</v>
      </c>
      <c r="D55" s="52" t="s">
        <v>1048</v>
      </c>
      <c r="E55" s="52"/>
      <c r="F55" s="53" t="s">
        <v>1015</v>
      </c>
      <c r="G55" s="53"/>
      <c r="H55" s="52"/>
      <c r="I55" s="52"/>
      <c r="J55" s="54"/>
      <c r="K55" s="54"/>
      <c r="L55" s="55" t="str">
        <f t="shared" si="52"/>
        <v xml:space="preserve">            { line: "Santo, Santo, Santo., (Fa,,15)(Mi,,250)", sC: "tc"},</v>
      </c>
      <c r="M55" s="56" t="str">
        <f t="shared" si="30"/>
        <v>(</v>
      </c>
      <c r="N55" s="57" t="str">
        <f t="shared" si="2"/>
        <v>Fa</v>
      </c>
      <c r="O55" s="58" t="str">
        <f t="shared" si="31"/>
        <v>,</v>
      </c>
      <c r="P55" s="59" t="str">
        <f t="shared" si="4"/>
        <v/>
      </c>
      <c r="Q55" s="60" t="str">
        <f t="shared" si="32"/>
        <v>,</v>
      </c>
      <c r="R55" s="61">
        <f t="shared" si="33"/>
        <v>15</v>
      </c>
      <c r="S55" s="56" t="str">
        <f t="shared" si="34"/>
        <v>)</v>
      </c>
      <c r="T55" s="62" t="str">
        <f t="shared" si="35"/>
        <v>(</v>
      </c>
      <c r="U55" s="63" t="str">
        <f t="shared" si="9"/>
        <v>Mi</v>
      </c>
      <c r="V55" s="64" t="str">
        <f t="shared" si="36"/>
        <v>,</v>
      </c>
      <c r="W55" s="65" t="str">
        <f t="shared" si="11"/>
        <v/>
      </c>
      <c r="X55" s="64" t="str">
        <f t="shared" si="37"/>
        <v>,</v>
      </c>
      <c r="Y55" s="64">
        <f t="shared" si="38"/>
        <v>250</v>
      </c>
      <c r="Z55" s="56" t="str">
        <f t="shared" si="39"/>
        <v>)</v>
      </c>
      <c r="AA55" s="66" t="str">
        <f t="shared" si="40"/>
        <v/>
      </c>
      <c r="AB55" s="57" t="str">
        <f t="shared" si="16"/>
        <v/>
      </c>
      <c r="AC55" s="67" t="str">
        <f t="shared" si="41"/>
        <v/>
      </c>
      <c r="AD55" s="59" t="str">
        <f t="shared" si="42"/>
        <v/>
      </c>
      <c r="AE55" s="68" t="str">
        <f t="shared" si="43"/>
        <v/>
      </c>
      <c r="AF55" s="61" t="str">
        <f t="shared" si="44"/>
        <v/>
      </c>
      <c r="AG55" s="61" t="str">
        <f t="shared" si="45"/>
        <v/>
      </c>
      <c r="AH55" s="69" t="str">
        <f t="shared" si="46"/>
        <v/>
      </c>
      <c r="AI55" s="70" t="str">
        <f t="shared" si="23"/>
        <v/>
      </c>
      <c r="AJ55" s="64" t="str">
        <f t="shared" si="47"/>
        <v/>
      </c>
      <c r="AK55" s="64" t="str">
        <f t="shared" si="48"/>
        <v/>
      </c>
      <c r="AL55" s="64" t="str">
        <f t="shared" si="49"/>
        <v/>
      </c>
      <c r="AM55" s="64" t="str">
        <f t="shared" si="50"/>
        <v/>
      </c>
      <c r="AN55" s="64" t="str">
        <f t="shared" si="51"/>
        <v/>
      </c>
    </row>
    <row r="56" spans="2:40" ht="24.5" thickTop="1" thickBot="1" x14ac:dyDescent="0.55000000000000004">
      <c r="B56" t="s">
        <v>1001</v>
      </c>
      <c r="C56" s="51" t="s">
        <v>1080</v>
      </c>
      <c r="D56" s="52" t="s">
        <v>1048</v>
      </c>
      <c r="E56" s="52"/>
      <c r="F56" s="53" t="s">
        <v>1015</v>
      </c>
      <c r="G56" s="53"/>
      <c r="H56" s="52"/>
      <c r="I56" s="52"/>
      <c r="J56" s="54"/>
      <c r="K56" s="54"/>
      <c r="L56" s="55" t="str">
        <f t="shared" si="52"/>
        <v xml:space="preserve">            { line: "SANTO,SANTO,SANTO., (Fa,,15)(Mi,,250)", sC: "ta as"},</v>
      </c>
      <c r="M56" s="56" t="str">
        <f t="shared" si="30"/>
        <v>(</v>
      </c>
      <c r="N56" s="57" t="str">
        <f t="shared" si="2"/>
        <v>Fa</v>
      </c>
      <c r="O56" s="58" t="str">
        <f t="shared" si="31"/>
        <v>,</v>
      </c>
      <c r="P56" s="59" t="str">
        <f t="shared" si="4"/>
        <v/>
      </c>
      <c r="Q56" s="60" t="str">
        <f t="shared" si="32"/>
        <v>,</v>
      </c>
      <c r="R56" s="61">
        <f t="shared" si="33"/>
        <v>15</v>
      </c>
      <c r="S56" s="56" t="str">
        <f t="shared" si="34"/>
        <v>)</v>
      </c>
      <c r="T56" s="62" t="str">
        <f t="shared" si="35"/>
        <v>(</v>
      </c>
      <c r="U56" s="63" t="str">
        <f t="shared" si="9"/>
        <v>Mi</v>
      </c>
      <c r="V56" s="64" t="str">
        <f t="shared" si="36"/>
        <v>,</v>
      </c>
      <c r="W56" s="65" t="str">
        <f t="shared" si="11"/>
        <v/>
      </c>
      <c r="X56" s="64" t="str">
        <f t="shared" si="37"/>
        <v>,</v>
      </c>
      <c r="Y56" s="64">
        <f t="shared" si="38"/>
        <v>250</v>
      </c>
      <c r="Z56" s="56" t="str">
        <f t="shared" si="39"/>
        <v>)</v>
      </c>
      <c r="AA56" s="66" t="str">
        <f t="shared" si="40"/>
        <v/>
      </c>
      <c r="AB56" s="57" t="str">
        <f t="shared" si="16"/>
        <v/>
      </c>
      <c r="AC56" s="67" t="str">
        <f t="shared" si="41"/>
        <v/>
      </c>
      <c r="AD56" s="59" t="str">
        <f t="shared" si="42"/>
        <v/>
      </c>
      <c r="AE56" s="68" t="str">
        <f t="shared" si="43"/>
        <v/>
      </c>
      <c r="AF56" s="61" t="str">
        <f t="shared" si="44"/>
        <v/>
      </c>
      <c r="AG56" s="61" t="str">
        <f t="shared" si="45"/>
        <v/>
      </c>
      <c r="AH56" s="69" t="str">
        <f t="shared" si="46"/>
        <v/>
      </c>
      <c r="AI56" s="70" t="str">
        <f t="shared" si="23"/>
        <v/>
      </c>
      <c r="AJ56" s="64" t="str">
        <f t="shared" si="47"/>
        <v/>
      </c>
      <c r="AK56" s="64" t="str">
        <f t="shared" si="48"/>
        <v/>
      </c>
      <c r="AL56" s="64" t="str">
        <f t="shared" si="49"/>
        <v/>
      </c>
      <c r="AM56" s="64" t="str">
        <f t="shared" si="50"/>
        <v/>
      </c>
      <c r="AN56" s="64" t="str">
        <f t="shared" si="51"/>
        <v/>
      </c>
    </row>
    <row r="57" spans="2:40" ht="24" customHeight="1" thickTop="1" x14ac:dyDescent="0.6">
      <c r="B57" s="95"/>
      <c r="C57" s="95"/>
      <c r="D57" s="95"/>
      <c r="E57" s="95"/>
      <c r="F57" s="95"/>
      <c r="G57" s="95"/>
      <c r="H57" s="95"/>
      <c r="I57" s="95"/>
      <c r="J57" s="95"/>
      <c r="K57" s="95"/>
      <c r="L57" s="99" t="str">
        <f ca="1">_xlfn.CONCAT("]}, // ULTIMA LINEA DEL CANTO: ",L1)</f>
        <v>]}, // ULTIMA LINEA DEL CANTO: PLEGARIA EUCARÍSTICA II MODELO I</v>
      </c>
      <c r="M57" s="95"/>
    </row>
    <row r="58" spans="2:40" ht="20.5" x14ac:dyDescent="0.35">
      <c r="L58" s="100" t="s">
        <v>1012</v>
      </c>
      <c r="M58" s="101"/>
    </row>
    <row r="59" spans="2:40" x14ac:dyDescent="0.35">
      <c r="M5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195</v>
      </c>
      <c r="E1" s="40"/>
      <c r="F1" s="40"/>
      <c r="G1" s="40"/>
      <c r="H1" s="40"/>
      <c r="I1" s="40"/>
      <c r="J1" s="40"/>
      <c r="K1" s="40"/>
      <c r="L1" s="41" t="e">
        <f ca="1">UPPER(VLOOKUP(C1,Table223[],3,FALSE))</f>
        <v>#N/A</v>
      </c>
      <c r="O1" s="42"/>
      <c r="P1" s="42"/>
      <c r="Q1" s="43"/>
      <c r="AE1" s="43"/>
      <c r="AF1" s="43"/>
    </row>
    <row r="2" spans="2:32" ht="34.5" x14ac:dyDescent="0.55000000000000004">
      <c r="B2" s="44" t="s">
        <v>983</v>
      </c>
      <c r="C2" s="45"/>
      <c r="D2" s="45"/>
      <c r="E2" s="45"/>
      <c r="F2" s="45"/>
      <c r="G2" s="45"/>
      <c r="H2" s="45"/>
      <c r="I2" s="45"/>
      <c r="J2" s="45"/>
      <c r="K2" s="45"/>
      <c r="L2" s="46" t="s">
        <v>984</v>
      </c>
    </row>
    <row r="3" spans="2:32" ht="23" x14ac:dyDescent="0.35">
      <c r="L3" s="46" t="s">
        <v>985</v>
      </c>
    </row>
    <row r="4" spans="2:32" ht="23" x14ac:dyDescent="0.35">
      <c r="L4" s="46" t="e">
        <f ca="1">_xlfn.CONCAT("║           ",L1,"               ║")</f>
        <v>#N/A</v>
      </c>
    </row>
    <row r="5" spans="2:32" ht="23" x14ac:dyDescent="0.35">
      <c r="L5" s="46" t="s">
        <v>986</v>
      </c>
    </row>
    <row r="6" spans="2:32" ht="23" x14ac:dyDescent="0.35">
      <c r="L6" s="47"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8" t="e">
        <f ca="1">_xlfn.CONCAT("        id: ","""",C7,"""",",")</f>
        <v>#N/A</v>
      </c>
    </row>
    <row r="8" spans="2:32" ht="23" x14ac:dyDescent="0.35">
      <c r="C8" t="e">
        <f ca="1">PROPER(L1)</f>
        <v>#N/A</v>
      </c>
      <c r="L8" s="48" t="e">
        <f ca="1">_xlfn.CONCAT("        tt: ","""",C8,"""",",")</f>
        <v>#N/A</v>
      </c>
    </row>
    <row r="9" spans="2:32" ht="23" x14ac:dyDescent="0.35">
      <c r="C9" t="e">
        <f ca="1">PROPER(L1)</f>
        <v>#N/A</v>
      </c>
      <c r="L9" s="48" t="e">
        <f ca="1">_xlfn.CONCAT("        title: ","""",C9,"""",",")</f>
        <v>#N/A</v>
      </c>
    </row>
    <row r="10" spans="2:32" ht="23" x14ac:dyDescent="0.35">
      <c r="C10" t="e">
        <f ca="1">VLOOKUP(C1,Table223[],4,FALSE)</f>
        <v>#N/A</v>
      </c>
      <c r="L10" s="48" t="e">
        <f ca="1">_xlfn.CONCAT("        ","subtitle: ","""",C10,"""",",")</f>
        <v>#N/A</v>
      </c>
    </row>
    <row r="11" spans="2:32" ht="23" x14ac:dyDescent="0.35">
      <c r="C11" t="e">
        <f ca="1">_xlfn.CONCAT("category: [",VLOOKUP(C1,Table223[],16,FALSE),"],")</f>
        <v>#N/A</v>
      </c>
      <c r="L11" s="48" t="e">
        <f ca="1">_xlfn.CONCAT("        ",C11)</f>
        <v>#N/A</v>
      </c>
    </row>
    <row r="12" spans="2:32" ht="23" x14ac:dyDescent="0.35">
      <c r="C12" t="e">
        <f ca="1">VLOOKUP(C1,Table223[],5,FALSE)</f>
        <v>#N/A</v>
      </c>
      <c r="L12" s="48" t="e">
        <f ca="1">_xlfn.CONCAT("        catCanto: ","""",C12,"""",",   // Precatecumenado | Catecumenado | Liturgia | Eleccion")</f>
        <v>#N/A</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t="e">
        <f ca="1">VLOOKUP(C1,Table223[],1,FALSE)</f>
        <v>#N/A</v>
      </c>
      <c r="L16" s="48" t="e">
        <f ca="1">_xlfn.CONCAT("        dbno: ","""",C16,"""",",")</f>
        <v>#N/A</v>
      </c>
    </row>
    <row r="17" spans="2:40" ht="23" x14ac:dyDescent="0.35">
      <c r="L17" s="48" t="str">
        <f>_xlfn.CONCAT("        notes: ","""",C17,"""",",")</f>
        <v xml:space="preserve">        notes: "",</v>
      </c>
    </row>
    <row r="18" spans="2:40" ht="23" x14ac:dyDescent="0.35">
      <c r="C18" t="s">
        <v>988</v>
      </c>
      <c r="L18" s="48" t="str">
        <f>_xlfn.CONCAT("        mant: ","""",C18,"""",",")</f>
        <v xml:space="preserve">        mant: "Si",</v>
      </c>
    </row>
    <row r="19" spans="2:40" ht="23" x14ac:dyDescent="0.35">
      <c r="C19" t="e">
        <f ca="1">C7</f>
        <v>#N/A</v>
      </c>
      <c r="L19" s="48" t="e">
        <f ca="1">_xlfn.CONCAT("        audioSrc: ","""/audio/",C19,".mp3""",",")</f>
        <v>#N/A</v>
      </c>
    </row>
    <row r="20" spans="2:40" ht="23" x14ac:dyDescent="0.35">
      <c r="L20" s="46" t="s">
        <v>989</v>
      </c>
    </row>
    <row r="21" spans="2:40" ht="23" x14ac:dyDescent="0.35">
      <c r="L21" s="48" t="s">
        <v>990</v>
      </c>
    </row>
    <row r="22" spans="2:40" ht="23" x14ac:dyDescent="0.35">
      <c r="L22" s="48" t="s">
        <v>991</v>
      </c>
    </row>
    <row r="23" spans="2:40" ht="23" x14ac:dyDescent="0.35">
      <c r="L23" s="48" t="s">
        <v>992</v>
      </c>
    </row>
    <row r="24" spans="2:40" ht="23" x14ac:dyDescent="0.35">
      <c r="C24" t="s">
        <v>1014</v>
      </c>
      <c r="L24" s="48" t="s">
        <v>993</v>
      </c>
    </row>
    <row r="25" spans="2:40" ht="23" x14ac:dyDescent="0.35">
      <c r="L25" s="48" t="s">
        <v>994</v>
      </c>
    </row>
    <row r="26" spans="2:40" ht="23" x14ac:dyDescent="0.35">
      <c r="B26">
        <f ca="1">+C1-1</f>
        <v>194</v>
      </c>
      <c r="C26" t="str">
        <f ca="1">VLOOKUP(B26,Table4[],13,FALSE)</f>
        <v>"/resucito/src/index.html?canto=plegariaeucaristicaiimodeloi"</v>
      </c>
      <c r="L26" s="48" t="str">
        <f ca="1">_xlfn.CONCAT("        ant: ",C26,",")</f>
        <v xml:space="preserve">        ant: "/resucito/src/index.html?canto=plegariaeucaristicaiimodeloi",</v>
      </c>
    </row>
    <row r="27" spans="2:40" ht="23" x14ac:dyDescent="0.35">
      <c r="B27">
        <f ca="1">+C1+1</f>
        <v>196</v>
      </c>
      <c r="C27" t="e">
        <f ca="1">VLOOKUP(B27,Table4[],13,FALSE)</f>
        <v>#N/A</v>
      </c>
      <c r="L27" s="48" t="e">
        <f ca="1">_xlfn.CONCAT("        sig: ",C27,",")</f>
        <v>#N/A</v>
      </c>
    </row>
    <row r="28" spans="2:40" ht="23" x14ac:dyDescent="0.35">
      <c r="L28" s="46" t="s">
        <v>995</v>
      </c>
    </row>
    <row r="29" spans="2:40" ht="36" thickBot="1" x14ac:dyDescent="0.4">
      <c r="C29" s="49"/>
      <c r="D29" s="49"/>
      <c r="E29" s="49"/>
      <c r="F29" s="49"/>
      <c r="G29" s="49"/>
      <c r="H29" s="49"/>
      <c r="I29" s="49"/>
      <c r="J29" s="49"/>
      <c r="K29" s="49"/>
      <c r="L29" s="50" t="s">
        <v>996</v>
      </c>
    </row>
    <row r="30" spans="2:40" ht="24.5" thickTop="1" thickBot="1" x14ac:dyDescent="0.55000000000000004">
      <c r="B30" t="s">
        <v>1001</v>
      </c>
      <c r="C30" s="51" t="s">
        <v>1019</v>
      </c>
      <c r="D30" s="52" t="s">
        <v>1015</v>
      </c>
      <c r="E30" s="52"/>
      <c r="F30" s="53"/>
      <c r="G30" s="53"/>
      <c r="H30" s="52"/>
      <c r="I30" s="52"/>
      <c r="J30" s="54"/>
      <c r="K30" s="54"/>
      <c r="L30" s="55" t="str">
        <f t="shared" ref="L30:L31" si="0">IF(C30="","",_xlfn.CONCAT("            { line: ","""",C30,", ",M30:AN30,""", sC: ","""",B30,"""},"))</f>
        <v xml:space="preserve">            { line: "DICE EL SEÑOR A MI SEÑOR:, (Mi,,15)", sC: "ta as"},</v>
      </c>
      <c r="M30" s="56" t="str">
        <f t="shared" ref="M30:M34" si="1">IF(N30="","","(")</f>
        <v>(</v>
      </c>
      <c r="N30" s="57" t="str">
        <f t="shared" ref="N30:N68" si="2">IF(D30="","",D30)</f>
        <v>Mi</v>
      </c>
      <c r="O30" s="58" t="str">
        <f t="shared" ref="O30:O34" si="3">IF(N30="","",",")</f>
        <v>,</v>
      </c>
      <c r="P30" s="59" t="str">
        <f t="shared" ref="P30:P68" si="4">IF(E30="","",E30)</f>
        <v/>
      </c>
      <c r="Q30" s="60" t="str">
        <f t="shared" ref="Q30:Q34" si="5">IF(N30="","",",")</f>
        <v>,</v>
      </c>
      <c r="R30" s="61">
        <f t="shared" ref="R30:R34" si="6">IF(N30="","",15)</f>
        <v>15</v>
      </c>
      <c r="S30" s="56" t="str">
        <f t="shared" ref="S30:S34" si="7">IF(N30="","",")")</f>
        <v>)</v>
      </c>
      <c r="T30" s="62" t="str">
        <f t="shared" ref="T30:T34" si="8">IF(U30="","","(")</f>
        <v/>
      </c>
      <c r="U30" s="63" t="str">
        <f t="shared" ref="U30:U68" si="9">IF(F30="","",F30)</f>
        <v/>
      </c>
      <c r="V30" s="64" t="str">
        <f t="shared" ref="V30:V34" si="10">IF(U30="","",",")</f>
        <v/>
      </c>
      <c r="W30" s="65" t="str">
        <f t="shared" ref="W30:W68" si="11">IF(G30="","",G30)</f>
        <v/>
      </c>
      <c r="X30" s="64" t="str">
        <f t="shared" ref="X30:X34" si="12">IF(U30="","",",")</f>
        <v/>
      </c>
      <c r="Y30" s="64" t="str">
        <f t="shared" ref="Y30:Y34" si="13">IF(U30="","",250)</f>
        <v/>
      </c>
      <c r="Z30" s="56" t="str">
        <f t="shared" ref="Z30:Z34" si="14">IF(U30="","",")")</f>
        <v/>
      </c>
      <c r="AA30" s="66" t="str">
        <f t="shared" ref="AA30:AA34" si="15">IF(AB30="","","(")</f>
        <v/>
      </c>
      <c r="AB30" s="57" t="str">
        <f t="shared" ref="AB30:AB68"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68"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2:40" ht="24.5" thickTop="1" thickBot="1" x14ac:dyDescent="0.55000000000000004">
      <c r="B31" t="s">
        <v>1003</v>
      </c>
      <c r="C31" s="51" t="s">
        <v>1020</v>
      </c>
      <c r="D31" s="52" t="s">
        <v>1021</v>
      </c>
      <c r="E31" s="52"/>
      <c r="F31" s="53"/>
      <c r="G31" s="53"/>
      <c r="H31" s="52"/>
      <c r="I31" s="52"/>
      <c r="J31" s="54"/>
      <c r="K31" s="54"/>
      <c r="L31" s="55" t="str">
        <f t="shared" si="0"/>
        <v xml:space="preserve">            { line: "«SIÉNTATE A MI DERECHA,, (Sol#,,15)", sC: "as"},</v>
      </c>
      <c r="M31" s="56" t="str">
        <f t="shared" si="1"/>
        <v>(</v>
      </c>
      <c r="N31" s="57" t="str">
        <f t="shared" si="2"/>
        <v>Sol#</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B32" t="s">
        <v>1003</v>
      </c>
      <c r="C32" s="51" t="s">
        <v>1022</v>
      </c>
      <c r="D32" s="52" t="s">
        <v>1017</v>
      </c>
      <c r="E32" s="52"/>
      <c r="F32" s="53"/>
      <c r="G32" s="53"/>
      <c r="H32" s="52"/>
      <c r="I32" s="52"/>
      <c r="J32" s="54"/>
      <c r="K32" s="54"/>
      <c r="L32" s="55" t="str">
        <f>IF(C32="","",_xlfn.CONCAT("            { line: ","""",C32,", ",M32:AN32,""", sC: ","""",B32,"""},"))</f>
        <v xml:space="preserve">            { line: "HASTA QUE PONGA A TUS ENEMIGOS, (La,,15)", sC: "as"},</v>
      </c>
      <c r="M32" s="56" t="str">
        <f t="shared" si="1"/>
        <v>(</v>
      </c>
      <c r="N32" s="57" t="str">
        <f t="shared" si="2"/>
        <v>La</v>
      </c>
      <c r="O32" s="58" t="str">
        <f t="shared" si="3"/>
        <v>,</v>
      </c>
      <c r="P32" s="59" t="str">
        <f t="shared" si="4"/>
        <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4.5" thickTop="1" thickBot="1" x14ac:dyDescent="0.55000000000000004">
      <c r="B33" t="s">
        <v>1003</v>
      </c>
      <c r="C33" s="51" t="s">
        <v>1023</v>
      </c>
      <c r="D33" s="52" t="s">
        <v>1015</v>
      </c>
      <c r="E33" s="52"/>
      <c r="F33" s="53"/>
      <c r="G33" s="53"/>
      <c r="H33" s="52"/>
      <c r="I33" s="52"/>
      <c r="J33" s="54"/>
      <c r="K33" s="54"/>
      <c r="L33" s="55" t="str">
        <f>IF(C33="","",_xlfn.CONCAT("            { line: ","""",C33,", ",M33:AN33,""", sC: ","""",B33,"""},"))</f>
        <v xml:space="preserve">            { line: "COMO ESCABEL DE TUS PIES;, (Mi,,15)", sC: "as"},</v>
      </c>
      <c r="M33" s="56" t="str">
        <f t="shared" si="1"/>
        <v>(</v>
      </c>
      <c r="N33" s="57" t="str">
        <f t="shared" si="2"/>
        <v>Mi</v>
      </c>
      <c r="O33" s="58" t="str">
        <f t="shared" si="3"/>
        <v>,</v>
      </c>
      <c r="P33" s="59" t="str">
        <f t="shared" si="4"/>
        <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4.5" thickTop="1" thickBot="1" x14ac:dyDescent="0.55000000000000004">
      <c r="B34" t="s">
        <v>1003</v>
      </c>
      <c r="C34" s="51" t="s">
        <v>1024</v>
      </c>
      <c r="D34" s="52" t="s">
        <v>988</v>
      </c>
      <c r="E34" s="52">
        <v>7</v>
      </c>
      <c r="F34" s="53" t="s">
        <v>1015</v>
      </c>
      <c r="G34" s="53"/>
      <c r="H34" s="52"/>
      <c r="I34" s="52"/>
      <c r="J34" s="54"/>
      <c r="K34" s="54"/>
      <c r="L34" s="55" t="str">
        <f t="shared" ref="L34:L45" si="29">IF(C34="","",_xlfn.CONCAT("            { line: ","""",C34,", ",M34:AN34,""", sC: ","""",B34,"""},"))</f>
        <v xml:space="preserve">            { line: "DEBAJO DE TUS PIES,, (Si,7,15)(Mi,,250)", sC: "as"},</v>
      </c>
      <c r="M34" s="56" t="str">
        <f t="shared" si="1"/>
        <v>(</v>
      </c>
      <c r="N34" s="57" t="str">
        <f t="shared" si="2"/>
        <v>Si</v>
      </c>
      <c r="O34" s="58" t="str">
        <f t="shared" si="3"/>
        <v>,</v>
      </c>
      <c r="P34" s="59">
        <f t="shared" si="4"/>
        <v>7</v>
      </c>
      <c r="Q34" s="60" t="str">
        <f t="shared" si="5"/>
        <v>,</v>
      </c>
      <c r="R34" s="61">
        <f t="shared" si="6"/>
        <v>15</v>
      </c>
      <c r="S34" s="56" t="str">
        <f t="shared" si="7"/>
        <v>)</v>
      </c>
      <c r="T34" s="62" t="str">
        <f t="shared" si="8"/>
        <v>(</v>
      </c>
      <c r="U34" s="63" t="str">
        <f t="shared" si="9"/>
        <v>Mi</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4.5" thickTop="1" thickBot="1" x14ac:dyDescent="0.55000000000000004">
      <c r="B35" t="s">
        <v>1003</v>
      </c>
      <c r="C35" s="51" t="s">
        <v>1025</v>
      </c>
      <c r="D35" s="52" t="s">
        <v>988</v>
      </c>
      <c r="E35" s="52">
        <v>7</v>
      </c>
      <c r="F35" s="53" t="s">
        <v>1015</v>
      </c>
      <c r="G35" s="53"/>
      <c r="H35" s="52"/>
      <c r="I35" s="52"/>
      <c r="J35" s="54"/>
      <c r="K35" s="54"/>
      <c r="L35" s="55" t="str">
        <f t="shared" si="29"/>
        <v xml:space="preserve">            { line: "DEBAJO DE TUS PIES»., (Si,7,15)(Mi,,250)", sC: "as"},</v>
      </c>
      <c r="M35" s="56" t="str">
        <f>IF(N35="","","(")</f>
        <v>(</v>
      </c>
      <c r="N35" s="57" t="str">
        <f>IF(D35="","",D35)</f>
        <v>Si</v>
      </c>
      <c r="O35" s="58" t="str">
        <f>IF(N35="","",",")</f>
        <v>,</v>
      </c>
      <c r="P35" s="59">
        <f>IF(E35="","",E35)</f>
        <v>7</v>
      </c>
      <c r="Q35" s="60" t="str">
        <f>IF(N35="","",",")</f>
        <v>,</v>
      </c>
      <c r="R35" s="61">
        <f>IF(N35="","",15)</f>
        <v>15</v>
      </c>
      <c r="S35" s="56" t="str">
        <f>IF(N35="","",")")</f>
        <v>)</v>
      </c>
      <c r="T35" s="62" t="str">
        <f>IF(U35="","","(")</f>
        <v>(</v>
      </c>
      <c r="U35" s="63" t="str">
        <f>IF(F35="","",F35)</f>
        <v>Mi</v>
      </c>
      <c r="V35" s="64" t="str">
        <f>IF(U35="","",",")</f>
        <v>,</v>
      </c>
      <c r="W35" s="65" t="str">
        <f>IF(G35="","",G35)</f>
        <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2:40" ht="26.5" thickTop="1" thickBot="1" x14ac:dyDescent="0.55000000000000004">
      <c r="C36" s="73"/>
      <c r="D36" s="74"/>
      <c r="E36" s="74"/>
      <c r="F36" s="74"/>
      <c r="G36" s="74"/>
      <c r="H36" s="74"/>
      <c r="I36" s="74"/>
      <c r="J36" s="74"/>
      <c r="K36" s="74"/>
      <c r="L36" s="75" t="s">
        <v>997</v>
      </c>
      <c r="M36" s="56"/>
      <c r="N36" s="57"/>
      <c r="O36" s="58"/>
      <c r="P36" s="59"/>
      <c r="Q36" s="60"/>
      <c r="R36" s="61"/>
      <c r="S36" s="56"/>
      <c r="T36" s="62"/>
      <c r="U36" s="63"/>
      <c r="V36" s="64"/>
      <c r="W36" s="65"/>
      <c r="X36" s="64"/>
      <c r="Y36" s="64"/>
      <c r="Z36" s="56"/>
      <c r="AA36" s="66"/>
      <c r="AB36" s="57"/>
      <c r="AC36" s="67"/>
      <c r="AD36" s="59"/>
      <c r="AE36" s="68"/>
      <c r="AF36" s="61"/>
      <c r="AG36" s="61"/>
      <c r="AH36" s="69"/>
      <c r="AI36" s="70"/>
      <c r="AJ36" s="64"/>
      <c r="AK36" s="64"/>
      <c r="AL36" s="64"/>
      <c r="AM36" s="64"/>
      <c r="AN36" s="64"/>
    </row>
    <row r="37" spans="2:40" ht="24.5" thickTop="1" thickBot="1" x14ac:dyDescent="0.55000000000000004">
      <c r="B37" t="s">
        <v>1018</v>
      </c>
      <c r="C37" s="51" t="s">
        <v>1026</v>
      </c>
      <c r="D37" s="52" t="s">
        <v>1027</v>
      </c>
      <c r="E37" s="52" t="s">
        <v>1016</v>
      </c>
      <c r="F37" s="53" t="s">
        <v>1021</v>
      </c>
      <c r="G37" s="53"/>
      <c r="H37" s="52"/>
      <c r="I37" s="52"/>
      <c r="J37" s="54"/>
      <c r="K37" s="54"/>
      <c r="L37" s="55" t="str">
        <f t="shared" si="29"/>
        <v xml:space="preserve">            { line: "El cetro de tu poder, (Do#,m,15)(Sol#,,250)", sC: "tc"},</v>
      </c>
      <c r="M37" s="56" t="str">
        <f>IF(N37="","","(")</f>
        <v>(</v>
      </c>
      <c r="N37" s="57" t="str">
        <f>IF(D37="","",D37)</f>
        <v>Do#</v>
      </c>
      <c r="O37" s="58" t="str">
        <f>IF(N37="","",",")</f>
        <v>,</v>
      </c>
      <c r="P37" s="59" t="str">
        <f>IF(E37="","",E37)</f>
        <v>m</v>
      </c>
      <c r="Q37" s="60" t="str">
        <f>IF(N37="","",",")</f>
        <v>,</v>
      </c>
      <c r="R37" s="61">
        <f>IF(N37="","",15)</f>
        <v>15</v>
      </c>
      <c r="S37" s="56" t="str">
        <f>IF(N37="","",")")</f>
        <v>)</v>
      </c>
      <c r="T37" s="62" t="str">
        <f>IF(U37="","","(")</f>
        <v>(</v>
      </c>
      <c r="U37" s="63" t="str">
        <f>IF(F37="","",F37)</f>
        <v>Sol#</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4.5" thickTop="1" thickBot="1" x14ac:dyDescent="0.55000000000000004">
      <c r="C38" s="51" t="s">
        <v>1028</v>
      </c>
      <c r="D38" s="52" t="s">
        <v>988</v>
      </c>
      <c r="E38" s="52"/>
      <c r="F38" s="53" t="s">
        <v>1021</v>
      </c>
      <c r="G38" s="53"/>
      <c r="H38" s="52"/>
      <c r="I38" s="52"/>
      <c r="J38" s="54"/>
      <c r="K38" s="54"/>
      <c r="L38" s="55" t="str">
        <f t="shared" si="29"/>
        <v xml:space="preserve">            { line: "extiende el Señor desde Sión:, (Si,,15)(Sol#,,250)", sC: ""},</v>
      </c>
      <c r="M38" s="56" t="str">
        <f>IF(N38="","","(")</f>
        <v>(</v>
      </c>
      <c r="N38" s="57" t="str">
        <f>IF(D38="","",D38)</f>
        <v>Si</v>
      </c>
      <c r="O38" s="58" t="str">
        <f>IF(N38="","",",")</f>
        <v>,</v>
      </c>
      <c r="P38" s="59" t="str">
        <f>IF(E38="","",E38)</f>
        <v/>
      </c>
      <c r="Q38" s="60" t="str">
        <f>IF(N38="","",",")</f>
        <v>,</v>
      </c>
      <c r="R38" s="61">
        <f>IF(N38="","",15)</f>
        <v>15</v>
      </c>
      <c r="S38" s="56" t="str">
        <f>IF(N38="","",")")</f>
        <v>)</v>
      </c>
      <c r="T38" s="62" t="str">
        <f>IF(U38="","","(")</f>
        <v>(</v>
      </c>
      <c r="U38" s="63" t="str">
        <f>IF(F38="","",F38)</f>
        <v>Sol#</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4.5" thickTop="1" thickBot="1" x14ac:dyDescent="0.55000000000000004">
      <c r="C39" s="51" t="s">
        <v>1029</v>
      </c>
      <c r="D39" s="52" t="s">
        <v>1017</v>
      </c>
      <c r="E39" s="52"/>
      <c r="F39" s="53" t="s">
        <v>1015</v>
      </c>
      <c r="G39" s="53"/>
      <c r="H39" s="52"/>
      <c r="I39" s="52"/>
      <c r="J39" s="54"/>
      <c r="K39" s="54"/>
      <c r="L39" s="55" t="str">
        <f t="shared" si="29"/>
        <v xml:space="preserve">            { line: "¡domina en medio de tus enemigos,, (La,,15)(Mi,,250)", sC: ""},</v>
      </c>
      <c r="M39" s="56" t="str">
        <f>IF(N39="","","(")</f>
        <v>(</v>
      </c>
      <c r="N39" s="57" t="str">
        <f>IF(D39="","",D39)</f>
        <v>La</v>
      </c>
      <c r="O39" s="58" t="str">
        <f>IF(N39="","",",")</f>
        <v>,</v>
      </c>
      <c r="P39" s="59" t="str">
        <f>IF(E39="","",E39)</f>
        <v/>
      </c>
      <c r="Q39" s="60" t="str">
        <f>IF(N39="","",",")</f>
        <v>,</v>
      </c>
      <c r="R39" s="61">
        <f>IF(N39="","",15)</f>
        <v>15</v>
      </c>
      <c r="S39" s="56" t="str">
        <f>IF(N39="","",")")</f>
        <v>)</v>
      </c>
      <c r="T39" s="62" t="str">
        <f>IF(U39="","","(")</f>
        <v>(</v>
      </c>
      <c r="U39" s="63" t="str">
        <f>IF(F39="","",F39)</f>
        <v>Mi</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4.5" thickTop="1" thickBot="1" x14ac:dyDescent="0.55000000000000004">
      <c r="C40" s="51" t="s">
        <v>1030</v>
      </c>
      <c r="D40" s="52" t="s">
        <v>988</v>
      </c>
      <c r="E40" s="52">
        <v>7</v>
      </c>
      <c r="F40" s="53" t="s">
        <v>1015</v>
      </c>
      <c r="G40" s="53"/>
      <c r="H40" s="52"/>
      <c r="I40" s="52"/>
      <c r="J40" s="54"/>
      <c r="K40" s="54"/>
      <c r="L40" s="55" t="str">
        <f t="shared" si="29"/>
        <v xml:space="preserve">            { line: "domina en medio de tus enemigos!, (Si,7,15)(Mi,,250)", sC: ""},</v>
      </c>
      <c r="M40" s="56" t="str">
        <f>IF(N40="","","(")</f>
        <v>(</v>
      </c>
      <c r="N40" s="57" t="str">
        <f>IF(D40="","",D40)</f>
        <v>Si</v>
      </c>
      <c r="O40" s="58" t="str">
        <f>IF(N40="","",",")</f>
        <v>,</v>
      </c>
      <c r="P40" s="59">
        <f>IF(E40="","",E40)</f>
        <v>7</v>
      </c>
      <c r="Q40" s="60" t="str">
        <f>IF(N40="","",",")</f>
        <v>,</v>
      </c>
      <c r="R40" s="61">
        <f>IF(N40="","",15)</f>
        <v>15</v>
      </c>
      <c r="S40" s="56" t="str">
        <f>IF(N40="","",")")</f>
        <v>)</v>
      </c>
      <c r="T40" s="62" t="str">
        <f>IF(U40="","","(")</f>
        <v>(</v>
      </c>
      <c r="U40" s="63" t="str">
        <f>IF(F40="","",F40)</f>
        <v>Mi</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6.5" thickTop="1" thickBot="1" x14ac:dyDescent="0.55000000000000004">
      <c r="C41" s="73"/>
      <c r="D41" s="74"/>
      <c r="E41" s="74"/>
      <c r="F41" s="74"/>
      <c r="G41" s="74"/>
      <c r="H41" s="74"/>
      <c r="I41" s="74"/>
      <c r="J41" s="74"/>
      <c r="K41" s="74"/>
      <c r="L41" s="75" t="s">
        <v>997</v>
      </c>
      <c r="M41" s="56"/>
      <c r="N41" s="57"/>
      <c r="O41" s="58"/>
      <c r="P41" s="59"/>
      <c r="Q41" s="60"/>
      <c r="R41" s="61"/>
      <c r="S41" s="56"/>
      <c r="T41" s="62"/>
      <c r="U41" s="63"/>
      <c r="V41" s="64"/>
      <c r="W41" s="65"/>
      <c r="X41" s="64"/>
      <c r="Y41" s="64"/>
      <c r="Z41" s="56"/>
      <c r="AA41" s="66"/>
      <c r="AB41" s="57"/>
      <c r="AC41" s="67"/>
      <c r="AD41" s="59"/>
      <c r="AE41" s="68"/>
      <c r="AF41" s="61"/>
      <c r="AG41" s="61"/>
      <c r="AH41" s="69"/>
      <c r="AI41" s="70"/>
      <c r="AJ41" s="64"/>
      <c r="AK41" s="64"/>
      <c r="AL41" s="64"/>
      <c r="AM41" s="64"/>
      <c r="AN41" s="64"/>
    </row>
    <row r="42" spans="2:40" ht="24.5" thickTop="1" thickBot="1" x14ac:dyDescent="0.55000000000000004">
      <c r="C42" s="51" t="s">
        <v>1031</v>
      </c>
      <c r="D42" s="52" t="s">
        <v>1027</v>
      </c>
      <c r="E42" s="52" t="s">
        <v>1016</v>
      </c>
      <c r="F42" s="53" t="s">
        <v>1021</v>
      </c>
      <c r="G42" s="53"/>
      <c r="H42" s="52"/>
      <c r="I42" s="52"/>
      <c r="J42" s="54"/>
      <c r="K42" s="54"/>
      <c r="L42" s="55" t="str">
        <f t="shared" si="29"/>
        <v xml:space="preserve">            { line: "«Desde el seno de la aurora, (Do#,m,15)(Sol#,,250)", sC: ""},</v>
      </c>
      <c r="M42" s="56" t="str">
        <f t="shared" ref="M42:M45" si="30">IF(N42="","","(")</f>
        <v>(</v>
      </c>
      <c r="N42" s="57" t="str">
        <f t="shared" ref="N42:N45" si="31">IF(D42="","",D42)</f>
        <v>Do#</v>
      </c>
      <c r="O42" s="58" t="str">
        <f t="shared" ref="O42:O45" si="32">IF(N42="","",",")</f>
        <v>,</v>
      </c>
      <c r="P42" s="59" t="str">
        <f t="shared" ref="P42:P45" si="33">IF(E42="","",E42)</f>
        <v>m</v>
      </c>
      <c r="Q42" s="60" t="str">
        <f t="shared" ref="Q42:Q45" si="34">IF(N42="","",",")</f>
        <v>,</v>
      </c>
      <c r="R42" s="61">
        <f t="shared" ref="R42:R45" si="35">IF(N42="","",15)</f>
        <v>15</v>
      </c>
      <c r="S42" s="56" t="str">
        <f t="shared" ref="S42:S45" si="36">IF(N42="","",")")</f>
        <v>)</v>
      </c>
      <c r="T42" s="62" t="str">
        <f t="shared" ref="T42:T45" si="37">IF(U42="","","(")</f>
        <v>(</v>
      </c>
      <c r="U42" s="63" t="str">
        <f t="shared" ref="U42:U45" si="38">IF(F42="","",F42)</f>
        <v>Sol#</v>
      </c>
      <c r="V42" s="64" t="str">
        <f t="shared" ref="V42:V45" si="39">IF(U42="","",",")</f>
        <v>,</v>
      </c>
      <c r="W42" s="65" t="str">
        <f t="shared" ref="W42:W45" si="40">IF(G42="","",G42)</f>
        <v/>
      </c>
      <c r="X42" s="64" t="str">
        <f t="shared" ref="X42:X45" si="41">IF(U42="","",",")</f>
        <v>,</v>
      </c>
      <c r="Y42" s="64">
        <f t="shared" ref="Y42:Y45" si="42">IF(U42="","",250)</f>
        <v>250</v>
      </c>
      <c r="Z42" s="56" t="str">
        <f t="shared" ref="Z42:Z45" si="43">IF(U42="","",")")</f>
        <v>)</v>
      </c>
      <c r="AA42" s="66" t="str">
        <f t="shared" ref="AA42:AA45" si="44">IF(AB42="","","(")</f>
        <v/>
      </c>
      <c r="AB42" s="57" t="str">
        <f t="shared" ref="AB42:AB45" si="45">IF(H42="","",H42)</f>
        <v/>
      </c>
      <c r="AC42" s="67" t="str">
        <f t="shared" ref="AC42:AC45" si="46">IF(AB42="","",",")</f>
        <v/>
      </c>
      <c r="AD42" s="59" t="str">
        <f t="shared" ref="AD42:AD45" si="47">IF(I42="","",I42)</f>
        <v/>
      </c>
      <c r="AE42" s="68" t="str">
        <f t="shared" ref="AE42:AE45" si="48">IF(AB42="","",",")</f>
        <v/>
      </c>
      <c r="AF42" s="61" t="str">
        <f t="shared" ref="AF42:AF45" si="49">IF(AB42="","",350)</f>
        <v/>
      </c>
      <c r="AG42" s="61" t="str">
        <f t="shared" ref="AG42:AG45" si="50">IF(AB42="","",")")</f>
        <v/>
      </c>
      <c r="AH42" s="69" t="str">
        <f t="shared" ref="AH42:AH45" si="51">IF(AI42="","","(")</f>
        <v/>
      </c>
      <c r="AI42" s="70" t="str">
        <f t="shared" ref="AI42:AI45" si="52">IF(J42="","",J42)</f>
        <v/>
      </c>
      <c r="AJ42" s="64" t="str">
        <f t="shared" ref="AJ42:AJ45" si="53">IF(AI42="","",",")</f>
        <v/>
      </c>
      <c r="AK42" s="64" t="str">
        <f t="shared" ref="AK42:AK45" si="54">IF(K42="","",K42)</f>
        <v/>
      </c>
      <c r="AL42" s="64" t="str">
        <f t="shared" ref="AL42:AL45" si="55">IF(AI42="","",",")</f>
        <v/>
      </c>
      <c r="AM42" s="64" t="str">
        <f t="shared" ref="AM42:AM45" si="56">IF(AI42="","",450)</f>
        <v/>
      </c>
      <c r="AN42" s="64" t="str">
        <f t="shared" ref="AN42:AN45" si="57">IF(AI42="","",")")</f>
        <v/>
      </c>
    </row>
    <row r="43" spans="2:40" ht="24.5" thickTop="1" thickBot="1" x14ac:dyDescent="0.55000000000000004">
      <c r="C43" s="51" t="s">
        <v>1032</v>
      </c>
      <c r="D43" s="52" t="s">
        <v>988</v>
      </c>
      <c r="E43" s="52"/>
      <c r="F43" s="53" t="s">
        <v>1021</v>
      </c>
      <c r="G43" s="53"/>
      <c r="H43" s="52"/>
      <c r="I43" s="52"/>
      <c r="J43" s="54"/>
      <c r="K43" s="54"/>
      <c r="L43" s="55" t="str">
        <f t="shared" si="29"/>
        <v xml:space="preserve">            { line: "como rocío yo te he engendrado;, (Si,,15)(Sol#,,250)", sC: ""},</v>
      </c>
      <c r="M43" s="56" t="str">
        <f t="shared" si="30"/>
        <v>(</v>
      </c>
      <c r="N43" s="57" t="str">
        <f t="shared" si="31"/>
        <v>Si</v>
      </c>
      <c r="O43" s="58" t="str">
        <f t="shared" si="32"/>
        <v>,</v>
      </c>
      <c r="P43" s="59" t="str">
        <f t="shared" si="33"/>
        <v/>
      </c>
      <c r="Q43" s="60" t="str">
        <f t="shared" si="34"/>
        <v>,</v>
      </c>
      <c r="R43" s="61">
        <f t="shared" si="35"/>
        <v>15</v>
      </c>
      <c r="S43" s="56" t="str">
        <f t="shared" si="36"/>
        <v>)</v>
      </c>
      <c r="T43" s="62" t="str">
        <f t="shared" si="37"/>
        <v>(</v>
      </c>
      <c r="U43" s="63" t="str">
        <f t="shared" si="38"/>
        <v>Sol#</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4.5" thickTop="1" thickBot="1" x14ac:dyDescent="0.55000000000000004">
      <c r="C44" s="51" t="s">
        <v>1033</v>
      </c>
      <c r="D44" s="52" t="s">
        <v>1017</v>
      </c>
      <c r="E44" s="52"/>
      <c r="F44" s="53" t="s">
        <v>1015</v>
      </c>
      <c r="G44" s="53"/>
      <c r="H44" s="52"/>
      <c r="I44" s="52"/>
      <c r="J44" s="54"/>
      <c r="K44" s="54"/>
      <c r="L44" s="55" t="str">
        <f t="shared" si="29"/>
        <v xml:space="preserve">            { line: "desde antes de la aurora, (La,,15)(Mi,,250)", sC: ""},</v>
      </c>
      <c r="M44" s="56" t="str">
        <f t="shared" si="30"/>
        <v>(</v>
      </c>
      <c r="N44" s="57" t="str">
        <f t="shared" si="31"/>
        <v>La</v>
      </c>
      <c r="O44" s="58" t="str">
        <f t="shared" si="32"/>
        <v>,</v>
      </c>
      <c r="P44" s="59" t="str">
        <f t="shared" si="33"/>
        <v/>
      </c>
      <c r="Q44" s="60" t="str">
        <f t="shared" si="34"/>
        <v>,</v>
      </c>
      <c r="R44" s="61">
        <f t="shared" si="35"/>
        <v>15</v>
      </c>
      <c r="S44" s="56" t="str">
        <f t="shared" si="36"/>
        <v>)</v>
      </c>
      <c r="T44" s="62" t="str">
        <f t="shared" si="37"/>
        <v>(</v>
      </c>
      <c r="U44" s="63" t="str">
        <f t="shared" si="38"/>
        <v>Mi</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4.5" thickTop="1" thickBot="1" x14ac:dyDescent="0.55000000000000004">
      <c r="C45" s="51" t="s">
        <v>1034</v>
      </c>
      <c r="D45" s="52" t="s">
        <v>988</v>
      </c>
      <c r="E45" s="52">
        <v>7</v>
      </c>
      <c r="F45" s="53" t="s">
        <v>1015</v>
      </c>
      <c r="G45" s="53"/>
      <c r="H45" s="52"/>
      <c r="I45" s="52"/>
      <c r="J45" s="54"/>
      <c r="K45" s="54"/>
      <c r="L45" s="55" t="str">
        <f t="shared" si="29"/>
        <v xml:space="preserve">            { line: "como rocío yo te he engendrado»., (Si,7,15)(Mi,,250)", sC: ""},</v>
      </c>
      <c r="M45" s="56" t="str">
        <f t="shared" si="30"/>
        <v>(</v>
      </c>
      <c r="N45" s="57" t="str">
        <f t="shared" si="31"/>
        <v>Si</v>
      </c>
      <c r="O45" s="58" t="str">
        <f t="shared" si="32"/>
        <v>,</v>
      </c>
      <c r="P45" s="59">
        <f t="shared" si="33"/>
        <v>7</v>
      </c>
      <c r="Q45" s="60" t="str">
        <f t="shared" si="34"/>
        <v>,</v>
      </c>
      <c r="R45" s="61">
        <f t="shared" si="35"/>
        <v>15</v>
      </c>
      <c r="S45" s="56" t="str">
        <f t="shared" si="36"/>
        <v>)</v>
      </c>
      <c r="T45" s="62" t="str">
        <f t="shared" si="37"/>
        <v>(</v>
      </c>
      <c r="U45" s="63" t="str">
        <f t="shared" si="38"/>
        <v>Mi</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6.5" thickTop="1" thickBot="1" x14ac:dyDescent="0.55000000000000004">
      <c r="C46" s="73"/>
      <c r="D46" s="74"/>
      <c r="E46" s="74"/>
      <c r="F46" s="74"/>
      <c r="G46" s="74"/>
      <c r="H46" s="74"/>
      <c r="I46" s="74"/>
      <c r="J46" s="74"/>
      <c r="K46" s="74"/>
      <c r="L46" s="75" t="s">
        <v>997</v>
      </c>
      <c r="M46" s="56"/>
      <c r="N46" s="57"/>
      <c r="O46" s="58"/>
      <c r="P46" s="59"/>
      <c r="Q46" s="60"/>
      <c r="R46" s="61"/>
      <c r="S46" s="56"/>
      <c r="T46" s="62"/>
      <c r="U46" s="63"/>
      <c r="V46" s="64"/>
      <c r="W46" s="65"/>
      <c r="X46" s="64"/>
      <c r="Y46" s="64"/>
      <c r="Z46" s="56"/>
      <c r="AA46" s="66"/>
      <c r="AB46" s="57"/>
      <c r="AC46" s="67"/>
      <c r="AD46" s="59"/>
      <c r="AE46" s="68"/>
      <c r="AF46" s="61"/>
      <c r="AG46" s="61"/>
      <c r="AH46" s="69"/>
      <c r="AI46" s="70"/>
      <c r="AJ46" s="64"/>
      <c r="AK46" s="64"/>
      <c r="AL46" s="64"/>
      <c r="AM46" s="64"/>
      <c r="AN46" s="64"/>
    </row>
    <row r="47" spans="2:40" ht="24.5" thickTop="1" thickBot="1" x14ac:dyDescent="0.55000000000000004">
      <c r="C47" s="79" t="s">
        <v>999</v>
      </c>
      <c r="D47" s="80"/>
      <c r="E47" s="80"/>
      <c r="F47" s="80"/>
      <c r="G47" s="80"/>
      <c r="H47" s="80"/>
      <c r="I47" s="80"/>
      <c r="J47" s="80"/>
      <c r="K47" s="80"/>
      <c r="L47" s="81" t="s">
        <v>1000</v>
      </c>
      <c r="M47" s="56" t="str">
        <f t="shared" ref="M47:M53" si="58">IF(N47="","","(")</f>
        <v/>
      </c>
      <c r="N47" s="57" t="str">
        <f t="shared" ref="N47:N53" si="59">IF(D47="","",D47)</f>
        <v/>
      </c>
      <c r="O47" s="58" t="str">
        <f t="shared" ref="O47:O53" si="60">IF(N47="","",",")</f>
        <v/>
      </c>
      <c r="P47" s="59" t="str">
        <f t="shared" ref="P47:P53" si="61">IF(E47="","",E47)</f>
        <v/>
      </c>
      <c r="Q47" s="60" t="str">
        <f t="shared" ref="Q47:Q53" si="62">IF(N47="","",",")</f>
        <v/>
      </c>
      <c r="R47" s="61" t="str">
        <f t="shared" ref="R47:R53" si="63">IF(N47="","",15)</f>
        <v/>
      </c>
      <c r="S47" s="56" t="str">
        <f t="shared" ref="S47:S53" si="64">IF(N47="","",")")</f>
        <v/>
      </c>
      <c r="T47" s="62" t="str">
        <f t="shared" ref="T47:T53" si="65">IF(U47="","","(")</f>
        <v/>
      </c>
      <c r="U47" s="63" t="str">
        <f t="shared" ref="U47:U53" si="66">IF(F47="","",F47)</f>
        <v/>
      </c>
      <c r="V47" s="64" t="str">
        <f t="shared" ref="V47:V53" si="67">IF(U47="","",",")</f>
        <v/>
      </c>
      <c r="W47" s="65" t="str">
        <f t="shared" ref="W47:W53" si="68">IF(G47="","",G47)</f>
        <v/>
      </c>
      <c r="X47" s="64" t="str">
        <f t="shared" ref="X47:X53" si="69">IF(U47="","",",")</f>
        <v/>
      </c>
      <c r="Y47" s="64" t="str">
        <f t="shared" ref="Y47:Y53" si="70">IF(U47="","",250)</f>
        <v/>
      </c>
      <c r="Z47" s="56" t="str">
        <f t="shared" ref="Z47:Z53" si="71">IF(U47="","",")")</f>
        <v/>
      </c>
      <c r="AA47" s="66" t="str">
        <f t="shared" ref="AA47:AA53" si="72">IF(AB47="","","(")</f>
        <v/>
      </c>
      <c r="AB47" s="57" t="str">
        <f t="shared" ref="AB47:AB53" si="73">IF(H47="","",H47)</f>
        <v/>
      </c>
      <c r="AC47" s="67" t="str">
        <f t="shared" ref="AC47:AC53" si="74">IF(AB47="","",",")</f>
        <v/>
      </c>
      <c r="AD47" s="59" t="str">
        <f t="shared" ref="AD47:AD53" si="75">IF(I47="","",I47)</f>
        <v/>
      </c>
      <c r="AE47" s="68" t="str">
        <f t="shared" ref="AE47:AE53" si="76">IF(AB47="","",",")</f>
        <v/>
      </c>
      <c r="AF47" s="61" t="str">
        <f t="shared" ref="AF47:AF53" si="77">IF(AB47="","",350)</f>
        <v/>
      </c>
      <c r="AG47" s="61" t="str">
        <f t="shared" ref="AG47:AG53" si="78">IF(AB47="","",")")</f>
        <v/>
      </c>
      <c r="AH47" s="69" t="str">
        <f t="shared" ref="AH47:AH53" si="79">IF(AI47="","","(")</f>
        <v/>
      </c>
      <c r="AI47" s="70" t="str">
        <f t="shared" ref="AI47:AI53" si="80">IF(J47="","",J47)</f>
        <v/>
      </c>
      <c r="AJ47" s="64" t="str">
        <f t="shared" ref="AJ47:AJ53" si="81">IF(AI47="","",",")</f>
        <v/>
      </c>
      <c r="AK47" s="64" t="str">
        <f t="shared" ref="AK47:AK53" si="82">IF(K47="","",K47)</f>
        <v/>
      </c>
      <c r="AL47" s="64" t="str">
        <f t="shared" ref="AL47:AL53" si="83">IF(AI47="","",",")</f>
        <v/>
      </c>
      <c r="AM47" s="64" t="str">
        <f t="shared" ref="AM47:AM53" si="84">IF(AI47="","",450)</f>
        <v/>
      </c>
      <c r="AN47" s="64" t="str">
        <f t="shared" ref="AN47:AN53" si="85">IF(AI47="","",")")</f>
        <v/>
      </c>
    </row>
    <row r="48" spans="2:40" ht="24.5" thickTop="1" thickBot="1" x14ac:dyDescent="0.55000000000000004">
      <c r="B48" t="s">
        <v>1001</v>
      </c>
      <c r="C48" s="82" t="s">
        <v>1019</v>
      </c>
      <c r="D48" s="83" t="s">
        <v>1015</v>
      </c>
      <c r="E48" s="83"/>
      <c r="F48" s="83"/>
      <c r="G48" s="83"/>
      <c r="H48" s="83"/>
      <c r="I48" s="83"/>
      <c r="J48" s="83"/>
      <c r="K48" s="83"/>
      <c r="L48" s="84" t="str">
        <f>IF(C48="","",_xlfn.CONCAT("       triggerLine: ","""",C48,", ",M48:AN48,""", sC: ","""",B48,""", lines: ["))</f>
        <v xml:space="preserve">       triggerLine: "DICE EL SEÑOR A MI SEÑOR:, (Mi,,15)", sC: "ta as", lines: [</v>
      </c>
      <c r="M48" s="56" t="str">
        <f t="shared" si="58"/>
        <v>(</v>
      </c>
      <c r="N48" s="57" t="str">
        <f t="shared" si="59"/>
        <v>Mi</v>
      </c>
      <c r="O48" s="58" t="str">
        <f t="shared" si="60"/>
        <v>,</v>
      </c>
      <c r="P48" s="59" t="str">
        <f t="shared" si="61"/>
        <v/>
      </c>
      <c r="Q48" s="60" t="str">
        <f t="shared" si="62"/>
        <v>,</v>
      </c>
      <c r="R48" s="61">
        <f t="shared" si="63"/>
        <v>15</v>
      </c>
      <c r="S48" s="56" t="str">
        <f t="shared" si="64"/>
        <v>)</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1:40" ht="24.5" thickTop="1" thickBot="1" x14ac:dyDescent="0.55000000000000004">
      <c r="B49" t="s">
        <v>1003</v>
      </c>
      <c r="C49" s="85" t="s">
        <v>1020</v>
      </c>
      <c r="D49" s="86" t="s">
        <v>1021</v>
      </c>
      <c r="E49" s="86"/>
      <c r="F49" s="86"/>
      <c r="G49" s="86"/>
      <c r="H49" s="87"/>
      <c r="I49" s="87"/>
      <c r="J49" s="87"/>
      <c r="K49" s="87"/>
      <c r="L49" s="88" t="str">
        <f>IF(C49="","",_xlfn.CONCAT("            { line: ","""",C49,", ",M49:AN49,""", sC: ","""",B49,"""},"))</f>
        <v xml:space="preserve">            { line: "«SIÉNTATE A MI DERECHA,, (Sol#,,15)", sC: "as"},</v>
      </c>
      <c r="M49" s="56" t="str">
        <f t="shared" si="58"/>
        <v>(</v>
      </c>
      <c r="N49" s="57" t="str">
        <f t="shared" si="59"/>
        <v>Sol#</v>
      </c>
      <c r="O49" s="58" t="str">
        <f t="shared" si="60"/>
        <v>,</v>
      </c>
      <c r="P49" s="59" t="str">
        <f t="shared" si="61"/>
        <v/>
      </c>
      <c r="Q49" s="60" t="str">
        <f t="shared" si="62"/>
        <v>,</v>
      </c>
      <c r="R49" s="61">
        <f t="shared" si="63"/>
        <v>15</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24.5" thickTop="1" thickBot="1" x14ac:dyDescent="0.55000000000000004">
      <c r="B50" t="s">
        <v>1003</v>
      </c>
      <c r="C50" s="85" t="s">
        <v>1022</v>
      </c>
      <c r="D50" s="89" t="s">
        <v>1017</v>
      </c>
      <c r="E50" s="89"/>
      <c r="F50" s="89"/>
      <c r="G50" s="89"/>
      <c r="H50" s="90"/>
      <c r="I50" s="90"/>
      <c r="J50" s="90"/>
      <c r="K50" s="90"/>
      <c r="L50" s="88" t="str">
        <f>IF(C50="","",_xlfn.CONCAT("            { line: ","""",C50,", ",M50:AN50,""", sC: ","""",B50,"""},"))</f>
        <v xml:space="preserve">            { line: "HASTA QUE PONGA A TUS ENEMIGOS, (La,,15)", sC: "as"},</v>
      </c>
      <c r="M50" s="56" t="str">
        <f t="shared" si="58"/>
        <v>(</v>
      </c>
      <c r="N50" s="57" t="str">
        <f t="shared" si="59"/>
        <v>La</v>
      </c>
      <c r="O50" s="58" t="str">
        <f t="shared" si="60"/>
        <v>,</v>
      </c>
      <c r="P50" s="59" t="str">
        <f t="shared" si="61"/>
        <v/>
      </c>
      <c r="Q50" s="60" t="str">
        <f t="shared" si="62"/>
        <v>,</v>
      </c>
      <c r="R50" s="61">
        <f t="shared" si="63"/>
        <v>15</v>
      </c>
      <c r="S50" s="56" t="str">
        <f t="shared" si="64"/>
        <v>)</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1:40" ht="24.5" thickTop="1" thickBot="1" x14ac:dyDescent="0.55000000000000004">
      <c r="B51" t="s">
        <v>1003</v>
      </c>
      <c r="C51" s="85" t="s">
        <v>1023</v>
      </c>
      <c r="D51" s="86" t="s">
        <v>1015</v>
      </c>
      <c r="E51" s="86"/>
      <c r="F51" s="86"/>
      <c r="G51" s="86"/>
      <c r="H51" s="87"/>
      <c r="I51" s="87"/>
      <c r="J51" s="87"/>
      <c r="K51" s="87"/>
      <c r="L51" s="88" t="str">
        <f>IF(C51="","",_xlfn.CONCAT("            { line: ","""",C51,", ",M51:AN51,""", sC: ","""",B51,"""},"))</f>
        <v xml:space="preserve">            { line: "COMO ESCABEL DE TUS PIES;, (Mi,,15)", sC: "as"},</v>
      </c>
      <c r="M51" s="56" t="str">
        <f t="shared" si="58"/>
        <v>(</v>
      </c>
      <c r="N51" s="57" t="str">
        <f t="shared" si="59"/>
        <v>Mi</v>
      </c>
      <c r="O51" s="58" t="str">
        <f t="shared" si="60"/>
        <v>,</v>
      </c>
      <c r="P51" s="59" t="str">
        <f t="shared" si="61"/>
        <v/>
      </c>
      <c r="Q51" s="60" t="str">
        <f t="shared" si="62"/>
        <v>,</v>
      </c>
      <c r="R51" s="61">
        <f t="shared" si="63"/>
        <v>15</v>
      </c>
      <c r="S51" s="56" t="str">
        <f t="shared" si="64"/>
        <v>)</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4.5" thickTop="1" thickBot="1" x14ac:dyDescent="0.55000000000000004">
      <c r="B52" t="s">
        <v>1003</v>
      </c>
      <c r="C52" s="85" t="s">
        <v>1024</v>
      </c>
      <c r="D52" s="89" t="s">
        <v>988</v>
      </c>
      <c r="E52" s="89">
        <v>7</v>
      </c>
      <c r="F52" s="89" t="s">
        <v>1015</v>
      </c>
      <c r="G52" s="89"/>
      <c r="H52" s="90"/>
      <c r="I52" s="90"/>
      <c r="J52" s="90"/>
      <c r="K52" s="90"/>
      <c r="L52" s="88" t="str">
        <f>IF(C52="","",_xlfn.CONCAT("            { line: ","""",C52,", ",M52:AN52,""", sC: ","""",B52,"""},"))</f>
        <v xml:space="preserve">            { line: "DEBAJO DE TUS PIES,, (Si,7,15)(Mi,,250)", sC: "as"},</v>
      </c>
      <c r="M52" s="56" t="str">
        <f t="shared" si="58"/>
        <v>(</v>
      </c>
      <c r="N52" s="57" t="str">
        <f t="shared" si="59"/>
        <v>Si</v>
      </c>
      <c r="O52" s="58" t="str">
        <f t="shared" si="60"/>
        <v>,</v>
      </c>
      <c r="P52" s="59">
        <f t="shared" si="61"/>
        <v>7</v>
      </c>
      <c r="Q52" s="60" t="str">
        <f t="shared" si="62"/>
        <v>,</v>
      </c>
      <c r="R52" s="61">
        <f t="shared" si="63"/>
        <v>15</v>
      </c>
      <c r="S52" s="56" t="str">
        <f t="shared" si="64"/>
        <v>)</v>
      </c>
      <c r="T52" s="62" t="str">
        <f t="shared" si="65"/>
        <v>(</v>
      </c>
      <c r="U52" s="63" t="str">
        <f t="shared" si="66"/>
        <v>Mi</v>
      </c>
      <c r="V52" s="64" t="str">
        <f t="shared" si="67"/>
        <v>,</v>
      </c>
      <c r="W52" s="65" t="str">
        <f t="shared" si="68"/>
        <v/>
      </c>
      <c r="X52" s="64" t="str">
        <f t="shared" si="69"/>
        <v>,</v>
      </c>
      <c r="Y52" s="64">
        <f t="shared" si="70"/>
        <v>250</v>
      </c>
      <c r="Z52" s="56" t="str">
        <f t="shared" si="71"/>
        <v>)</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4.5" thickTop="1" thickBot="1" x14ac:dyDescent="0.55000000000000004">
      <c r="B53" t="s">
        <v>1003</v>
      </c>
      <c r="C53" s="93" t="s">
        <v>1025</v>
      </c>
      <c r="D53" s="83" t="s">
        <v>988</v>
      </c>
      <c r="E53" s="83">
        <v>7</v>
      </c>
      <c r="F53" s="83" t="s">
        <v>1015</v>
      </c>
      <c r="G53" s="83"/>
      <c r="H53" s="83"/>
      <c r="I53" s="83"/>
      <c r="J53" s="83"/>
      <c r="K53" s="83"/>
      <c r="L53" s="94" t="str">
        <f>IF(C53="","",_xlfn.CONCAT("            { line: ","""",C53,", ",M53:AN53,""", sC: ","""",B53,"""},  ]},"))</f>
        <v xml:space="preserve">            { line: "DEBAJO DE TUS PIES»., (Si,7,15)(Mi,,250)", sC: "as"},  ]},</v>
      </c>
      <c r="M53" s="56" t="str">
        <f t="shared" si="58"/>
        <v>(</v>
      </c>
      <c r="N53" s="57" t="str">
        <f t="shared" si="59"/>
        <v>Si</v>
      </c>
      <c r="O53" s="58" t="str">
        <f t="shared" si="60"/>
        <v>,</v>
      </c>
      <c r="P53" s="59">
        <f t="shared" si="61"/>
        <v>7</v>
      </c>
      <c r="Q53" s="60" t="str">
        <f t="shared" si="62"/>
        <v>,</v>
      </c>
      <c r="R53" s="61">
        <f t="shared" si="63"/>
        <v>15</v>
      </c>
      <c r="S53" s="56" t="str">
        <f t="shared" si="64"/>
        <v>)</v>
      </c>
      <c r="T53" s="62" t="str">
        <f t="shared" si="65"/>
        <v>(</v>
      </c>
      <c r="U53" s="63" t="str">
        <f t="shared" si="66"/>
        <v>Mi</v>
      </c>
      <c r="V53" s="64" t="str">
        <f t="shared" si="67"/>
        <v>,</v>
      </c>
      <c r="W53" s="65" t="str">
        <f t="shared" si="68"/>
        <v/>
      </c>
      <c r="X53" s="64" t="str">
        <f t="shared" si="69"/>
        <v>,</v>
      </c>
      <c r="Y53" s="64">
        <f t="shared" si="70"/>
        <v>250</v>
      </c>
      <c r="Z53" s="56" t="str">
        <f t="shared" si="71"/>
        <v>)</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36.5" thickTop="1" thickBot="1" x14ac:dyDescent="0.55000000000000004">
      <c r="A54" s="76"/>
      <c r="B54" s="76"/>
      <c r="C54" s="76"/>
      <c r="D54" s="77"/>
      <c r="E54" s="77"/>
      <c r="F54" s="77"/>
      <c r="G54" s="77"/>
      <c r="H54" s="77"/>
      <c r="I54" s="77"/>
      <c r="J54" s="77"/>
      <c r="K54" s="77"/>
      <c r="L54" s="50" t="s">
        <v>998</v>
      </c>
      <c r="M54" s="56" t="str">
        <f t="shared" ref="M54:M68" si="86">IF(N54="","","(")</f>
        <v/>
      </c>
      <c r="N54" s="57" t="str">
        <f t="shared" si="2"/>
        <v/>
      </c>
      <c r="O54" s="58" t="str">
        <f t="shared" ref="O54:O68" si="87">IF(N54="","",",")</f>
        <v/>
      </c>
      <c r="P54" s="59" t="str">
        <f t="shared" si="4"/>
        <v/>
      </c>
      <c r="Q54" s="60" t="str">
        <f t="shared" ref="Q54:Q68" si="88">IF(N54="","",",")</f>
        <v/>
      </c>
      <c r="R54" s="61" t="str">
        <f t="shared" ref="R54:R68" si="89">IF(N54="","",15)</f>
        <v/>
      </c>
      <c r="S54" s="56" t="str">
        <f t="shared" ref="S54:S68" si="90">IF(N54="","",")")</f>
        <v/>
      </c>
      <c r="T54" s="62" t="str">
        <f t="shared" ref="T54:T68" si="91">IF(U54="","","(")</f>
        <v/>
      </c>
      <c r="U54" s="63" t="str">
        <f t="shared" si="9"/>
        <v/>
      </c>
      <c r="V54" s="64" t="str">
        <f t="shared" ref="V54:V68" si="92">IF(U54="","",",")</f>
        <v/>
      </c>
      <c r="W54" s="65" t="str">
        <f t="shared" si="11"/>
        <v/>
      </c>
      <c r="X54" s="64" t="str">
        <f t="shared" ref="X54:X68" si="93">IF(U54="","",",")</f>
        <v/>
      </c>
      <c r="Y54" s="64" t="str">
        <f t="shared" ref="Y54:Y68" si="94">IF(U54="","",250)</f>
        <v/>
      </c>
      <c r="Z54" s="56" t="str">
        <f t="shared" ref="Z54:Z68" si="95">IF(U54="","",")")</f>
        <v/>
      </c>
      <c r="AA54" s="66" t="str">
        <f t="shared" ref="AA54:AA68" si="96">IF(AB54="","","(")</f>
        <v/>
      </c>
      <c r="AB54" s="57" t="str">
        <f t="shared" si="16"/>
        <v/>
      </c>
      <c r="AC54" s="67" t="str">
        <f t="shared" ref="AC54:AC68" si="97">IF(AB54="","",",")</f>
        <v/>
      </c>
      <c r="AD54" s="59" t="str">
        <f t="shared" ref="AD54:AD68" si="98">IF(I54="","",I54)</f>
        <v/>
      </c>
      <c r="AE54" s="68" t="str">
        <f t="shared" ref="AE54:AE68" si="99">IF(AB54="","",",")</f>
        <v/>
      </c>
      <c r="AF54" s="61" t="str">
        <f t="shared" ref="AF54:AF68" si="100">IF(AB54="","",350)</f>
        <v/>
      </c>
      <c r="AG54" s="61" t="str">
        <f t="shared" ref="AG54:AG68" si="101">IF(AB54="","",")")</f>
        <v/>
      </c>
      <c r="AH54" s="69" t="str">
        <f t="shared" ref="AH54:AH68" si="102">IF(AI54="","","(")</f>
        <v/>
      </c>
      <c r="AI54" s="70" t="str">
        <f t="shared" si="23"/>
        <v/>
      </c>
      <c r="AJ54" s="64" t="str">
        <f t="shared" ref="AJ54:AJ68" si="103">IF(AI54="","",",")</f>
        <v/>
      </c>
      <c r="AK54" s="64" t="str">
        <f t="shared" ref="AK54:AK68" si="104">IF(K54="","",K54)</f>
        <v/>
      </c>
      <c r="AL54" s="64" t="str">
        <f t="shared" ref="AL54:AL68" si="105">IF(AI54="","",",")</f>
        <v/>
      </c>
      <c r="AM54" s="64" t="str">
        <f t="shared" ref="AM54:AM68" si="106">IF(AI54="","",450)</f>
        <v/>
      </c>
      <c r="AN54" s="64" t="str">
        <f t="shared" ref="AN54:AN68" si="107">IF(AI54="","",")")</f>
        <v/>
      </c>
    </row>
    <row r="55" spans="1:40" ht="24.5" thickTop="1" thickBot="1" x14ac:dyDescent="0.55000000000000004">
      <c r="B55" t="s">
        <v>1018</v>
      </c>
      <c r="C55" s="51" t="s">
        <v>1035</v>
      </c>
      <c r="D55" s="52" t="s">
        <v>1027</v>
      </c>
      <c r="E55" s="52" t="s">
        <v>1016</v>
      </c>
      <c r="F55" s="53" t="s">
        <v>1021</v>
      </c>
      <c r="G55" s="53"/>
      <c r="H55" s="52"/>
      <c r="I55" s="52"/>
      <c r="J55" s="54"/>
      <c r="K55" s="54"/>
      <c r="L55" s="55" t="str">
        <f t="shared" ref="L55:L68" si="108">IF(C55="","",_xlfn.CONCAT("            { line: ","""",C55,", ",M55:AN55,""", sC: ","""",B55,"""},"))</f>
        <v xml:space="preserve">            { line: "El Señor ha jurado y no se arrepiente:, (Do#,m,15)(Sol#,,250)", sC: "tc"},</v>
      </c>
      <c r="M55" s="56" t="str">
        <f t="shared" si="86"/>
        <v>(</v>
      </c>
      <c r="N55" s="57" t="str">
        <f t="shared" si="2"/>
        <v>Do#</v>
      </c>
      <c r="O55" s="58" t="str">
        <f t="shared" si="87"/>
        <v>,</v>
      </c>
      <c r="P55" s="59" t="str">
        <f t="shared" si="4"/>
        <v>m</v>
      </c>
      <c r="Q55" s="60" t="str">
        <f t="shared" si="88"/>
        <v>,</v>
      </c>
      <c r="R55" s="61">
        <f t="shared" si="89"/>
        <v>15</v>
      </c>
      <c r="S55" s="56" t="str">
        <f t="shared" si="90"/>
        <v>)</v>
      </c>
      <c r="T55" s="62" t="str">
        <f t="shared" si="91"/>
        <v>(</v>
      </c>
      <c r="U55" s="63" t="str">
        <f t="shared" si="9"/>
        <v>Sol#</v>
      </c>
      <c r="V55" s="64" t="str">
        <f t="shared" si="92"/>
        <v>,</v>
      </c>
      <c r="W55" s="65" t="str">
        <f t="shared" si="11"/>
        <v/>
      </c>
      <c r="X55" s="64" t="str">
        <f t="shared" si="93"/>
        <v>,</v>
      </c>
      <c r="Y55" s="64">
        <f t="shared" si="94"/>
        <v>250</v>
      </c>
      <c r="Z55" s="56" t="str">
        <f t="shared" si="95"/>
        <v>)</v>
      </c>
      <c r="AA55" s="66" t="str">
        <f t="shared" si="96"/>
        <v/>
      </c>
      <c r="AB55" s="57" t="str">
        <f t="shared" si="16"/>
        <v/>
      </c>
      <c r="AC55" s="67" t="str">
        <f t="shared" si="97"/>
        <v/>
      </c>
      <c r="AD55" s="59" t="str">
        <f t="shared" si="98"/>
        <v/>
      </c>
      <c r="AE55" s="68" t="str">
        <f t="shared" si="99"/>
        <v/>
      </c>
      <c r="AF55" s="61" t="str">
        <f t="shared" si="100"/>
        <v/>
      </c>
      <c r="AG55" s="61" t="str">
        <f t="shared" si="101"/>
        <v/>
      </c>
      <c r="AH55" s="69" t="str">
        <f t="shared" si="102"/>
        <v/>
      </c>
      <c r="AI55" s="70" t="str">
        <f t="shared" si="23"/>
        <v/>
      </c>
      <c r="AJ55" s="64" t="str">
        <f t="shared" si="103"/>
        <v/>
      </c>
      <c r="AK55" s="64" t="str">
        <f t="shared" si="104"/>
        <v/>
      </c>
      <c r="AL55" s="64" t="str">
        <f t="shared" si="105"/>
        <v/>
      </c>
      <c r="AM55" s="64" t="str">
        <f t="shared" si="106"/>
        <v/>
      </c>
      <c r="AN55" s="64" t="str">
        <f t="shared" si="107"/>
        <v/>
      </c>
    </row>
    <row r="56" spans="1:40" ht="24.5" thickTop="1" thickBot="1" x14ac:dyDescent="0.55000000000000004">
      <c r="C56" s="51" t="s">
        <v>1036</v>
      </c>
      <c r="D56" s="52" t="s">
        <v>988</v>
      </c>
      <c r="E56" s="52"/>
      <c r="F56" s="53" t="s">
        <v>1021</v>
      </c>
      <c r="G56" s="53"/>
      <c r="H56" s="52"/>
      <c r="I56" s="52"/>
      <c r="J56" s="54"/>
      <c r="K56" s="54"/>
      <c r="L56" s="55" t="str">
        <f t="shared" si="108"/>
        <v xml:space="preserve">            { line: "Tú eres sacerdote para siempre,, (Si,,15)(Sol#,,250)", sC: ""},</v>
      </c>
      <c r="M56" s="56" t="str">
        <f t="shared" si="86"/>
        <v>(</v>
      </c>
      <c r="N56" s="57" t="str">
        <f t="shared" si="2"/>
        <v>Si</v>
      </c>
      <c r="O56" s="58" t="str">
        <f t="shared" si="87"/>
        <v>,</v>
      </c>
      <c r="P56" s="59" t="str">
        <f t="shared" si="4"/>
        <v/>
      </c>
      <c r="Q56" s="60" t="str">
        <f t="shared" si="88"/>
        <v>,</v>
      </c>
      <c r="R56" s="61">
        <f t="shared" si="89"/>
        <v>15</v>
      </c>
      <c r="S56" s="56" t="str">
        <f t="shared" si="90"/>
        <v>)</v>
      </c>
      <c r="T56" s="62" t="str">
        <f t="shared" si="91"/>
        <v>(</v>
      </c>
      <c r="U56" s="63" t="str">
        <f t="shared" si="9"/>
        <v>Sol#</v>
      </c>
      <c r="V56" s="64" t="str">
        <f t="shared" si="92"/>
        <v>,</v>
      </c>
      <c r="W56" s="65" t="str">
        <f t="shared" si="11"/>
        <v/>
      </c>
      <c r="X56" s="64" t="str">
        <f t="shared" si="93"/>
        <v>,</v>
      </c>
      <c r="Y56" s="64">
        <f t="shared" si="94"/>
        <v>250</v>
      </c>
      <c r="Z56" s="56" t="str">
        <f t="shared" si="95"/>
        <v>)</v>
      </c>
      <c r="AA56" s="66" t="str">
        <f t="shared" si="96"/>
        <v/>
      </c>
      <c r="AB56" s="57" t="str">
        <f t="shared" si="16"/>
        <v/>
      </c>
      <c r="AC56" s="67" t="str">
        <f t="shared" si="97"/>
        <v/>
      </c>
      <c r="AD56" s="59" t="str">
        <f t="shared" si="98"/>
        <v/>
      </c>
      <c r="AE56" s="68" t="str">
        <f t="shared" si="99"/>
        <v/>
      </c>
      <c r="AF56" s="61" t="str">
        <f t="shared" si="100"/>
        <v/>
      </c>
      <c r="AG56" s="61" t="str">
        <f t="shared" si="101"/>
        <v/>
      </c>
      <c r="AH56" s="69" t="str">
        <f t="shared" si="102"/>
        <v/>
      </c>
      <c r="AI56" s="70" t="str">
        <f t="shared" si="23"/>
        <v/>
      </c>
      <c r="AJ56" s="64" t="str">
        <f t="shared" si="103"/>
        <v/>
      </c>
      <c r="AK56" s="64" t="str">
        <f t="shared" si="104"/>
        <v/>
      </c>
      <c r="AL56" s="64" t="str">
        <f t="shared" si="105"/>
        <v/>
      </c>
      <c r="AM56" s="64" t="str">
        <f t="shared" si="106"/>
        <v/>
      </c>
      <c r="AN56" s="64" t="str">
        <f t="shared" si="107"/>
        <v/>
      </c>
    </row>
    <row r="57" spans="1:40" ht="24.5" thickTop="1" thickBot="1" x14ac:dyDescent="0.55000000000000004">
      <c r="C57" s="51" t="s">
        <v>1037</v>
      </c>
      <c r="D57" s="52" t="s">
        <v>1017</v>
      </c>
      <c r="E57" s="52"/>
      <c r="F57" s="53" t="s">
        <v>1015</v>
      </c>
      <c r="G57" s="53"/>
      <c r="H57" s="52"/>
      <c r="I57" s="52"/>
      <c r="J57" s="54"/>
      <c r="K57" s="54"/>
      <c r="L57" s="55" t="str">
        <f t="shared" si="108"/>
        <v xml:space="preserve">            { line: "a semejanza de Melquisedec,, (La,,15)(Mi,,250)", sC: ""},</v>
      </c>
      <c r="M57" s="56" t="str">
        <f t="shared" si="86"/>
        <v>(</v>
      </c>
      <c r="N57" s="57" t="str">
        <f t="shared" si="2"/>
        <v>La</v>
      </c>
      <c r="O57" s="58" t="str">
        <f t="shared" si="87"/>
        <v>,</v>
      </c>
      <c r="P57" s="59" t="str">
        <f t="shared" si="4"/>
        <v/>
      </c>
      <c r="Q57" s="60" t="str">
        <f t="shared" si="88"/>
        <v>,</v>
      </c>
      <c r="R57" s="61">
        <f t="shared" si="89"/>
        <v>15</v>
      </c>
      <c r="S57" s="56" t="str">
        <f t="shared" si="90"/>
        <v>)</v>
      </c>
      <c r="T57" s="62" t="str">
        <f t="shared" si="91"/>
        <v>(</v>
      </c>
      <c r="U57" s="63" t="str">
        <f t="shared" si="9"/>
        <v>Mi</v>
      </c>
      <c r="V57" s="64" t="str">
        <f t="shared" si="92"/>
        <v>,</v>
      </c>
      <c r="W57" s="65" t="str">
        <f t="shared" si="11"/>
        <v/>
      </c>
      <c r="X57" s="64" t="str">
        <f t="shared" si="93"/>
        <v>,</v>
      </c>
      <c r="Y57" s="64">
        <f t="shared" si="94"/>
        <v>250</v>
      </c>
      <c r="Z57" s="56" t="str">
        <f t="shared" si="95"/>
        <v>)</v>
      </c>
      <c r="AA57" s="66" t="str">
        <f t="shared" si="96"/>
        <v/>
      </c>
      <c r="AB57" s="57" t="str">
        <f t="shared" si="16"/>
        <v/>
      </c>
      <c r="AC57" s="67" t="str">
        <f t="shared" si="97"/>
        <v/>
      </c>
      <c r="AD57" s="59" t="str">
        <f t="shared" si="98"/>
        <v/>
      </c>
      <c r="AE57" s="68" t="str">
        <f t="shared" si="99"/>
        <v/>
      </c>
      <c r="AF57" s="61" t="str">
        <f t="shared" si="100"/>
        <v/>
      </c>
      <c r="AG57" s="61" t="str">
        <f t="shared" si="101"/>
        <v/>
      </c>
      <c r="AH57" s="69" t="str">
        <f t="shared" si="102"/>
        <v/>
      </c>
      <c r="AI57" s="70" t="str">
        <f t="shared" si="23"/>
        <v/>
      </c>
      <c r="AJ57" s="64" t="str">
        <f t="shared" si="103"/>
        <v/>
      </c>
      <c r="AK57" s="64" t="str">
        <f t="shared" si="104"/>
        <v/>
      </c>
      <c r="AL57" s="64" t="str">
        <f t="shared" si="105"/>
        <v/>
      </c>
      <c r="AM57" s="64" t="str">
        <f t="shared" si="106"/>
        <v/>
      </c>
      <c r="AN57" s="64" t="str">
        <f t="shared" si="107"/>
        <v/>
      </c>
    </row>
    <row r="58" spans="1:40" ht="24.5" thickTop="1" thickBot="1" x14ac:dyDescent="0.55000000000000004">
      <c r="C58" s="51" t="s">
        <v>1038</v>
      </c>
      <c r="D58" s="52" t="s">
        <v>988</v>
      </c>
      <c r="E58" s="52">
        <v>7</v>
      </c>
      <c r="F58" s="53" t="s">
        <v>1015</v>
      </c>
      <c r="G58" s="53"/>
      <c r="H58" s="52"/>
      <c r="I58" s="52"/>
      <c r="J58" s="54"/>
      <c r="K58" s="54"/>
      <c r="L58" s="55" t="str">
        <f t="shared" si="108"/>
        <v xml:space="preserve">            { line: "a semejanza de Melquisedec»., (Si,7,15)(Mi,,250)", sC: ""},</v>
      </c>
      <c r="M58" s="56" t="str">
        <f t="shared" si="86"/>
        <v>(</v>
      </c>
      <c r="N58" s="57" t="str">
        <f t="shared" si="2"/>
        <v>Si</v>
      </c>
      <c r="O58" s="58" t="str">
        <f t="shared" si="87"/>
        <v>,</v>
      </c>
      <c r="P58" s="59">
        <f t="shared" si="4"/>
        <v>7</v>
      </c>
      <c r="Q58" s="60" t="str">
        <f t="shared" si="88"/>
        <v>,</v>
      </c>
      <c r="R58" s="61">
        <f t="shared" si="89"/>
        <v>15</v>
      </c>
      <c r="S58" s="56" t="str">
        <f t="shared" si="90"/>
        <v>)</v>
      </c>
      <c r="T58" s="62" t="str">
        <f t="shared" si="91"/>
        <v>(</v>
      </c>
      <c r="U58" s="63" t="str">
        <f t="shared" si="9"/>
        <v>Mi</v>
      </c>
      <c r="V58" s="64" t="str">
        <f t="shared" si="92"/>
        <v>,</v>
      </c>
      <c r="W58" s="65" t="str">
        <f t="shared" si="11"/>
        <v/>
      </c>
      <c r="X58" s="64" t="str">
        <f t="shared" si="93"/>
        <v>,</v>
      </c>
      <c r="Y58" s="64">
        <f t="shared" si="94"/>
        <v>250</v>
      </c>
      <c r="Z58" s="56" t="str">
        <f t="shared" si="95"/>
        <v>)</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6.5" thickTop="1" thickBot="1" x14ac:dyDescent="0.55000000000000004">
      <c r="C59" s="73"/>
      <c r="D59" s="74"/>
      <c r="E59" s="74"/>
      <c r="F59" s="74"/>
      <c r="G59" s="74"/>
      <c r="H59" s="74"/>
      <c r="I59" s="74"/>
      <c r="J59" s="74"/>
      <c r="K59" s="74"/>
      <c r="L59" s="75" t="s">
        <v>997</v>
      </c>
      <c r="M59" s="56"/>
      <c r="N59" s="57"/>
      <c r="O59" s="58"/>
      <c r="P59" s="59"/>
      <c r="Q59" s="60"/>
      <c r="R59" s="61"/>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4.5" thickTop="1" thickBot="1" x14ac:dyDescent="0.55000000000000004">
      <c r="C60" s="51" t="s">
        <v>1039</v>
      </c>
      <c r="D60" s="52" t="s">
        <v>1027</v>
      </c>
      <c r="E60" s="52" t="s">
        <v>1016</v>
      </c>
      <c r="F60" s="53" t="s">
        <v>1021</v>
      </c>
      <c r="G60" s="53"/>
      <c r="H60" s="52"/>
      <c r="I60" s="52"/>
      <c r="J60" s="54"/>
      <c r="K60" s="54"/>
      <c r="L60" s="55" t="str">
        <f t="shared" si="108"/>
        <v xml:space="preserve">            { line: "Porque el Señor está a tu derecha,, (Do#,m,15)(Sol#,,250)", sC: ""},</v>
      </c>
      <c r="M60" s="56" t="str">
        <f t="shared" si="86"/>
        <v>(</v>
      </c>
      <c r="N60" s="57" t="str">
        <f t="shared" si="2"/>
        <v>Do#</v>
      </c>
      <c r="O60" s="58" t="str">
        <f t="shared" si="87"/>
        <v>,</v>
      </c>
      <c r="P60" s="59" t="str">
        <f t="shared" si="4"/>
        <v>m</v>
      </c>
      <c r="Q60" s="60" t="str">
        <f t="shared" si="88"/>
        <v>,</v>
      </c>
      <c r="R60" s="61">
        <f t="shared" si="89"/>
        <v>15</v>
      </c>
      <c r="S60" s="56" t="str">
        <f t="shared" si="90"/>
        <v>)</v>
      </c>
      <c r="T60" s="62" t="str">
        <f t="shared" si="91"/>
        <v>(</v>
      </c>
      <c r="U60" s="63" t="str">
        <f t="shared" si="9"/>
        <v>Sol#</v>
      </c>
      <c r="V60" s="64" t="str">
        <f t="shared" si="92"/>
        <v>,</v>
      </c>
      <c r="W60" s="65" t="str">
        <f t="shared" si="11"/>
        <v/>
      </c>
      <c r="X60" s="64" t="str">
        <f t="shared" si="93"/>
        <v>,</v>
      </c>
      <c r="Y60" s="64">
        <f t="shared" si="94"/>
        <v>250</v>
      </c>
      <c r="Z60" s="56" t="str">
        <f t="shared" si="95"/>
        <v>)</v>
      </c>
      <c r="AA60" s="66" t="str">
        <f t="shared" si="96"/>
        <v/>
      </c>
      <c r="AB60" s="57" t="str">
        <f t="shared" si="16"/>
        <v/>
      </c>
      <c r="AC60" s="67" t="str">
        <f t="shared" si="97"/>
        <v/>
      </c>
      <c r="AD60" s="59" t="str">
        <f t="shared" si="98"/>
        <v/>
      </c>
      <c r="AE60" s="68" t="str">
        <f t="shared" si="99"/>
        <v/>
      </c>
      <c r="AF60" s="61" t="str">
        <f t="shared" si="100"/>
        <v/>
      </c>
      <c r="AG60" s="61" t="str">
        <f t="shared" si="101"/>
        <v/>
      </c>
      <c r="AH60" s="69" t="str">
        <f t="shared" si="102"/>
        <v/>
      </c>
      <c r="AI60" s="70" t="str">
        <f t="shared" si="23"/>
        <v/>
      </c>
      <c r="AJ60" s="64" t="str">
        <f t="shared" si="103"/>
        <v/>
      </c>
      <c r="AK60" s="64" t="str">
        <f t="shared" si="104"/>
        <v/>
      </c>
      <c r="AL60" s="64" t="str">
        <f t="shared" si="105"/>
        <v/>
      </c>
      <c r="AM60" s="64" t="str">
        <f t="shared" si="106"/>
        <v/>
      </c>
      <c r="AN60" s="64" t="str">
        <f t="shared" si="107"/>
        <v/>
      </c>
    </row>
    <row r="61" spans="1:40" ht="24.5" thickTop="1" thickBot="1" x14ac:dyDescent="0.55000000000000004">
      <c r="C61" s="51" t="s">
        <v>1040</v>
      </c>
      <c r="D61" s="52" t="s">
        <v>988</v>
      </c>
      <c r="E61" s="52"/>
      <c r="F61" s="53" t="s">
        <v>1021</v>
      </c>
      <c r="G61" s="53"/>
      <c r="H61" s="52"/>
      <c r="I61" s="52"/>
      <c r="J61" s="54"/>
      <c r="K61" s="54"/>
      <c r="L61" s="78" t="str">
        <f t="shared" si="108"/>
        <v xml:space="preserve">            { line: "destruirá tus enemigos,, (Si,,15)(Sol#,,250)", sC: ""},</v>
      </c>
      <c r="M61" s="56" t="str">
        <f t="shared" si="86"/>
        <v>(</v>
      </c>
      <c r="N61" s="57" t="str">
        <f t="shared" si="2"/>
        <v>Si</v>
      </c>
      <c r="O61" s="58" t="str">
        <f t="shared" si="87"/>
        <v>,</v>
      </c>
      <c r="P61" s="59" t="str">
        <f t="shared" si="4"/>
        <v/>
      </c>
      <c r="Q61" s="60" t="str">
        <f t="shared" si="88"/>
        <v>,</v>
      </c>
      <c r="R61" s="61">
        <f t="shared" si="89"/>
        <v>15</v>
      </c>
      <c r="S61" s="56" t="str">
        <f t="shared" si="90"/>
        <v>)</v>
      </c>
      <c r="T61" s="62" t="str">
        <f t="shared" si="91"/>
        <v>(</v>
      </c>
      <c r="U61" s="63" t="str">
        <f t="shared" si="9"/>
        <v>Sol#</v>
      </c>
      <c r="V61" s="64" t="str">
        <f t="shared" si="92"/>
        <v>,</v>
      </c>
      <c r="W61" s="65" t="str">
        <f t="shared" si="11"/>
        <v/>
      </c>
      <c r="X61" s="64" t="str">
        <f t="shared" si="93"/>
        <v>,</v>
      </c>
      <c r="Y61" s="64">
        <f t="shared" si="94"/>
        <v>250</v>
      </c>
      <c r="Z61" s="56" t="str">
        <f t="shared" si="95"/>
        <v>)</v>
      </c>
      <c r="AA61" s="66" t="str">
        <f t="shared" si="96"/>
        <v/>
      </c>
      <c r="AB61" s="57" t="str">
        <f t="shared" si="16"/>
        <v/>
      </c>
      <c r="AC61" s="67" t="str">
        <f t="shared" si="97"/>
        <v/>
      </c>
      <c r="AD61" s="59" t="str">
        <f t="shared" si="98"/>
        <v/>
      </c>
      <c r="AE61" s="68" t="str">
        <f t="shared" si="99"/>
        <v/>
      </c>
      <c r="AF61" s="61" t="str">
        <f t="shared" si="100"/>
        <v/>
      </c>
      <c r="AG61" s="61" t="str">
        <f t="shared" si="101"/>
        <v/>
      </c>
      <c r="AH61" s="69" t="str">
        <f t="shared" si="102"/>
        <v/>
      </c>
      <c r="AI61" s="70" t="str">
        <f t="shared" si="23"/>
        <v/>
      </c>
      <c r="AJ61" s="64" t="str">
        <f t="shared" si="103"/>
        <v/>
      </c>
      <c r="AK61" s="64" t="str">
        <f t="shared" si="104"/>
        <v/>
      </c>
      <c r="AL61" s="64" t="str">
        <f t="shared" si="105"/>
        <v/>
      </c>
      <c r="AM61" s="64" t="str">
        <f t="shared" si="106"/>
        <v/>
      </c>
      <c r="AN61" s="64" t="str">
        <f t="shared" si="107"/>
        <v/>
      </c>
    </row>
    <row r="62" spans="1:40" ht="24.5" thickTop="1" thickBot="1" x14ac:dyDescent="0.55000000000000004">
      <c r="C62" s="51" t="s">
        <v>1041</v>
      </c>
      <c r="D62" s="52" t="s">
        <v>1017</v>
      </c>
      <c r="E62" s="52"/>
      <c r="F62" s="53" t="s">
        <v>1015</v>
      </c>
      <c r="G62" s="53"/>
      <c r="H62" s="52"/>
      <c r="I62" s="52"/>
      <c r="J62" s="54"/>
      <c r="K62" s="54"/>
      <c r="L62" s="78" t="str">
        <f t="shared" si="108"/>
        <v xml:space="preserve">            { line: "tú juzgarás los pueblos,, (La,,15)(Mi,,250)", sC: ""},</v>
      </c>
      <c r="M62" s="56" t="str">
        <f t="shared" si="86"/>
        <v>(</v>
      </c>
      <c r="N62" s="57" t="str">
        <f t="shared" si="2"/>
        <v>La</v>
      </c>
      <c r="O62" s="58" t="str">
        <f t="shared" si="87"/>
        <v>,</v>
      </c>
      <c r="P62" s="59" t="str">
        <f t="shared" si="4"/>
        <v/>
      </c>
      <c r="Q62" s="60" t="str">
        <f t="shared" si="88"/>
        <v>,</v>
      </c>
      <c r="R62" s="61">
        <f t="shared" si="89"/>
        <v>15</v>
      </c>
      <c r="S62" s="56" t="str">
        <f t="shared" si="90"/>
        <v>)</v>
      </c>
      <c r="T62" s="62" t="str">
        <f t="shared" si="91"/>
        <v>(</v>
      </c>
      <c r="U62" s="63" t="str">
        <f t="shared" si="9"/>
        <v>Mi</v>
      </c>
      <c r="V62" s="64" t="str">
        <f t="shared" si="92"/>
        <v>,</v>
      </c>
      <c r="W62" s="65" t="str">
        <f t="shared" si="11"/>
        <v/>
      </c>
      <c r="X62" s="64" t="str">
        <f t="shared" si="93"/>
        <v>,</v>
      </c>
      <c r="Y62" s="64">
        <f t="shared" si="94"/>
        <v>250</v>
      </c>
      <c r="Z62" s="56" t="str">
        <f t="shared" si="95"/>
        <v>)</v>
      </c>
      <c r="AA62" s="66" t="str">
        <f t="shared" si="96"/>
        <v/>
      </c>
      <c r="AB62" s="57" t="str">
        <f t="shared" si="16"/>
        <v/>
      </c>
      <c r="AC62" s="67" t="str">
        <f t="shared" si="97"/>
        <v/>
      </c>
      <c r="AD62" s="59" t="str">
        <f t="shared" si="98"/>
        <v/>
      </c>
      <c r="AE62" s="68" t="str">
        <f t="shared" si="99"/>
        <v/>
      </c>
      <c r="AF62" s="61" t="str">
        <f t="shared" si="100"/>
        <v/>
      </c>
      <c r="AG62" s="61" t="str">
        <f t="shared" si="101"/>
        <v/>
      </c>
      <c r="AH62" s="69" t="str">
        <f t="shared" si="102"/>
        <v/>
      </c>
      <c r="AI62" s="70" t="str">
        <f t="shared" si="23"/>
        <v/>
      </c>
      <c r="AJ62" s="64" t="str">
        <f t="shared" si="103"/>
        <v/>
      </c>
      <c r="AK62" s="64" t="str">
        <f t="shared" si="104"/>
        <v/>
      </c>
      <c r="AL62" s="64" t="str">
        <f t="shared" si="105"/>
        <v/>
      </c>
      <c r="AM62" s="64" t="str">
        <f t="shared" si="106"/>
        <v/>
      </c>
      <c r="AN62" s="64" t="str">
        <f t="shared" si="107"/>
        <v/>
      </c>
    </row>
    <row r="63" spans="1:40" ht="24.5" thickTop="1" thickBot="1" x14ac:dyDescent="0.55000000000000004">
      <c r="C63" s="51" t="s">
        <v>1042</v>
      </c>
      <c r="D63" s="52" t="s">
        <v>988</v>
      </c>
      <c r="E63" s="52">
        <v>7</v>
      </c>
      <c r="F63" s="53" t="s">
        <v>1015</v>
      </c>
      <c r="G63" s="53"/>
      <c r="H63" s="52"/>
      <c r="I63" s="52"/>
      <c r="J63" s="54"/>
      <c r="K63" s="54"/>
      <c r="L63" s="78" t="str">
        <f t="shared" si="108"/>
        <v xml:space="preserve">            { line: "sentenciarás a las naciones., (Si,7,15)(Mi,,250)", sC: ""},</v>
      </c>
      <c r="M63" s="56" t="str">
        <f t="shared" si="86"/>
        <v>(</v>
      </c>
      <c r="N63" s="57" t="str">
        <f t="shared" si="2"/>
        <v>Si</v>
      </c>
      <c r="O63" s="58" t="str">
        <f t="shared" si="87"/>
        <v>,</v>
      </c>
      <c r="P63" s="59">
        <f t="shared" si="4"/>
        <v>7</v>
      </c>
      <c r="Q63" s="60" t="str">
        <f t="shared" si="88"/>
        <v>,</v>
      </c>
      <c r="R63" s="61">
        <f t="shared" si="89"/>
        <v>15</v>
      </c>
      <c r="S63" s="56" t="str">
        <f t="shared" si="90"/>
        <v>)</v>
      </c>
      <c r="T63" s="62" t="str">
        <f t="shared" si="91"/>
        <v>(</v>
      </c>
      <c r="U63" s="63" t="str">
        <f t="shared" si="9"/>
        <v>Mi</v>
      </c>
      <c r="V63" s="64" t="str">
        <f t="shared" si="92"/>
        <v>,</v>
      </c>
      <c r="W63" s="65" t="str">
        <f t="shared" si="11"/>
        <v/>
      </c>
      <c r="X63" s="64" t="str">
        <f t="shared" si="93"/>
        <v>,</v>
      </c>
      <c r="Y63" s="64">
        <f t="shared" si="94"/>
        <v>250</v>
      </c>
      <c r="Z63" s="56" t="str">
        <f t="shared" si="95"/>
        <v>)</v>
      </c>
      <c r="AA63" s="66" t="str">
        <f t="shared" si="96"/>
        <v/>
      </c>
      <c r="AB63" s="57" t="str">
        <f t="shared" si="16"/>
        <v/>
      </c>
      <c r="AC63" s="67" t="str">
        <f t="shared" si="97"/>
        <v/>
      </c>
      <c r="AD63" s="59" t="str">
        <f t="shared" si="98"/>
        <v/>
      </c>
      <c r="AE63" s="68" t="str">
        <f t="shared" si="99"/>
        <v/>
      </c>
      <c r="AF63" s="61" t="str">
        <f t="shared" si="100"/>
        <v/>
      </c>
      <c r="AG63" s="61" t="str">
        <f t="shared" si="101"/>
        <v/>
      </c>
      <c r="AH63" s="69" t="str">
        <f t="shared" si="102"/>
        <v/>
      </c>
      <c r="AI63" s="70" t="str">
        <f t="shared" si="23"/>
        <v/>
      </c>
      <c r="AJ63" s="64" t="str">
        <f t="shared" si="103"/>
        <v/>
      </c>
      <c r="AK63" s="64" t="str">
        <f t="shared" si="104"/>
        <v/>
      </c>
      <c r="AL63" s="64" t="str">
        <f t="shared" si="105"/>
        <v/>
      </c>
      <c r="AM63" s="64" t="str">
        <f t="shared" si="106"/>
        <v/>
      </c>
      <c r="AN63" s="64" t="str">
        <f t="shared" si="107"/>
        <v/>
      </c>
    </row>
    <row r="64" spans="1:40" ht="26.5" thickTop="1" thickBot="1" x14ac:dyDescent="0.55000000000000004">
      <c r="C64" s="73"/>
      <c r="D64" s="74"/>
      <c r="E64" s="74"/>
      <c r="F64" s="74"/>
      <c r="G64" s="74"/>
      <c r="H64" s="74"/>
      <c r="I64" s="74"/>
      <c r="J64" s="74"/>
      <c r="K64" s="74"/>
      <c r="L64" s="75" t="s">
        <v>997</v>
      </c>
      <c r="M64" s="56"/>
      <c r="N64" s="57"/>
      <c r="O64" s="58"/>
      <c r="P64" s="59"/>
      <c r="Q64" s="60"/>
      <c r="R64" s="61"/>
      <c r="S64" s="56"/>
      <c r="T64" s="62"/>
      <c r="U64" s="63"/>
      <c r="V64" s="64"/>
      <c r="W64" s="65"/>
      <c r="X64" s="64"/>
      <c r="Y64" s="64"/>
      <c r="Z64" s="56"/>
      <c r="AA64" s="66"/>
      <c r="AB64" s="57"/>
      <c r="AC64" s="67"/>
      <c r="AD64" s="59"/>
      <c r="AE64" s="68"/>
      <c r="AF64" s="61"/>
      <c r="AG64" s="61"/>
      <c r="AH64" s="69"/>
      <c r="AI64" s="70"/>
      <c r="AJ64" s="64"/>
      <c r="AK64" s="64"/>
      <c r="AL64" s="64"/>
      <c r="AM64" s="64"/>
      <c r="AN64" s="64"/>
    </row>
    <row r="65" spans="2:40" ht="24.5" thickTop="1" thickBot="1" x14ac:dyDescent="0.55000000000000004">
      <c r="C65" s="51" t="s">
        <v>1043</v>
      </c>
      <c r="D65" s="52" t="s">
        <v>1027</v>
      </c>
      <c r="E65" s="52" t="s">
        <v>1016</v>
      </c>
      <c r="F65" s="53" t="s">
        <v>1021</v>
      </c>
      <c r="G65" s="53"/>
      <c r="H65" s="52"/>
      <c r="I65" s="52"/>
      <c r="J65" s="54"/>
      <c r="K65" s="54"/>
      <c r="L65" s="55" t="str">
        <f t="shared" si="108"/>
        <v xml:space="preserve">            { line: "En el camino bebe del torrente,, (Do#,m,15)(Sol#,,250)", sC: ""},</v>
      </c>
      <c r="M65" s="56" t="str">
        <f t="shared" si="86"/>
        <v>(</v>
      </c>
      <c r="N65" s="57" t="str">
        <f t="shared" si="2"/>
        <v>Do#</v>
      </c>
      <c r="O65" s="58" t="str">
        <f t="shared" si="87"/>
        <v>,</v>
      </c>
      <c r="P65" s="59" t="str">
        <f t="shared" si="4"/>
        <v>m</v>
      </c>
      <c r="Q65" s="60" t="str">
        <f t="shared" si="88"/>
        <v>,</v>
      </c>
      <c r="R65" s="61">
        <f t="shared" si="89"/>
        <v>15</v>
      </c>
      <c r="S65" s="56" t="str">
        <f t="shared" si="90"/>
        <v>)</v>
      </c>
      <c r="T65" s="62" t="str">
        <f t="shared" si="91"/>
        <v>(</v>
      </c>
      <c r="U65" s="63" t="str">
        <f t="shared" si="9"/>
        <v>Sol#</v>
      </c>
      <c r="V65" s="64" t="str">
        <f t="shared" si="92"/>
        <v>,</v>
      </c>
      <c r="W65" s="65" t="str">
        <f t="shared" si="11"/>
        <v/>
      </c>
      <c r="X65" s="64" t="str">
        <f t="shared" si="93"/>
        <v>,</v>
      </c>
      <c r="Y65" s="64">
        <f t="shared" si="94"/>
        <v>250</v>
      </c>
      <c r="Z65" s="56" t="str">
        <f t="shared" si="95"/>
        <v>)</v>
      </c>
      <c r="AA65" s="66" t="str">
        <f t="shared" si="96"/>
        <v/>
      </c>
      <c r="AB65" s="57" t="str">
        <f t="shared" si="16"/>
        <v/>
      </c>
      <c r="AC65" s="67" t="str">
        <f t="shared" si="97"/>
        <v/>
      </c>
      <c r="AD65" s="59" t="str">
        <f t="shared" si="98"/>
        <v/>
      </c>
      <c r="AE65" s="68" t="str">
        <f t="shared" si="99"/>
        <v/>
      </c>
      <c r="AF65" s="61" t="str">
        <f t="shared" si="100"/>
        <v/>
      </c>
      <c r="AG65" s="61" t="str">
        <f t="shared" si="101"/>
        <v/>
      </c>
      <c r="AH65" s="69" t="str">
        <f t="shared" si="102"/>
        <v/>
      </c>
      <c r="AI65" s="70" t="str">
        <f t="shared" si="23"/>
        <v/>
      </c>
      <c r="AJ65" s="64" t="str">
        <f t="shared" si="103"/>
        <v/>
      </c>
      <c r="AK65" s="64" t="str">
        <f t="shared" si="104"/>
        <v/>
      </c>
      <c r="AL65" s="64" t="str">
        <f t="shared" si="105"/>
        <v/>
      </c>
      <c r="AM65" s="64" t="str">
        <f t="shared" si="106"/>
        <v/>
      </c>
      <c r="AN65" s="64" t="str">
        <f t="shared" si="107"/>
        <v/>
      </c>
    </row>
    <row r="66" spans="2:40" ht="24.5" thickTop="1" thickBot="1" x14ac:dyDescent="0.55000000000000004">
      <c r="C66" s="51" t="s">
        <v>1044</v>
      </c>
      <c r="D66" s="52" t="s">
        <v>988</v>
      </c>
      <c r="E66" s="52"/>
      <c r="F66" s="53" t="s">
        <v>1021</v>
      </c>
      <c r="G66" s="53"/>
      <c r="H66" s="52"/>
      <c r="I66" s="52"/>
      <c r="J66" s="54"/>
      <c r="K66" s="54"/>
      <c r="L66" s="55" t="str">
        <f t="shared" si="108"/>
        <v xml:space="preserve">            { line: "y levanta la cabeza,, (Si,,15)(Sol#,,250)", sC: ""},</v>
      </c>
      <c r="M66" s="56" t="str">
        <f t="shared" si="86"/>
        <v>(</v>
      </c>
      <c r="N66" s="57" t="str">
        <f t="shared" si="2"/>
        <v>Si</v>
      </c>
      <c r="O66" s="58" t="str">
        <f t="shared" si="87"/>
        <v>,</v>
      </c>
      <c r="P66" s="59" t="str">
        <f t="shared" si="4"/>
        <v/>
      </c>
      <c r="Q66" s="60" t="str">
        <f t="shared" si="88"/>
        <v>,</v>
      </c>
      <c r="R66" s="61">
        <f t="shared" si="89"/>
        <v>15</v>
      </c>
      <c r="S66" s="56" t="str">
        <f t="shared" si="90"/>
        <v>)</v>
      </c>
      <c r="T66" s="62" t="str">
        <f t="shared" si="91"/>
        <v>(</v>
      </c>
      <c r="U66" s="63" t="str">
        <f t="shared" si="9"/>
        <v>Sol#</v>
      </c>
      <c r="V66" s="64" t="str">
        <f t="shared" si="92"/>
        <v>,</v>
      </c>
      <c r="W66" s="65" t="str">
        <f t="shared" si="11"/>
        <v/>
      </c>
      <c r="X66" s="64" t="str">
        <f t="shared" si="93"/>
        <v>,</v>
      </c>
      <c r="Y66" s="64">
        <f t="shared" si="94"/>
        <v>250</v>
      </c>
      <c r="Z66" s="56" t="str">
        <f t="shared" si="95"/>
        <v>)</v>
      </c>
      <c r="AA66" s="66" t="str">
        <f t="shared" si="96"/>
        <v/>
      </c>
      <c r="AB66" s="57" t="str">
        <f t="shared" si="16"/>
        <v/>
      </c>
      <c r="AC66" s="67" t="str">
        <f t="shared" si="97"/>
        <v/>
      </c>
      <c r="AD66" s="59" t="str">
        <f t="shared" si="98"/>
        <v/>
      </c>
      <c r="AE66" s="68" t="str">
        <f t="shared" si="99"/>
        <v/>
      </c>
      <c r="AF66" s="61" t="str">
        <f t="shared" si="100"/>
        <v/>
      </c>
      <c r="AG66" s="61" t="str">
        <f t="shared" si="101"/>
        <v/>
      </c>
      <c r="AH66" s="69" t="str">
        <f t="shared" si="102"/>
        <v/>
      </c>
      <c r="AI66" s="70" t="str">
        <f t="shared" si="23"/>
        <v/>
      </c>
      <c r="AJ66" s="64" t="str">
        <f t="shared" si="103"/>
        <v/>
      </c>
      <c r="AK66" s="64" t="str">
        <f t="shared" si="104"/>
        <v/>
      </c>
      <c r="AL66" s="64" t="str">
        <f t="shared" si="105"/>
        <v/>
      </c>
      <c r="AM66" s="64" t="str">
        <f t="shared" si="106"/>
        <v/>
      </c>
      <c r="AN66" s="64" t="str">
        <f t="shared" si="107"/>
        <v/>
      </c>
    </row>
    <row r="67" spans="2:40" ht="24.5" thickTop="1" thickBot="1" x14ac:dyDescent="0.55000000000000004">
      <c r="C67" s="51" t="s">
        <v>1045</v>
      </c>
      <c r="D67" s="52" t="s">
        <v>1017</v>
      </c>
      <c r="E67" s="52"/>
      <c r="F67" s="53" t="s">
        <v>1015</v>
      </c>
      <c r="G67" s="53"/>
      <c r="H67" s="52"/>
      <c r="I67" s="52"/>
      <c r="J67" s="54"/>
      <c r="K67" s="54"/>
      <c r="L67" s="55" t="str">
        <f t="shared" si="108"/>
        <v xml:space="preserve">            { line: "levanta la cabeza,, (La,,15)(Mi,,250)", sC: ""},</v>
      </c>
      <c r="M67" s="56" t="str">
        <f t="shared" si="86"/>
        <v>(</v>
      </c>
      <c r="N67" s="57" t="str">
        <f t="shared" si="2"/>
        <v>La</v>
      </c>
      <c r="O67" s="58" t="str">
        <f t="shared" si="87"/>
        <v>,</v>
      </c>
      <c r="P67" s="59" t="str">
        <f t="shared" si="4"/>
        <v/>
      </c>
      <c r="Q67" s="60" t="str">
        <f t="shared" si="88"/>
        <v>,</v>
      </c>
      <c r="R67" s="61">
        <f t="shared" si="89"/>
        <v>15</v>
      </c>
      <c r="S67" s="56" t="str">
        <f t="shared" si="90"/>
        <v>)</v>
      </c>
      <c r="T67" s="62" t="str">
        <f t="shared" si="91"/>
        <v>(</v>
      </c>
      <c r="U67" s="63" t="str">
        <f t="shared" si="9"/>
        <v>Mi</v>
      </c>
      <c r="V67" s="64" t="str">
        <f t="shared" si="92"/>
        <v>,</v>
      </c>
      <c r="W67" s="65" t="str">
        <f t="shared" si="11"/>
        <v/>
      </c>
      <c r="X67" s="64" t="str">
        <f t="shared" si="93"/>
        <v>,</v>
      </c>
      <c r="Y67" s="64">
        <f t="shared" si="94"/>
        <v>250</v>
      </c>
      <c r="Z67" s="56" t="str">
        <f t="shared" si="95"/>
        <v>)</v>
      </c>
      <c r="AA67" s="66" t="str">
        <f t="shared" si="96"/>
        <v/>
      </c>
      <c r="AB67" s="57" t="str">
        <f t="shared" si="16"/>
        <v/>
      </c>
      <c r="AC67" s="67" t="str">
        <f t="shared" si="97"/>
        <v/>
      </c>
      <c r="AD67" s="59" t="str">
        <f t="shared" si="98"/>
        <v/>
      </c>
      <c r="AE67" s="68" t="str">
        <f t="shared" si="99"/>
        <v/>
      </c>
      <c r="AF67" s="61" t="str">
        <f t="shared" si="100"/>
        <v/>
      </c>
      <c r="AG67" s="61" t="str">
        <f t="shared" si="101"/>
        <v/>
      </c>
      <c r="AH67" s="69" t="str">
        <f t="shared" si="102"/>
        <v/>
      </c>
      <c r="AI67" s="70" t="str">
        <f t="shared" si="23"/>
        <v/>
      </c>
      <c r="AJ67" s="64" t="str">
        <f t="shared" si="103"/>
        <v/>
      </c>
      <c r="AK67" s="64" t="str">
        <f t="shared" si="104"/>
        <v/>
      </c>
      <c r="AL67" s="64" t="str">
        <f t="shared" si="105"/>
        <v/>
      </c>
      <c r="AM67" s="64" t="str">
        <f t="shared" si="106"/>
        <v/>
      </c>
      <c r="AN67" s="64" t="str">
        <f t="shared" si="107"/>
        <v/>
      </c>
    </row>
    <row r="68" spans="2:40" ht="24.5" thickTop="1" thickBot="1" x14ac:dyDescent="0.55000000000000004">
      <c r="C68" s="51" t="s">
        <v>1046</v>
      </c>
      <c r="D68" s="52" t="s">
        <v>988</v>
      </c>
      <c r="E68" s="52">
        <v>7</v>
      </c>
      <c r="F68" s="53" t="s">
        <v>1015</v>
      </c>
      <c r="G68" s="53"/>
      <c r="H68" s="52"/>
      <c r="I68" s="52"/>
      <c r="J68" s="54"/>
      <c r="K68" s="54"/>
      <c r="L68" s="55" t="str">
        <f t="shared" si="108"/>
        <v xml:space="preserve">            { line: "levanta la cabeza., (Si,7,15)(Mi,,250)", sC: ""},</v>
      </c>
      <c r="M68" s="56" t="str">
        <f t="shared" si="86"/>
        <v>(</v>
      </c>
      <c r="N68" s="57" t="str">
        <f t="shared" si="2"/>
        <v>Si</v>
      </c>
      <c r="O68" s="58" t="str">
        <f t="shared" si="87"/>
        <v>,</v>
      </c>
      <c r="P68" s="59">
        <f t="shared" si="4"/>
        <v>7</v>
      </c>
      <c r="Q68" s="60" t="str">
        <f t="shared" si="88"/>
        <v>,</v>
      </c>
      <c r="R68" s="61">
        <f t="shared" si="89"/>
        <v>15</v>
      </c>
      <c r="S68" s="56" t="str">
        <f t="shared" si="90"/>
        <v>)</v>
      </c>
      <c r="T68" s="62" t="str">
        <f t="shared" si="91"/>
        <v>(</v>
      </c>
      <c r="U68" s="63" t="str">
        <f t="shared" si="9"/>
        <v>Mi</v>
      </c>
      <c r="V68" s="64" t="str">
        <f t="shared" si="92"/>
        <v>,</v>
      </c>
      <c r="W68" s="65" t="str">
        <f t="shared" si="11"/>
        <v/>
      </c>
      <c r="X68" s="64" t="str">
        <f t="shared" si="93"/>
        <v>,</v>
      </c>
      <c r="Y68" s="64">
        <f t="shared" si="94"/>
        <v>250</v>
      </c>
      <c r="Z68" s="56" t="str">
        <f t="shared" si="95"/>
        <v>)</v>
      </c>
      <c r="AA68" s="66" t="str">
        <f t="shared" si="96"/>
        <v/>
      </c>
      <c r="AB68" s="57" t="str">
        <f t="shared" si="16"/>
        <v/>
      </c>
      <c r="AC68" s="67" t="str">
        <f t="shared" si="97"/>
        <v/>
      </c>
      <c r="AD68" s="59" t="str">
        <f t="shared" si="98"/>
        <v/>
      </c>
      <c r="AE68" s="68" t="str">
        <f t="shared" si="99"/>
        <v/>
      </c>
      <c r="AF68" s="61" t="str">
        <f t="shared" si="100"/>
        <v/>
      </c>
      <c r="AG68" s="61" t="str">
        <f t="shared" si="101"/>
        <v/>
      </c>
      <c r="AH68" s="69" t="str">
        <f t="shared" si="102"/>
        <v/>
      </c>
      <c r="AI68" s="70" t="str">
        <f t="shared" si="23"/>
        <v/>
      </c>
      <c r="AJ68" s="64" t="str">
        <f t="shared" si="103"/>
        <v/>
      </c>
      <c r="AK68" s="64" t="str">
        <f t="shared" si="104"/>
        <v/>
      </c>
      <c r="AL68" s="64" t="str">
        <f t="shared" si="105"/>
        <v/>
      </c>
      <c r="AM68" s="64" t="str">
        <f t="shared" si="106"/>
        <v/>
      </c>
      <c r="AN68" s="64" t="str">
        <f t="shared" si="107"/>
        <v/>
      </c>
    </row>
    <row r="69" spans="2:40" ht="26.5" thickTop="1" thickBot="1" x14ac:dyDescent="0.55000000000000004">
      <c r="C69" s="73"/>
      <c r="D69" s="74"/>
      <c r="E69" s="74"/>
      <c r="F69" s="74"/>
      <c r="G69" s="74"/>
      <c r="H69" s="74"/>
      <c r="I69" s="74"/>
      <c r="J69" s="74"/>
      <c r="K69" s="74"/>
      <c r="L69" s="75" t="s">
        <v>997</v>
      </c>
      <c r="M69" s="56"/>
      <c r="N69" s="57"/>
      <c r="O69" s="58"/>
      <c r="P69" s="59"/>
      <c r="Q69" s="60"/>
      <c r="R69" s="61"/>
      <c r="S69" s="56"/>
      <c r="T69" s="62"/>
      <c r="U69" s="63"/>
      <c r="V69" s="64"/>
      <c r="W69" s="65"/>
      <c r="X69" s="64"/>
      <c r="Y69" s="64"/>
      <c r="Z69" s="56"/>
      <c r="AA69" s="66"/>
      <c r="AB69" s="57"/>
      <c r="AC69" s="67"/>
      <c r="AD69" s="59"/>
      <c r="AE69" s="68"/>
      <c r="AF69" s="61"/>
      <c r="AG69" s="61"/>
      <c r="AH69" s="69"/>
      <c r="AI69" s="70"/>
      <c r="AJ69" s="64"/>
      <c r="AK69" s="64"/>
      <c r="AL69" s="64"/>
      <c r="AM69" s="64"/>
      <c r="AN69" s="64"/>
    </row>
    <row r="70" spans="2:40" ht="24.5" thickTop="1" thickBot="1" x14ac:dyDescent="0.55000000000000004">
      <c r="C70" s="79" t="s">
        <v>999</v>
      </c>
      <c r="D70" s="80"/>
      <c r="E70" s="80"/>
      <c r="F70" s="80"/>
      <c r="G70" s="80"/>
      <c r="H70" s="80"/>
      <c r="I70" s="80"/>
      <c r="J70" s="80"/>
      <c r="K70" s="80"/>
      <c r="L70" s="81" t="s">
        <v>1000</v>
      </c>
      <c r="M70" s="56" t="str">
        <f t="shared" ref="M70:M76" si="109">IF(N70="","","(")</f>
        <v/>
      </c>
      <c r="N70" s="57" t="str">
        <f t="shared" ref="N70:N76" si="110">IF(D70="","",D70)</f>
        <v/>
      </c>
      <c r="O70" s="58" t="str">
        <f t="shared" ref="O70:O76" si="111">IF(N70="","",",")</f>
        <v/>
      </c>
      <c r="P70" s="59" t="str">
        <f t="shared" ref="P70:P76" si="112">IF(E70="","",E70)</f>
        <v/>
      </c>
      <c r="Q70" s="60" t="str">
        <f t="shared" ref="Q70:Q76" si="113">IF(N70="","",",")</f>
        <v/>
      </c>
      <c r="R70" s="61" t="str">
        <f t="shared" ref="R70:R76" si="114">IF(N70="","",15)</f>
        <v/>
      </c>
      <c r="S70" s="56" t="str">
        <f t="shared" ref="S70:S76" si="115">IF(N70="","",")")</f>
        <v/>
      </c>
      <c r="T70" s="62" t="str">
        <f t="shared" ref="T70:T76" si="116">IF(U70="","","(")</f>
        <v/>
      </c>
      <c r="U70" s="63" t="str">
        <f t="shared" ref="U70:U76" si="117">IF(F70="","",F70)</f>
        <v/>
      </c>
      <c r="V70" s="64" t="str">
        <f t="shared" ref="V70:V76" si="118">IF(U70="","",",")</f>
        <v/>
      </c>
      <c r="W70" s="65" t="str">
        <f t="shared" ref="W70:W76" si="119">IF(G70="","",G70)</f>
        <v/>
      </c>
      <c r="X70" s="64" t="str">
        <f t="shared" ref="X70:X76" si="120">IF(U70="","",",")</f>
        <v/>
      </c>
      <c r="Y70" s="64" t="str">
        <f t="shared" ref="Y70:Y76" si="121">IF(U70="","",250)</f>
        <v/>
      </c>
      <c r="Z70" s="56" t="str">
        <f t="shared" ref="Z70:Z76" si="122">IF(U70="","",")")</f>
        <v/>
      </c>
      <c r="AA70" s="66" t="str">
        <f t="shared" ref="AA70:AA76" si="123">IF(AB70="","","(")</f>
        <v/>
      </c>
      <c r="AB70" s="57" t="str">
        <f t="shared" ref="AB70:AB76" si="124">IF(H70="","",H70)</f>
        <v/>
      </c>
      <c r="AC70" s="67" t="str">
        <f t="shared" ref="AC70:AC76" si="125">IF(AB70="","",",")</f>
        <v/>
      </c>
      <c r="AD70" s="59" t="str">
        <f t="shared" ref="AD70:AD76" si="126">IF(I70="","",I70)</f>
        <v/>
      </c>
      <c r="AE70" s="68" t="str">
        <f t="shared" ref="AE70:AE76" si="127">IF(AB70="","",",")</f>
        <v/>
      </c>
      <c r="AF70" s="61" t="str">
        <f t="shared" ref="AF70:AF76" si="128">IF(AB70="","",350)</f>
        <v/>
      </c>
      <c r="AG70" s="61" t="str">
        <f t="shared" ref="AG70:AG76" si="129">IF(AB70="","",")")</f>
        <v/>
      </c>
      <c r="AH70" s="69" t="str">
        <f t="shared" ref="AH70:AH76" si="130">IF(AI70="","","(")</f>
        <v/>
      </c>
      <c r="AI70" s="70" t="str">
        <f t="shared" ref="AI70:AI76" si="131">IF(J70="","",J70)</f>
        <v/>
      </c>
      <c r="AJ70" s="64" t="str">
        <f t="shared" ref="AJ70:AJ76" si="132">IF(AI70="","",",")</f>
        <v/>
      </c>
      <c r="AK70" s="64" t="str">
        <f t="shared" ref="AK70:AK76" si="133">IF(K70="","",K70)</f>
        <v/>
      </c>
      <c r="AL70" s="64" t="str">
        <f t="shared" ref="AL70:AL76" si="134">IF(AI70="","",",")</f>
        <v/>
      </c>
      <c r="AM70" s="64" t="str">
        <f t="shared" ref="AM70:AM76" si="135">IF(AI70="","",450)</f>
        <v/>
      </c>
      <c r="AN70" s="64" t="str">
        <f t="shared" ref="AN70:AN76" si="136">IF(AI70="","",")")</f>
        <v/>
      </c>
    </row>
    <row r="71" spans="2:40" ht="24.5" thickTop="1" thickBot="1" x14ac:dyDescent="0.55000000000000004">
      <c r="B71" t="s">
        <v>1001</v>
      </c>
      <c r="C71" s="82" t="s">
        <v>1019</v>
      </c>
      <c r="D71" s="83" t="s">
        <v>1015</v>
      </c>
      <c r="E71" s="83"/>
      <c r="F71" s="83"/>
      <c r="G71" s="83"/>
      <c r="H71" s="83"/>
      <c r="I71" s="83"/>
      <c r="J71" s="83"/>
      <c r="K71" s="83"/>
      <c r="L71" s="84" t="str">
        <f>IF(C71="","",_xlfn.CONCAT("       triggerLine: ","""",C71,", ",M71:AN71,""", sC: ","""",B71,""", lines: ["))</f>
        <v xml:space="preserve">       triggerLine: "DICE EL SEÑOR A MI SEÑOR:, (Mi,,15)", sC: "ta as", lines: [</v>
      </c>
      <c r="M71" s="56" t="str">
        <f t="shared" si="109"/>
        <v>(</v>
      </c>
      <c r="N71" s="57" t="str">
        <f t="shared" si="110"/>
        <v>Mi</v>
      </c>
      <c r="O71" s="58" t="str">
        <f t="shared" si="111"/>
        <v>,</v>
      </c>
      <c r="P71" s="59" t="str">
        <f t="shared" si="112"/>
        <v/>
      </c>
      <c r="Q71" s="60" t="str">
        <f t="shared" si="113"/>
        <v>,</v>
      </c>
      <c r="R71" s="61">
        <f t="shared" si="114"/>
        <v>15</v>
      </c>
      <c r="S71" s="56" t="str">
        <f t="shared" si="115"/>
        <v>)</v>
      </c>
      <c r="T71" s="62" t="str">
        <f t="shared" si="116"/>
        <v/>
      </c>
      <c r="U71" s="63" t="str">
        <f t="shared" si="117"/>
        <v/>
      </c>
      <c r="V71" s="64" t="str">
        <f t="shared" si="118"/>
        <v/>
      </c>
      <c r="W71" s="65" t="str">
        <f t="shared" si="119"/>
        <v/>
      </c>
      <c r="X71" s="64" t="str">
        <f t="shared" si="120"/>
        <v/>
      </c>
      <c r="Y71" s="64" t="str">
        <f t="shared" si="121"/>
        <v/>
      </c>
      <c r="Z71" s="56" t="str">
        <f t="shared" si="122"/>
        <v/>
      </c>
      <c r="AA71" s="66" t="str">
        <f t="shared" si="123"/>
        <v/>
      </c>
      <c r="AB71" s="57" t="str">
        <f t="shared" si="124"/>
        <v/>
      </c>
      <c r="AC71" s="67" t="str">
        <f t="shared" si="125"/>
        <v/>
      </c>
      <c r="AD71" s="59" t="str">
        <f t="shared" si="126"/>
        <v/>
      </c>
      <c r="AE71" s="68" t="str">
        <f t="shared" si="127"/>
        <v/>
      </c>
      <c r="AF71" s="61" t="str">
        <f t="shared" si="128"/>
        <v/>
      </c>
      <c r="AG71" s="61" t="str">
        <f t="shared" si="129"/>
        <v/>
      </c>
      <c r="AH71" s="69" t="str">
        <f t="shared" si="130"/>
        <v/>
      </c>
      <c r="AI71" s="70" t="str">
        <f t="shared" si="131"/>
        <v/>
      </c>
      <c r="AJ71" s="64" t="str">
        <f t="shared" si="132"/>
        <v/>
      </c>
      <c r="AK71" s="64" t="str">
        <f t="shared" si="133"/>
        <v/>
      </c>
      <c r="AL71" s="64" t="str">
        <f t="shared" si="134"/>
        <v/>
      </c>
      <c r="AM71" s="64" t="str">
        <f t="shared" si="135"/>
        <v/>
      </c>
      <c r="AN71" s="64" t="str">
        <f t="shared" si="136"/>
        <v/>
      </c>
    </row>
    <row r="72" spans="2:40" ht="24.5" thickTop="1" thickBot="1" x14ac:dyDescent="0.55000000000000004">
      <c r="B72" t="s">
        <v>1003</v>
      </c>
      <c r="C72" s="85" t="s">
        <v>1020</v>
      </c>
      <c r="D72" s="86" t="s">
        <v>1021</v>
      </c>
      <c r="E72" s="86"/>
      <c r="F72" s="86"/>
      <c r="G72" s="86"/>
      <c r="H72" s="87"/>
      <c r="I72" s="87"/>
      <c r="J72" s="87"/>
      <c r="K72" s="87"/>
      <c r="L72" s="88" t="str">
        <f>IF(C72="","",_xlfn.CONCAT("            { line: ","""",C72,", ",M72:AN72,""", sC: ","""",B72,"""},"))</f>
        <v xml:space="preserve">            { line: "«SIÉNTATE A MI DERECHA,, (Sol#,,15)", sC: "as"},</v>
      </c>
      <c r="M72" s="56" t="str">
        <f t="shared" si="109"/>
        <v>(</v>
      </c>
      <c r="N72" s="57" t="str">
        <f t="shared" si="110"/>
        <v>Sol#</v>
      </c>
      <c r="O72" s="58" t="str">
        <f t="shared" si="111"/>
        <v>,</v>
      </c>
      <c r="P72" s="59" t="str">
        <f t="shared" si="112"/>
        <v/>
      </c>
      <c r="Q72" s="60" t="str">
        <f t="shared" si="113"/>
        <v>,</v>
      </c>
      <c r="R72" s="61">
        <f t="shared" si="114"/>
        <v>15</v>
      </c>
      <c r="S72" s="56" t="str">
        <f t="shared" si="115"/>
        <v>)</v>
      </c>
      <c r="T72" s="62" t="str">
        <f t="shared" si="116"/>
        <v/>
      </c>
      <c r="U72" s="63" t="str">
        <f t="shared" si="117"/>
        <v/>
      </c>
      <c r="V72" s="64" t="str">
        <f t="shared" si="118"/>
        <v/>
      </c>
      <c r="W72" s="65" t="str">
        <f t="shared" si="119"/>
        <v/>
      </c>
      <c r="X72" s="64" t="str">
        <f t="shared" si="120"/>
        <v/>
      </c>
      <c r="Y72" s="64" t="str">
        <f t="shared" si="121"/>
        <v/>
      </c>
      <c r="Z72" s="56" t="str">
        <f t="shared" si="122"/>
        <v/>
      </c>
      <c r="AA72" s="66" t="str">
        <f t="shared" si="123"/>
        <v/>
      </c>
      <c r="AB72" s="57" t="str">
        <f t="shared" si="124"/>
        <v/>
      </c>
      <c r="AC72" s="67" t="str">
        <f t="shared" si="125"/>
        <v/>
      </c>
      <c r="AD72" s="59" t="str">
        <f t="shared" si="126"/>
        <v/>
      </c>
      <c r="AE72" s="68" t="str">
        <f t="shared" si="127"/>
        <v/>
      </c>
      <c r="AF72" s="61" t="str">
        <f t="shared" si="128"/>
        <v/>
      </c>
      <c r="AG72" s="61" t="str">
        <f t="shared" si="129"/>
        <v/>
      </c>
      <c r="AH72" s="69" t="str">
        <f t="shared" si="130"/>
        <v/>
      </c>
      <c r="AI72" s="70" t="str">
        <f t="shared" si="131"/>
        <v/>
      </c>
      <c r="AJ72" s="64" t="str">
        <f t="shared" si="132"/>
        <v/>
      </c>
      <c r="AK72" s="64" t="str">
        <f t="shared" si="133"/>
        <v/>
      </c>
      <c r="AL72" s="64" t="str">
        <f t="shared" si="134"/>
        <v/>
      </c>
      <c r="AM72" s="64" t="str">
        <f t="shared" si="135"/>
        <v/>
      </c>
      <c r="AN72" s="64" t="str">
        <f t="shared" si="136"/>
        <v/>
      </c>
    </row>
    <row r="73" spans="2:40" ht="24.5" thickTop="1" thickBot="1" x14ac:dyDescent="0.55000000000000004">
      <c r="B73" t="s">
        <v>1003</v>
      </c>
      <c r="C73" s="85" t="s">
        <v>1022</v>
      </c>
      <c r="D73" s="89" t="s">
        <v>1017</v>
      </c>
      <c r="E73" s="89"/>
      <c r="F73" s="89"/>
      <c r="G73" s="89"/>
      <c r="H73" s="90"/>
      <c r="I73" s="90"/>
      <c r="J73" s="90"/>
      <c r="K73" s="90"/>
      <c r="L73" s="88" t="str">
        <f>IF(C73="","",_xlfn.CONCAT("            { line: ","""",C73,", ",M73:AN73,""", sC: ","""",B73,"""},"))</f>
        <v xml:space="preserve">            { line: "HASTA QUE PONGA A TUS ENEMIGOS, (La,,15)", sC: "as"},</v>
      </c>
      <c r="M73" s="56" t="str">
        <f t="shared" si="109"/>
        <v>(</v>
      </c>
      <c r="N73" s="57" t="str">
        <f t="shared" si="110"/>
        <v>La</v>
      </c>
      <c r="O73" s="58" t="str">
        <f t="shared" si="111"/>
        <v>,</v>
      </c>
      <c r="P73" s="59" t="str">
        <f t="shared" si="112"/>
        <v/>
      </c>
      <c r="Q73" s="60" t="str">
        <f t="shared" si="113"/>
        <v>,</v>
      </c>
      <c r="R73" s="61">
        <f t="shared" si="114"/>
        <v>15</v>
      </c>
      <c r="S73" s="56" t="str">
        <f t="shared" si="115"/>
        <v>)</v>
      </c>
      <c r="T73" s="62" t="str">
        <f t="shared" si="116"/>
        <v/>
      </c>
      <c r="U73" s="63" t="str">
        <f t="shared" si="117"/>
        <v/>
      </c>
      <c r="V73" s="64" t="str">
        <f t="shared" si="118"/>
        <v/>
      </c>
      <c r="W73" s="65" t="str">
        <f t="shared" si="119"/>
        <v/>
      </c>
      <c r="X73" s="64" t="str">
        <f t="shared" si="120"/>
        <v/>
      </c>
      <c r="Y73" s="64" t="str">
        <f t="shared" si="121"/>
        <v/>
      </c>
      <c r="Z73" s="56" t="str">
        <f t="shared" si="122"/>
        <v/>
      </c>
      <c r="AA73" s="66" t="str">
        <f t="shared" si="123"/>
        <v/>
      </c>
      <c r="AB73" s="57" t="str">
        <f t="shared" si="124"/>
        <v/>
      </c>
      <c r="AC73" s="67" t="str">
        <f t="shared" si="125"/>
        <v/>
      </c>
      <c r="AD73" s="59" t="str">
        <f t="shared" si="126"/>
        <v/>
      </c>
      <c r="AE73" s="68" t="str">
        <f t="shared" si="127"/>
        <v/>
      </c>
      <c r="AF73" s="61" t="str">
        <f t="shared" si="128"/>
        <v/>
      </c>
      <c r="AG73" s="61" t="str">
        <f t="shared" si="129"/>
        <v/>
      </c>
      <c r="AH73" s="69" t="str">
        <f t="shared" si="130"/>
        <v/>
      </c>
      <c r="AI73" s="70" t="str">
        <f t="shared" si="131"/>
        <v/>
      </c>
      <c r="AJ73" s="64" t="str">
        <f t="shared" si="132"/>
        <v/>
      </c>
      <c r="AK73" s="64" t="str">
        <f t="shared" si="133"/>
        <v/>
      </c>
      <c r="AL73" s="64" t="str">
        <f t="shared" si="134"/>
        <v/>
      </c>
      <c r="AM73" s="64" t="str">
        <f t="shared" si="135"/>
        <v/>
      </c>
      <c r="AN73" s="64" t="str">
        <f t="shared" si="136"/>
        <v/>
      </c>
    </row>
    <row r="74" spans="2:40" ht="24.5" thickTop="1" thickBot="1" x14ac:dyDescent="0.55000000000000004">
      <c r="B74" t="s">
        <v>1003</v>
      </c>
      <c r="C74" s="85" t="s">
        <v>1023</v>
      </c>
      <c r="D74" s="86" t="s">
        <v>1015</v>
      </c>
      <c r="E74" s="86"/>
      <c r="F74" s="86"/>
      <c r="G74" s="86"/>
      <c r="H74" s="87"/>
      <c r="I74" s="87"/>
      <c r="J74" s="87"/>
      <c r="K74" s="87"/>
      <c r="L74" s="88" t="str">
        <f>IF(C74="","",_xlfn.CONCAT("            { line: ","""",C74,", ",M74:AN74,""", sC: ","""",B74,"""},"))</f>
        <v xml:space="preserve">            { line: "COMO ESCABEL DE TUS PIES;, (Mi,,15)", sC: "as"},</v>
      </c>
      <c r="M74" s="56" t="str">
        <f t="shared" si="109"/>
        <v>(</v>
      </c>
      <c r="N74" s="57" t="str">
        <f t="shared" si="110"/>
        <v>Mi</v>
      </c>
      <c r="O74" s="58" t="str">
        <f t="shared" si="111"/>
        <v>,</v>
      </c>
      <c r="P74" s="59" t="str">
        <f t="shared" si="112"/>
        <v/>
      </c>
      <c r="Q74" s="60" t="str">
        <f t="shared" si="113"/>
        <v>,</v>
      </c>
      <c r="R74" s="61">
        <f t="shared" si="114"/>
        <v>15</v>
      </c>
      <c r="S74" s="56" t="str">
        <f t="shared" si="115"/>
        <v>)</v>
      </c>
      <c r="T74" s="62" t="str">
        <f t="shared" si="116"/>
        <v/>
      </c>
      <c r="U74" s="63" t="str">
        <f t="shared" si="117"/>
        <v/>
      </c>
      <c r="V74" s="64" t="str">
        <f t="shared" si="118"/>
        <v/>
      </c>
      <c r="W74" s="65" t="str">
        <f t="shared" si="119"/>
        <v/>
      </c>
      <c r="X74" s="64" t="str">
        <f t="shared" si="120"/>
        <v/>
      </c>
      <c r="Y74" s="64" t="str">
        <f t="shared" si="121"/>
        <v/>
      </c>
      <c r="Z74" s="56" t="str">
        <f t="shared" si="122"/>
        <v/>
      </c>
      <c r="AA74" s="66" t="str">
        <f t="shared" si="123"/>
        <v/>
      </c>
      <c r="AB74" s="57" t="str">
        <f t="shared" si="124"/>
        <v/>
      </c>
      <c r="AC74" s="67" t="str">
        <f t="shared" si="125"/>
        <v/>
      </c>
      <c r="AD74" s="59" t="str">
        <f t="shared" si="126"/>
        <v/>
      </c>
      <c r="AE74" s="68" t="str">
        <f t="shared" si="127"/>
        <v/>
      </c>
      <c r="AF74" s="61" t="str">
        <f t="shared" si="128"/>
        <v/>
      </c>
      <c r="AG74" s="61" t="str">
        <f t="shared" si="129"/>
        <v/>
      </c>
      <c r="AH74" s="69" t="str">
        <f t="shared" si="130"/>
        <v/>
      </c>
      <c r="AI74" s="70" t="str">
        <f t="shared" si="131"/>
        <v/>
      </c>
      <c r="AJ74" s="64" t="str">
        <f t="shared" si="132"/>
        <v/>
      </c>
      <c r="AK74" s="64" t="str">
        <f t="shared" si="133"/>
        <v/>
      </c>
      <c r="AL74" s="64" t="str">
        <f t="shared" si="134"/>
        <v/>
      </c>
      <c r="AM74" s="64" t="str">
        <f t="shared" si="135"/>
        <v/>
      </c>
      <c r="AN74" s="64" t="str">
        <f t="shared" si="136"/>
        <v/>
      </c>
    </row>
    <row r="75" spans="2:40" ht="24.5" thickTop="1" thickBot="1" x14ac:dyDescent="0.55000000000000004">
      <c r="B75" t="s">
        <v>1003</v>
      </c>
      <c r="C75" s="85" t="s">
        <v>1024</v>
      </c>
      <c r="D75" s="89" t="s">
        <v>988</v>
      </c>
      <c r="E75" s="89">
        <v>7</v>
      </c>
      <c r="F75" s="89" t="s">
        <v>1015</v>
      </c>
      <c r="G75" s="89"/>
      <c r="H75" s="90"/>
      <c r="I75" s="90"/>
      <c r="J75" s="90"/>
      <c r="K75" s="90"/>
      <c r="L75" s="88" t="str">
        <f>IF(C75="","",_xlfn.CONCAT("            { line: ","""",C75,", ",M75:AN75,""", sC: ","""",B75,"""},"))</f>
        <v xml:space="preserve">            { line: "DEBAJO DE TUS PIES,, (Si,7,15)(Mi,,250)", sC: "as"},</v>
      </c>
      <c r="M75" s="56" t="str">
        <f t="shared" si="109"/>
        <v>(</v>
      </c>
      <c r="N75" s="57" t="str">
        <f t="shared" si="110"/>
        <v>Si</v>
      </c>
      <c r="O75" s="58" t="str">
        <f t="shared" si="111"/>
        <v>,</v>
      </c>
      <c r="P75" s="59">
        <f t="shared" si="112"/>
        <v>7</v>
      </c>
      <c r="Q75" s="60" t="str">
        <f t="shared" si="113"/>
        <v>,</v>
      </c>
      <c r="R75" s="61">
        <f t="shared" si="114"/>
        <v>15</v>
      </c>
      <c r="S75" s="56" t="str">
        <f t="shared" si="115"/>
        <v>)</v>
      </c>
      <c r="T75" s="62" t="str">
        <f t="shared" si="116"/>
        <v>(</v>
      </c>
      <c r="U75" s="63" t="str">
        <f t="shared" si="117"/>
        <v>Mi</v>
      </c>
      <c r="V75" s="64" t="str">
        <f t="shared" si="118"/>
        <v>,</v>
      </c>
      <c r="W75" s="65" t="str">
        <f t="shared" si="119"/>
        <v/>
      </c>
      <c r="X75" s="64" t="str">
        <f t="shared" si="120"/>
        <v>,</v>
      </c>
      <c r="Y75" s="64">
        <f t="shared" si="121"/>
        <v>250</v>
      </c>
      <c r="Z75" s="56" t="str">
        <f t="shared" si="122"/>
        <v>)</v>
      </c>
      <c r="AA75" s="66" t="str">
        <f t="shared" si="123"/>
        <v/>
      </c>
      <c r="AB75" s="57" t="str">
        <f t="shared" si="124"/>
        <v/>
      </c>
      <c r="AC75" s="67" t="str">
        <f t="shared" si="125"/>
        <v/>
      </c>
      <c r="AD75" s="59" t="str">
        <f t="shared" si="126"/>
        <v/>
      </c>
      <c r="AE75" s="68" t="str">
        <f t="shared" si="127"/>
        <v/>
      </c>
      <c r="AF75" s="61" t="str">
        <f t="shared" si="128"/>
        <v/>
      </c>
      <c r="AG75" s="61" t="str">
        <f t="shared" si="129"/>
        <v/>
      </c>
      <c r="AH75" s="69" t="str">
        <f t="shared" si="130"/>
        <v/>
      </c>
      <c r="AI75" s="70" t="str">
        <f t="shared" si="131"/>
        <v/>
      </c>
      <c r="AJ75" s="64" t="str">
        <f t="shared" si="132"/>
        <v/>
      </c>
      <c r="AK75" s="64" t="str">
        <f t="shared" si="133"/>
        <v/>
      </c>
      <c r="AL75" s="64" t="str">
        <f t="shared" si="134"/>
        <v/>
      </c>
      <c r="AM75" s="64" t="str">
        <f t="shared" si="135"/>
        <v/>
      </c>
      <c r="AN75" s="64" t="str">
        <f t="shared" si="136"/>
        <v/>
      </c>
    </row>
    <row r="76" spans="2:40" ht="24.5" thickTop="1" thickBot="1" x14ac:dyDescent="0.55000000000000004">
      <c r="B76" t="s">
        <v>1003</v>
      </c>
      <c r="C76" s="93" t="s">
        <v>1025</v>
      </c>
      <c r="D76" s="83" t="s">
        <v>988</v>
      </c>
      <c r="E76" s="83">
        <v>7</v>
      </c>
      <c r="F76" s="83" t="s">
        <v>1015</v>
      </c>
      <c r="G76" s="83"/>
      <c r="H76" s="83"/>
      <c r="I76" s="83"/>
      <c r="J76" s="83"/>
      <c r="K76" s="83"/>
      <c r="L76" s="94" t="str">
        <f>IF(C76="","",_xlfn.CONCAT("            { line: ","""",C76,", ",M76:AN76,""", sC: ","""",B76,"""},  ]},"))</f>
        <v xml:space="preserve">            { line: "DEBAJO DE TUS PIES»., (Si,7,15)(Mi,,250)", sC: "as"},  ]},</v>
      </c>
      <c r="M76" s="56" t="str">
        <f t="shared" si="109"/>
        <v>(</v>
      </c>
      <c r="N76" s="57" t="str">
        <f t="shared" si="110"/>
        <v>Si</v>
      </c>
      <c r="O76" s="58" t="str">
        <f t="shared" si="111"/>
        <v>,</v>
      </c>
      <c r="P76" s="59">
        <f t="shared" si="112"/>
        <v>7</v>
      </c>
      <c r="Q76" s="60" t="str">
        <f t="shared" si="113"/>
        <v>,</v>
      </c>
      <c r="R76" s="61">
        <f t="shared" si="114"/>
        <v>15</v>
      </c>
      <c r="S76" s="56" t="str">
        <f t="shared" si="115"/>
        <v>)</v>
      </c>
      <c r="T76" s="62" t="str">
        <f t="shared" si="116"/>
        <v>(</v>
      </c>
      <c r="U76" s="63" t="str">
        <f t="shared" si="117"/>
        <v>Mi</v>
      </c>
      <c r="V76" s="64" t="str">
        <f t="shared" si="118"/>
        <v>,</v>
      </c>
      <c r="W76" s="65" t="str">
        <f t="shared" si="119"/>
        <v/>
      </c>
      <c r="X76" s="64" t="str">
        <f t="shared" si="120"/>
        <v>,</v>
      </c>
      <c r="Y76" s="64">
        <f t="shared" si="121"/>
        <v>250</v>
      </c>
      <c r="Z76" s="56" t="str">
        <f t="shared" si="122"/>
        <v>)</v>
      </c>
      <c r="AA76" s="66" t="str">
        <f t="shared" si="123"/>
        <v/>
      </c>
      <c r="AB76" s="57" t="str">
        <f t="shared" si="124"/>
        <v/>
      </c>
      <c r="AC76" s="67" t="str">
        <f t="shared" si="125"/>
        <v/>
      </c>
      <c r="AD76" s="59" t="str">
        <f t="shared" si="126"/>
        <v/>
      </c>
      <c r="AE76" s="68" t="str">
        <f t="shared" si="127"/>
        <v/>
      </c>
      <c r="AF76" s="61" t="str">
        <f t="shared" si="128"/>
        <v/>
      </c>
      <c r="AG76" s="61" t="str">
        <f t="shared" si="129"/>
        <v/>
      </c>
      <c r="AH76" s="69" t="str">
        <f t="shared" si="130"/>
        <v/>
      </c>
      <c r="AI76" s="70" t="str">
        <f t="shared" si="131"/>
        <v/>
      </c>
      <c r="AJ76" s="64" t="str">
        <f t="shared" si="132"/>
        <v/>
      </c>
      <c r="AK76" s="64" t="str">
        <f t="shared" si="133"/>
        <v/>
      </c>
      <c r="AL76" s="64" t="str">
        <f t="shared" si="134"/>
        <v/>
      </c>
      <c r="AM76" s="64" t="str">
        <f t="shared" si="135"/>
        <v/>
      </c>
      <c r="AN76" s="64" t="str">
        <f t="shared" si="136"/>
        <v/>
      </c>
    </row>
    <row r="77" spans="2:40" ht="24" customHeight="1" x14ac:dyDescent="0.6">
      <c r="B77" s="95"/>
      <c r="C77" s="95"/>
      <c r="D77" s="95"/>
      <c r="E77" s="95"/>
      <c r="F77" s="95"/>
      <c r="G77" s="95"/>
      <c r="H77" s="95"/>
      <c r="I77" s="95"/>
      <c r="J77" s="95"/>
      <c r="K77" s="95"/>
      <c r="L77" s="99" t="e">
        <f ca="1">_xlfn.CONCAT("]}, // ULTIMA LINEA DEL CANTO: ",L1)</f>
        <v>#N/A</v>
      </c>
      <c r="M77" s="95"/>
    </row>
    <row r="78" spans="2:40" ht="20.5" x14ac:dyDescent="0.35">
      <c r="L78" s="100" t="s">
        <v>1012</v>
      </c>
      <c r="M78" s="101"/>
    </row>
    <row r="79" spans="2:40" x14ac:dyDescent="0.35">
      <c r="M7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88900</xdr:rowOff>
                  </from>
                  <to>
                    <xdr:col>9</xdr:col>
                    <xdr:colOff>298450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196</v>
      </c>
      <c r="E1" s="40"/>
      <c r="F1" s="40"/>
      <c r="G1" s="40"/>
      <c r="H1" s="40"/>
      <c r="I1" s="40"/>
      <c r="J1" s="40"/>
      <c r="K1" s="40"/>
      <c r="L1" s="41" t="e">
        <f ca="1">UPPER(VLOOKUP(C1,Table223[],3,FALSE))</f>
        <v>#N/A</v>
      </c>
      <c r="O1" s="42"/>
      <c r="P1" s="42"/>
      <c r="Q1" s="43"/>
      <c r="AE1" s="43"/>
      <c r="AF1" s="43"/>
    </row>
    <row r="2" spans="2:32" ht="34.5" x14ac:dyDescent="0.55000000000000004">
      <c r="B2" s="44" t="s">
        <v>983</v>
      </c>
      <c r="C2" s="45"/>
      <c r="D2" s="45"/>
      <c r="E2" s="45"/>
      <c r="F2" s="45"/>
      <c r="G2" s="45"/>
      <c r="H2" s="45"/>
      <c r="I2" s="45"/>
      <c r="J2" s="45"/>
      <c r="K2" s="45"/>
      <c r="L2" s="46" t="s">
        <v>984</v>
      </c>
    </row>
    <row r="3" spans="2:32" ht="23" x14ac:dyDescent="0.35">
      <c r="L3" s="46" t="s">
        <v>985</v>
      </c>
    </row>
    <row r="4" spans="2:32" ht="23" x14ac:dyDescent="0.35">
      <c r="L4" s="46" t="e">
        <f ca="1">_xlfn.CONCAT("║           ",L1,"               ║")</f>
        <v>#N/A</v>
      </c>
    </row>
    <row r="5" spans="2:32" ht="23" x14ac:dyDescent="0.35">
      <c r="L5" s="46" t="s">
        <v>986</v>
      </c>
    </row>
    <row r="6" spans="2:32" ht="23" x14ac:dyDescent="0.35">
      <c r="L6" s="47"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8" t="e">
        <f ca="1">_xlfn.CONCAT("        id: ","""",C7,"""",",")</f>
        <v>#N/A</v>
      </c>
    </row>
    <row r="8" spans="2:32" ht="23" x14ac:dyDescent="0.35">
      <c r="C8" t="e">
        <f ca="1">PROPER(L1)</f>
        <v>#N/A</v>
      </c>
      <c r="L8" s="48" t="e">
        <f ca="1">_xlfn.CONCAT("        tt: ","""",C8,"""",",")</f>
        <v>#N/A</v>
      </c>
    </row>
    <row r="9" spans="2:32" ht="23" x14ac:dyDescent="0.35">
      <c r="C9" t="e">
        <f ca="1">PROPER(L1)</f>
        <v>#N/A</v>
      </c>
      <c r="L9" s="48" t="e">
        <f ca="1">_xlfn.CONCAT("        title: ","""",C9,"""",",")</f>
        <v>#N/A</v>
      </c>
    </row>
    <row r="10" spans="2:32" ht="23" x14ac:dyDescent="0.35">
      <c r="C10" t="e">
        <f ca="1">VLOOKUP(C1,Table223[],4,FALSE)</f>
        <v>#N/A</v>
      </c>
      <c r="L10" s="48" t="e">
        <f ca="1">_xlfn.CONCAT("        ","subtitle: ","""",C10,"""",",")</f>
        <v>#N/A</v>
      </c>
    </row>
    <row r="11" spans="2:32" ht="23" x14ac:dyDescent="0.35">
      <c r="C11" t="e">
        <f ca="1">_xlfn.CONCAT("category: [",VLOOKUP(C1,Table223[],16,FALSE),"],")</f>
        <v>#N/A</v>
      </c>
      <c r="L11" s="48" t="e">
        <f ca="1">_xlfn.CONCAT("        ",C11)</f>
        <v>#N/A</v>
      </c>
    </row>
    <row r="12" spans="2:32" ht="23" x14ac:dyDescent="0.35">
      <c r="C12" t="e">
        <f ca="1">VLOOKUP(C1,Table223[],5,FALSE)</f>
        <v>#N/A</v>
      </c>
      <c r="L12" s="48" t="e">
        <f ca="1">_xlfn.CONCAT("        catCanto: ","""",C12,"""",",   // Precatecumenado | Catecumenado | Liturgia | Eleccion")</f>
        <v>#N/A</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t="e">
        <f ca="1">VLOOKUP(C1,Table223[],1,FALSE)</f>
        <v>#N/A</v>
      </c>
      <c r="L16" s="48" t="e">
        <f ca="1">_xlfn.CONCAT("        dbno: ","""",C16,"""",",")</f>
        <v>#N/A</v>
      </c>
    </row>
    <row r="17" spans="2:40" ht="23" x14ac:dyDescent="0.35">
      <c r="L17" s="48" t="str">
        <f>_xlfn.CONCAT("        notes: ","""",C17,"""",",")</f>
        <v xml:space="preserve">        notes: "",</v>
      </c>
    </row>
    <row r="18" spans="2:40" ht="23" x14ac:dyDescent="0.35">
      <c r="C18" t="s">
        <v>988</v>
      </c>
      <c r="L18" s="48" t="str">
        <f>_xlfn.CONCAT("        mant: ","""",C18,"""",",")</f>
        <v xml:space="preserve">        mant: "Si",</v>
      </c>
    </row>
    <row r="19" spans="2:40" ht="23" x14ac:dyDescent="0.35">
      <c r="C19" t="e">
        <f ca="1">C7</f>
        <v>#N/A</v>
      </c>
      <c r="L19" s="48" t="e">
        <f ca="1">_xlfn.CONCAT("        audioSrc: ","""/audio/",C19,".mp3""",",")</f>
        <v>#N/A</v>
      </c>
    </row>
    <row r="20" spans="2:40" ht="23" x14ac:dyDescent="0.35">
      <c r="L20" s="46" t="s">
        <v>989</v>
      </c>
    </row>
    <row r="21" spans="2:40" ht="23" x14ac:dyDescent="0.35">
      <c r="L21" s="48" t="s">
        <v>990</v>
      </c>
    </row>
    <row r="22" spans="2:40" ht="23" x14ac:dyDescent="0.35">
      <c r="L22" s="48" t="s">
        <v>991</v>
      </c>
    </row>
    <row r="23" spans="2:40" ht="23" x14ac:dyDescent="0.35">
      <c r="L23" s="48" t="s">
        <v>992</v>
      </c>
    </row>
    <row r="24" spans="2:40" ht="23" x14ac:dyDescent="0.35">
      <c r="C24" t="s">
        <v>1014</v>
      </c>
      <c r="L24" s="48" t="s">
        <v>993</v>
      </c>
    </row>
    <row r="25" spans="2:40" ht="23" x14ac:dyDescent="0.35">
      <c r="L25" s="48" t="s">
        <v>994</v>
      </c>
    </row>
    <row r="26" spans="2:40" ht="23" x14ac:dyDescent="0.35">
      <c r="B26">
        <f ca="1">+C1-1</f>
        <v>195</v>
      </c>
      <c r="C26" t="e">
        <f ca="1">VLOOKUP(B26,Table4[],13,FALSE)</f>
        <v>#N/A</v>
      </c>
      <c r="L26" s="48" t="e">
        <f ca="1">_xlfn.CONCAT("        ant: ",C26,",")</f>
        <v>#N/A</v>
      </c>
    </row>
    <row r="27" spans="2:40" ht="23" x14ac:dyDescent="0.35">
      <c r="B27">
        <f ca="1">+C1+1</f>
        <v>197</v>
      </c>
      <c r="C27" t="str">
        <f ca="1">VLOOKUP(B27,Table4[],13,FALSE)</f>
        <v>"/resucito/src/index.html?canto=plegariaeucaristicaiimodeloii"</v>
      </c>
      <c r="L27" s="48" t="str">
        <f ca="1">_xlfn.CONCAT("        sig: ",C27,",")</f>
        <v xml:space="preserve">        sig: "/resucito/src/index.html?canto=plegariaeucaristicaiimodeloii",</v>
      </c>
    </row>
    <row r="28" spans="2:40" ht="23" x14ac:dyDescent="0.35">
      <c r="L28" s="46" t="s">
        <v>995</v>
      </c>
    </row>
    <row r="29" spans="2:40" ht="36" thickBot="1" x14ac:dyDescent="0.4">
      <c r="C29" s="49"/>
      <c r="D29" s="49"/>
      <c r="E29" s="49"/>
      <c r="F29" s="49"/>
      <c r="G29" s="49"/>
      <c r="H29" s="49"/>
      <c r="I29" s="49"/>
      <c r="J29" s="49"/>
      <c r="K29" s="49"/>
      <c r="L29" s="50" t="s">
        <v>996</v>
      </c>
    </row>
    <row r="30" spans="2:40" ht="24.5" thickTop="1" thickBot="1" x14ac:dyDescent="0.55000000000000004">
      <c r="B30" t="s">
        <v>1001</v>
      </c>
      <c r="C30" s="51" t="s">
        <v>1047</v>
      </c>
      <c r="D30" s="52" t="s">
        <v>1017</v>
      </c>
      <c r="E30" s="52" t="s">
        <v>1016</v>
      </c>
      <c r="F30" s="53" t="s">
        <v>1048</v>
      </c>
      <c r="G30" s="53"/>
      <c r="H30" s="52"/>
      <c r="I30" s="52"/>
      <c r="J30" s="54"/>
      <c r="K30" s="54"/>
      <c r="L30" s="55" t="str">
        <f t="shared" ref="L30:L31" si="0">IF(C30="","",_xlfn.CONCAT("            { line: ","""",C30,", ",M30:AN30,""", sC: ","""",B30,"""},"))</f>
        <v xml:space="preserve">            { line: "DICHOSO EL HOMBRE, (La,m,15)(Fa,,250)", sC: "ta as"},</v>
      </c>
      <c r="M30" s="56" t="str">
        <f t="shared" ref="M30:M34" si="1">IF(N30="","","(")</f>
        <v>(</v>
      </c>
      <c r="N30" s="57" t="str">
        <f t="shared" ref="N30:N62" si="2">IF(D30="","",D30)</f>
        <v>La</v>
      </c>
      <c r="O30" s="58" t="str">
        <f t="shared" ref="O30:O34" si="3">IF(N30="","",",")</f>
        <v>,</v>
      </c>
      <c r="P30" s="59" t="str">
        <f t="shared" ref="P30:P62" si="4">IF(E30="","",E30)</f>
        <v>m</v>
      </c>
      <c r="Q30" s="60" t="str">
        <f t="shared" ref="Q30:Q34" si="5">IF(N30="","",",")</f>
        <v>,</v>
      </c>
      <c r="R30" s="61">
        <f t="shared" ref="R30:R34" si="6">IF(N30="","",15)</f>
        <v>15</v>
      </c>
      <c r="S30" s="56" t="str">
        <f t="shared" ref="S30:S34" si="7">IF(N30="","",")")</f>
        <v>)</v>
      </c>
      <c r="T30" s="62" t="str">
        <f t="shared" ref="T30:T34" si="8">IF(U30="","","(")</f>
        <v>(</v>
      </c>
      <c r="U30" s="63" t="str">
        <f t="shared" ref="U30:U62" si="9">IF(F30="","",F30)</f>
        <v>Fa</v>
      </c>
      <c r="V30" s="64" t="str">
        <f t="shared" ref="V30:V34" si="10">IF(U30="","",",")</f>
        <v>,</v>
      </c>
      <c r="W30" s="65" t="str">
        <f t="shared" ref="W30:W62" si="11">IF(G30="","",G30)</f>
        <v/>
      </c>
      <c r="X30" s="64" t="str">
        <f t="shared" ref="X30:X34" si="12">IF(U30="","",",")</f>
        <v>,</v>
      </c>
      <c r="Y30" s="64">
        <f t="shared" ref="Y30:Y34" si="13">IF(U30="","",250)</f>
        <v>250</v>
      </c>
      <c r="Z30" s="56" t="str">
        <f t="shared" ref="Z30:Z34" si="14">IF(U30="","",")")</f>
        <v>)</v>
      </c>
      <c r="AA30" s="66" t="str">
        <f t="shared" ref="AA30:AA34" si="15">IF(AB30="","","(")</f>
        <v/>
      </c>
      <c r="AB30" s="57" t="str">
        <f t="shared" ref="AB30:AB62"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62"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2:40" ht="24.5" thickTop="1" thickBot="1" x14ac:dyDescent="0.55000000000000004">
      <c r="B31" t="s">
        <v>1003</v>
      </c>
      <c r="C31" s="51" t="s">
        <v>1049</v>
      </c>
      <c r="D31" s="52" t="s">
        <v>1017</v>
      </c>
      <c r="E31" s="52" t="s">
        <v>1016</v>
      </c>
      <c r="F31" s="53" t="s">
        <v>1048</v>
      </c>
      <c r="G31" s="53"/>
      <c r="H31" s="52"/>
      <c r="I31" s="52"/>
      <c r="J31" s="54"/>
      <c r="K31" s="54"/>
      <c r="L31" s="55" t="str">
        <f t="shared" si="0"/>
        <v xml:space="preserve">            { line: "QUE NO SIGUE EL CONSEJO DE LOS IMPÍOS,, (La,m,15)(Fa,,250)", sC: "as"},</v>
      </c>
      <c r="M31" s="56" t="str">
        <f t="shared" si="1"/>
        <v>(</v>
      </c>
      <c r="N31" s="57" t="str">
        <f t="shared" si="2"/>
        <v>La</v>
      </c>
      <c r="O31" s="58" t="str">
        <f t="shared" si="3"/>
        <v>,</v>
      </c>
      <c r="P31" s="59" t="str">
        <f t="shared" si="4"/>
        <v>m</v>
      </c>
      <c r="Q31" s="60" t="str">
        <f t="shared" si="5"/>
        <v>,</v>
      </c>
      <c r="R31" s="61">
        <f t="shared" si="6"/>
        <v>15</v>
      </c>
      <c r="S31" s="56" t="str">
        <f t="shared" si="7"/>
        <v>)</v>
      </c>
      <c r="T31" s="62" t="str">
        <f t="shared" si="8"/>
        <v>(</v>
      </c>
      <c r="U31" s="63" t="str">
        <f t="shared" si="9"/>
        <v>Fa</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B32" t="s">
        <v>1003</v>
      </c>
      <c r="C32" s="51" t="s">
        <v>1050</v>
      </c>
      <c r="D32" s="52" t="s">
        <v>1017</v>
      </c>
      <c r="E32" s="52" t="s">
        <v>1016</v>
      </c>
      <c r="F32" s="53"/>
      <c r="G32" s="53"/>
      <c r="H32" s="52"/>
      <c r="I32" s="52"/>
      <c r="J32" s="54"/>
      <c r="K32" s="54"/>
      <c r="L32" s="55" t="str">
        <f>IF(C32="","",_xlfn.CONCAT("            { line: ","""",C32,", ",M32:AN32,""", sC: ","""",B32,"""},"))</f>
        <v xml:space="preserve">            { line: "NI EN LA SENDA DE LOS PECADORES SE DETIENE,, (La,m,15)", sC: "as"},</v>
      </c>
      <c r="M32" s="56" t="str">
        <f t="shared" si="1"/>
        <v>(</v>
      </c>
      <c r="N32" s="57" t="str">
        <f t="shared" si="2"/>
        <v>La</v>
      </c>
      <c r="O32" s="58" t="str">
        <f t="shared" si="3"/>
        <v>,</v>
      </c>
      <c r="P32" s="59" t="str">
        <f t="shared" si="4"/>
        <v>m</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1003</v>
      </c>
      <c r="C33" s="51" t="s">
        <v>1051</v>
      </c>
      <c r="D33" s="52" t="s">
        <v>1048</v>
      </c>
      <c r="E33" s="52"/>
      <c r="F33" s="53" t="s">
        <v>1017</v>
      </c>
      <c r="G33" s="53" t="s">
        <v>1016</v>
      </c>
      <c r="H33" s="52"/>
      <c r="I33" s="52"/>
      <c r="J33" s="54"/>
      <c r="K33" s="54"/>
      <c r="L33" s="55" t="str">
        <f>IF(C33="","",_xlfn.CONCAT("            { line: ","""",C33,", ",M33:AN33,""", sC: ","""",B33,"""},"))</f>
        <v xml:space="preserve">            { line: "NI EN EL BANCO DE LOS BURLONES SE SIENTA., (Fa,,15)(La,m,250)", sC: "as"},</v>
      </c>
      <c r="M33" s="56" t="str">
        <f t="shared" si="1"/>
        <v>(</v>
      </c>
      <c r="N33" s="57" t="str">
        <f t="shared" si="2"/>
        <v>Fa</v>
      </c>
      <c r="O33" s="58" t="str">
        <f t="shared" si="3"/>
        <v>,</v>
      </c>
      <c r="P33" s="59" t="str">
        <f t="shared" si="4"/>
        <v/>
      </c>
      <c r="Q33" s="60" t="str">
        <f t="shared" si="5"/>
        <v>,</v>
      </c>
      <c r="R33" s="61">
        <f t="shared" si="6"/>
        <v>15</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B34" t="s">
        <v>1018</v>
      </c>
      <c r="C34" s="51" t="s">
        <v>1052</v>
      </c>
      <c r="D34" s="52" t="s">
        <v>1053</v>
      </c>
      <c r="E34" s="52"/>
      <c r="F34" s="53" t="s">
        <v>1015</v>
      </c>
      <c r="G34" s="53"/>
      <c r="H34" s="52"/>
      <c r="I34" s="52"/>
      <c r="J34" s="54"/>
      <c r="K34" s="54"/>
      <c r="L34" s="55" t="str">
        <f t="shared" ref="L34:L46" si="29">IF(C34="","",_xlfn.CONCAT("            { line: ","""",C34,", ",M34:AN34,""", sC: ","""",B34,"""},"))</f>
        <v xml:space="preserve">            { line: "Mas se complace en la palabra del Señor,, (Sol,,15)(Mi,,250)", sC: "tc"},</v>
      </c>
      <c r="M34" s="56" t="str">
        <f t="shared" si="1"/>
        <v>(</v>
      </c>
      <c r="N34" s="57" t="str">
        <f t="shared" si="2"/>
        <v>Sol</v>
      </c>
      <c r="O34" s="58" t="str">
        <f t="shared" si="3"/>
        <v>,</v>
      </c>
      <c r="P34" s="59" t="str">
        <f t="shared" si="4"/>
        <v/>
      </c>
      <c r="Q34" s="60" t="str">
        <f t="shared" si="5"/>
        <v>,</v>
      </c>
      <c r="R34" s="61">
        <f t="shared" si="6"/>
        <v>15</v>
      </c>
      <c r="S34" s="56" t="str">
        <f t="shared" si="7"/>
        <v>)</v>
      </c>
      <c r="T34" s="62" t="str">
        <f t="shared" si="8"/>
        <v>(</v>
      </c>
      <c r="U34" s="63" t="str">
        <f t="shared" si="9"/>
        <v>Mi</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C35" s="51" t="s">
        <v>1054</v>
      </c>
      <c r="D35" s="52" t="s">
        <v>1053</v>
      </c>
      <c r="E35" s="52"/>
      <c r="F35" s="53" t="s">
        <v>1048</v>
      </c>
      <c r="G35" s="53"/>
      <c r="H35" s="52" t="s">
        <v>1015</v>
      </c>
      <c r="I35" s="52"/>
      <c r="J35" s="54"/>
      <c r="K35" s="54"/>
      <c r="L35" s="55" t="str">
        <f t="shared" si="29"/>
        <v xml:space="preserve">            { line: "sus salmos susurra día y noche., (Sol,,15)(Fa,,250)(Mi,,350)", sC: ""},</v>
      </c>
      <c r="M35" s="56" t="str">
        <f>IF(N35="","","(")</f>
        <v>(</v>
      </c>
      <c r="N35" s="57" t="str">
        <f>IF(D35="","",D35)</f>
        <v>Sol</v>
      </c>
      <c r="O35" s="58" t="str">
        <f>IF(N35="","",",")</f>
        <v>,</v>
      </c>
      <c r="P35" s="59" t="str">
        <f>IF(E35="","",E35)</f>
        <v/>
      </c>
      <c r="Q35" s="60" t="str">
        <f>IF(N35="","",",")</f>
        <v>,</v>
      </c>
      <c r="R35" s="61">
        <f>IF(N35="","",15)</f>
        <v>15</v>
      </c>
      <c r="S35" s="56" t="str">
        <f>IF(N35="","",")")</f>
        <v>)</v>
      </c>
      <c r="T35" s="62" t="str">
        <f>IF(U35="","","(")</f>
        <v>(</v>
      </c>
      <c r="U35" s="63" t="str">
        <f>IF(F35="","",F35)</f>
        <v>Fa</v>
      </c>
      <c r="V35" s="64" t="str">
        <f>IF(U35="","",",")</f>
        <v>,</v>
      </c>
      <c r="W35" s="65" t="str">
        <f>IF(G35="","",G35)</f>
        <v/>
      </c>
      <c r="X35" s="64" t="str">
        <f>IF(U35="","",",")</f>
        <v>,</v>
      </c>
      <c r="Y35" s="64">
        <f>IF(U35="","",250)</f>
        <v>250</v>
      </c>
      <c r="Z35" s="56" t="str">
        <f>IF(U35="","",")")</f>
        <v>)</v>
      </c>
      <c r="AA35" s="66" t="str">
        <f>IF(AB35="","","(")</f>
        <v>(</v>
      </c>
      <c r="AB35" s="57" t="str">
        <f>IF(H35="","",H35)</f>
        <v>Mi</v>
      </c>
      <c r="AC35" s="67" t="str">
        <f>IF(AB35="","",",")</f>
        <v>,</v>
      </c>
      <c r="AD35" s="59" t="str">
        <f>IF(I35="","",I35)</f>
        <v/>
      </c>
      <c r="AE35" s="68" t="str">
        <f>IF(AB35="","",",")</f>
        <v>,</v>
      </c>
      <c r="AF35" s="61">
        <f>IF(AB35="","",350)</f>
        <v>350</v>
      </c>
      <c r="AG35" s="61" t="str">
        <f>IF(AB35="","",")")</f>
        <v>)</v>
      </c>
      <c r="AH35" s="69" t="str">
        <f>IF(AI35="","","(")</f>
        <v/>
      </c>
      <c r="AI35" s="70" t="str">
        <f>IF(J35="","",J35)</f>
        <v/>
      </c>
      <c r="AJ35" s="64" t="str">
        <f>IF(AI35="","",",")</f>
        <v/>
      </c>
      <c r="AK35" s="64" t="str">
        <f>IF(K35="","",K35)</f>
        <v/>
      </c>
      <c r="AL35" s="64" t="str">
        <f>IF(AI35="","",",")</f>
        <v/>
      </c>
      <c r="AM35" s="64" t="str">
        <f>IF(AI35="","",450)</f>
        <v/>
      </c>
      <c r="AN35" s="64" t="str">
        <f>IF(AI35="","",")")</f>
        <v/>
      </c>
    </row>
    <row r="36" spans="1:40" ht="26.5" thickTop="1" thickBot="1" x14ac:dyDescent="0.55000000000000004">
      <c r="C36" s="73"/>
      <c r="D36" s="74"/>
      <c r="E36" s="74"/>
      <c r="F36" s="74"/>
      <c r="G36" s="74"/>
      <c r="H36" s="74"/>
      <c r="I36" s="74"/>
      <c r="J36" s="74"/>
      <c r="K36" s="74"/>
      <c r="L36" s="75" t="s">
        <v>997</v>
      </c>
      <c r="M36" s="56"/>
      <c r="N36" s="57"/>
      <c r="O36" s="58"/>
      <c r="P36" s="59"/>
      <c r="Q36" s="60"/>
      <c r="R36" s="61"/>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4.5" thickTop="1" thickBot="1" x14ac:dyDescent="0.55000000000000004">
      <c r="C37" s="51" t="s">
        <v>1055</v>
      </c>
      <c r="D37" s="52" t="s">
        <v>1017</v>
      </c>
      <c r="E37" s="52" t="s">
        <v>1016</v>
      </c>
      <c r="F37" s="53" t="s">
        <v>1048</v>
      </c>
      <c r="G37" s="53"/>
      <c r="H37" s="52"/>
      <c r="I37" s="52"/>
      <c r="J37" s="54"/>
      <c r="K37" s="54"/>
      <c r="L37" s="55" t="str">
        <f t="shared" si="29"/>
        <v xml:space="preserve">            { line: "Será como árbol plantado, (La,m,15)(Fa,,250)", sC: ""},</v>
      </c>
      <c r="M37" s="56" t="str">
        <f>IF(N37="","","(")</f>
        <v>(</v>
      </c>
      <c r="N37" s="57" t="str">
        <f>IF(D37="","",D37)</f>
        <v>La</v>
      </c>
      <c r="O37" s="58" t="str">
        <f>IF(N37="","",",")</f>
        <v>,</v>
      </c>
      <c r="P37" s="59" t="str">
        <f>IF(E37="","",E37)</f>
        <v>m</v>
      </c>
      <c r="Q37" s="60" t="str">
        <f>IF(N37="","",",")</f>
        <v>,</v>
      </c>
      <c r="R37" s="61">
        <f>IF(N37="","",15)</f>
        <v>15</v>
      </c>
      <c r="S37" s="56" t="str">
        <f>IF(N37="","",")")</f>
        <v>)</v>
      </c>
      <c r="T37" s="62" t="str">
        <f>IF(U37="","","(")</f>
        <v>(</v>
      </c>
      <c r="U37" s="63" t="str">
        <f>IF(F37="","",F37)</f>
        <v>Fa</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51" t="s">
        <v>1056</v>
      </c>
      <c r="D38" s="52" t="s">
        <v>1017</v>
      </c>
      <c r="E38" s="52" t="s">
        <v>1016</v>
      </c>
      <c r="F38" s="53"/>
      <c r="G38" s="53"/>
      <c r="H38" s="52"/>
      <c r="I38" s="52"/>
      <c r="J38" s="54"/>
      <c r="K38" s="54"/>
      <c r="L38" s="55" t="str">
        <f t="shared" si="29"/>
        <v xml:space="preserve">            { line: "junto a corrientes de agua., (La,m,15)", sC: ""},</v>
      </c>
      <c r="M38" s="56" t="str">
        <f>IF(N38="","","(")</f>
        <v>(</v>
      </c>
      <c r="N38" s="57" t="str">
        <f>IF(D38="","",D38)</f>
        <v>La</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C39" s="73"/>
      <c r="D39" s="74"/>
      <c r="E39" s="74"/>
      <c r="F39" s="74"/>
      <c r="G39" s="74"/>
      <c r="H39" s="74"/>
      <c r="I39" s="74"/>
      <c r="J39" s="74"/>
      <c r="K39" s="74"/>
      <c r="L39" s="75" t="s">
        <v>997</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B40" t="s">
        <v>1001</v>
      </c>
      <c r="C40" s="51" t="s">
        <v>1057</v>
      </c>
      <c r="D40" s="52" t="s">
        <v>1048</v>
      </c>
      <c r="E40" s="52"/>
      <c r="F40" s="53"/>
      <c r="G40" s="53"/>
      <c r="H40" s="52"/>
      <c r="I40" s="52"/>
      <c r="J40" s="54"/>
      <c r="K40" s="54"/>
      <c r="L40" s="55" t="str">
        <f t="shared" si="29"/>
        <v xml:space="preserve">            { line: "SERÁ COMO ÁRBOL PLANTADO, (Fa,,15)", sC: "ta as"},</v>
      </c>
      <c r="M40" s="56" t="str">
        <f>IF(N40="","","(")</f>
        <v>(</v>
      </c>
      <c r="N40" s="57" t="str">
        <f>IF(D40="","",D40)</f>
        <v>Fa</v>
      </c>
      <c r="O40" s="58" t="str">
        <f>IF(N40="","",",")</f>
        <v>,</v>
      </c>
      <c r="P40" s="59" t="str">
        <f>IF(E40="","",E40)</f>
        <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B41" t="s">
        <v>1003</v>
      </c>
      <c r="C41" s="51" t="s">
        <v>1058</v>
      </c>
      <c r="D41" s="52" t="s">
        <v>1017</v>
      </c>
      <c r="E41" s="52" t="s">
        <v>1016</v>
      </c>
      <c r="F41" s="53"/>
      <c r="G41" s="53"/>
      <c r="H41" s="52"/>
      <c r="I41" s="52"/>
      <c r="J41" s="54"/>
      <c r="K41" s="54"/>
      <c r="L41" s="55" t="str">
        <f t="shared" si="29"/>
        <v xml:space="preserve">            { line: "JUNTO A CORRIENTES DE AGUA,, (La,m,15)", sC: "as"},</v>
      </c>
      <c r="M41" s="56" t="str">
        <f>IF(N41="","","(")</f>
        <v>(</v>
      </c>
      <c r="N41" s="57" t="str">
        <f>IF(D41="","",D41)</f>
        <v>La</v>
      </c>
      <c r="O41" s="58" t="str">
        <f>IF(N41="","",",")</f>
        <v>,</v>
      </c>
      <c r="P41" s="59" t="str">
        <f>IF(E41="","",E41)</f>
        <v>m</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6.5" thickTop="1" thickBot="1" x14ac:dyDescent="0.55000000000000004">
      <c r="C42" s="73"/>
      <c r="D42" s="74"/>
      <c r="E42" s="74"/>
      <c r="F42" s="74"/>
      <c r="G42" s="74"/>
      <c r="H42" s="74"/>
      <c r="I42" s="74"/>
      <c r="J42" s="74"/>
      <c r="K42" s="74"/>
      <c r="L42" s="75" t="s">
        <v>997</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4.5" thickTop="1" thickBot="1" x14ac:dyDescent="0.55000000000000004">
      <c r="B43" t="s">
        <v>1018</v>
      </c>
      <c r="C43" s="51" t="s">
        <v>1059</v>
      </c>
      <c r="D43" s="52" t="s">
        <v>1048</v>
      </c>
      <c r="E43" s="52"/>
      <c r="F43" s="53" t="s">
        <v>1015</v>
      </c>
      <c r="G43" s="53"/>
      <c r="H43" s="52"/>
      <c r="I43" s="52"/>
      <c r="J43" s="54"/>
      <c r="K43" s="54"/>
      <c r="L43" s="55" t="str">
        <f t="shared" si="29"/>
        <v xml:space="preserve">            { line: "que da fruto a su tiempo,, (Fa,,15)(Mi,,250)", sC: "tc"},</v>
      </c>
      <c r="M43" s="56" t="str">
        <f t="shared" ref="M43:M46" si="30">IF(N43="","","(")</f>
        <v>(</v>
      </c>
      <c r="N43" s="57" t="str">
        <f t="shared" ref="N43:N46" si="31">IF(D43="","",D43)</f>
        <v>Fa</v>
      </c>
      <c r="O43" s="58" t="str">
        <f t="shared" ref="O43:O46" si="32">IF(N43="","",",")</f>
        <v>,</v>
      </c>
      <c r="P43" s="59" t="str">
        <f t="shared" ref="P43:P46" si="33">IF(E43="","",E43)</f>
        <v/>
      </c>
      <c r="Q43" s="60" t="str">
        <f t="shared" ref="Q43:Q46" si="34">IF(N43="","",",")</f>
        <v>,</v>
      </c>
      <c r="R43" s="61">
        <f t="shared" ref="R43:R46" si="35">IF(N43="","",15)</f>
        <v>15</v>
      </c>
      <c r="S43" s="56" t="str">
        <f t="shared" ref="S43:S46" si="36">IF(N43="","",")")</f>
        <v>)</v>
      </c>
      <c r="T43" s="62" t="str">
        <f t="shared" ref="T43:T46" si="37">IF(U43="","","(")</f>
        <v>(</v>
      </c>
      <c r="U43" s="63" t="str">
        <f t="shared" ref="U43:U46" si="38">IF(F43="","",F43)</f>
        <v>Mi</v>
      </c>
      <c r="V43" s="64" t="str">
        <f t="shared" ref="V43:V46" si="39">IF(U43="","",",")</f>
        <v>,</v>
      </c>
      <c r="W43" s="65" t="str">
        <f t="shared" ref="W43:W46" si="40">IF(G43="","",G43)</f>
        <v/>
      </c>
      <c r="X43" s="64" t="str">
        <f t="shared" ref="X43:X46" si="41">IF(U43="","",",")</f>
        <v>,</v>
      </c>
      <c r="Y43" s="64">
        <f t="shared" ref="Y43:Y46" si="42">IF(U43="","",250)</f>
        <v>250</v>
      </c>
      <c r="Z43" s="56" t="str">
        <f t="shared" ref="Z43:Z46" si="43">IF(U43="","",")")</f>
        <v>)</v>
      </c>
      <c r="AA43" s="66" t="str">
        <f t="shared" ref="AA43:AA46" si="44">IF(AB43="","","(")</f>
        <v/>
      </c>
      <c r="AB43" s="57" t="str">
        <f t="shared" ref="AB43:AB46" si="45">IF(H43="","",H43)</f>
        <v/>
      </c>
      <c r="AC43" s="67" t="str">
        <f t="shared" ref="AC43:AC46" si="46">IF(AB43="","",",")</f>
        <v/>
      </c>
      <c r="AD43" s="59" t="str">
        <f t="shared" ref="AD43:AD46" si="47">IF(I43="","",I43)</f>
        <v/>
      </c>
      <c r="AE43" s="68" t="str">
        <f t="shared" ref="AE43:AE46" si="48">IF(AB43="","",",")</f>
        <v/>
      </c>
      <c r="AF43" s="61" t="str">
        <f t="shared" ref="AF43:AF46" si="49">IF(AB43="","",350)</f>
        <v/>
      </c>
      <c r="AG43" s="61" t="str">
        <f t="shared" ref="AG43:AG46" si="50">IF(AB43="","",")")</f>
        <v/>
      </c>
      <c r="AH43" s="69" t="str">
        <f t="shared" ref="AH43:AH46" si="51">IF(AI43="","","(")</f>
        <v/>
      </c>
      <c r="AI43" s="70" t="str">
        <f t="shared" ref="AI43:AI46" si="52">IF(J43="","",J43)</f>
        <v/>
      </c>
      <c r="AJ43" s="64" t="str">
        <f t="shared" ref="AJ43:AJ46" si="53">IF(AI43="","",",")</f>
        <v/>
      </c>
      <c r="AK43" s="64" t="str">
        <f t="shared" ref="AK43:AK46" si="54">IF(K43="","",K43)</f>
        <v/>
      </c>
      <c r="AL43" s="64" t="str">
        <f t="shared" ref="AL43:AL46" si="55">IF(AI43="","",",")</f>
        <v/>
      </c>
      <c r="AM43" s="64" t="str">
        <f t="shared" ref="AM43:AM46" si="56">IF(AI43="","",450)</f>
        <v/>
      </c>
      <c r="AN43" s="64" t="str">
        <f t="shared" ref="AN43:AN46" si="57">IF(AI43="","",")")</f>
        <v/>
      </c>
    </row>
    <row r="44" spans="1:40" ht="24.5" thickTop="1" thickBot="1" x14ac:dyDescent="0.55000000000000004">
      <c r="C44" s="51" t="s">
        <v>1060</v>
      </c>
      <c r="D44" s="52" t="s">
        <v>1048</v>
      </c>
      <c r="E44" s="52"/>
      <c r="F44" s="53" t="s">
        <v>1015</v>
      </c>
      <c r="G44" s="53"/>
      <c r="H44" s="52"/>
      <c r="I44" s="52"/>
      <c r="J44" s="54"/>
      <c r="K44" s="54"/>
      <c r="L44" s="55" t="str">
        <f t="shared" si="29"/>
        <v xml:space="preserve">            { line: "nunca se marchitarán sus hojas;, (Fa,,15)(Mi,,250)", sC: ""},</v>
      </c>
      <c r="M44" s="56" t="str">
        <f t="shared" si="30"/>
        <v>(</v>
      </c>
      <c r="N44" s="57" t="str">
        <f t="shared" si="31"/>
        <v>Fa</v>
      </c>
      <c r="O44" s="58" t="str">
        <f t="shared" si="32"/>
        <v>,</v>
      </c>
      <c r="P44" s="59" t="str">
        <f t="shared" si="33"/>
        <v/>
      </c>
      <c r="Q44" s="60" t="str">
        <f t="shared" si="34"/>
        <v>,</v>
      </c>
      <c r="R44" s="61">
        <f t="shared" si="35"/>
        <v>15</v>
      </c>
      <c r="S44" s="56" t="str">
        <f t="shared" si="36"/>
        <v>)</v>
      </c>
      <c r="T44" s="62" t="str">
        <f t="shared" si="37"/>
        <v>(</v>
      </c>
      <c r="U44" s="63" t="str">
        <f t="shared" si="38"/>
        <v>Mi</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4.5" thickTop="1" thickBot="1" x14ac:dyDescent="0.55000000000000004">
      <c r="C45" s="51" t="s">
        <v>1061</v>
      </c>
      <c r="D45" s="52" t="s">
        <v>1053</v>
      </c>
      <c r="E45" s="52"/>
      <c r="F45" s="53" t="s">
        <v>1048</v>
      </c>
      <c r="G45" s="53"/>
      <c r="H45" s="52" t="s">
        <v>1015</v>
      </c>
      <c r="I45" s="52"/>
      <c r="J45" s="54"/>
      <c r="K45" s="54"/>
      <c r="L45" s="55" t="str">
        <f t="shared" si="29"/>
        <v xml:space="preserve">            { line: "todo lo que emprende le sale bien,, (Sol,,15)(Fa,,250)(Mi,,350)", sC: ""},</v>
      </c>
      <c r="M45" s="56" t="str">
        <f t="shared" si="30"/>
        <v>(</v>
      </c>
      <c r="N45" s="57" t="str">
        <f t="shared" si="31"/>
        <v>Sol</v>
      </c>
      <c r="O45" s="58" t="str">
        <f t="shared" si="32"/>
        <v>,</v>
      </c>
      <c r="P45" s="59" t="str">
        <f t="shared" si="33"/>
        <v/>
      </c>
      <c r="Q45" s="60" t="str">
        <f t="shared" si="34"/>
        <v>,</v>
      </c>
      <c r="R45" s="61">
        <f t="shared" si="35"/>
        <v>15</v>
      </c>
      <c r="S45" s="56" t="str">
        <f t="shared" si="36"/>
        <v>)</v>
      </c>
      <c r="T45" s="62" t="str">
        <f t="shared" si="37"/>
        <v>(</v>
      </c>
      <c r="U45" s="63" t="str">
        <f t="shared" si="38"/>
        <v>Fa</v>
      </c>
      <c r="V45" s="64" t="str">
        <f t="shared" si="39"/>
        <v>,</v>
      </c>
      <c r="W45" s="65" t="str">
        <f t="shared" si="40"/>
        <v/>
      </c>
      <c r="X45" s="64" t="str">
        <f t="shared" si="41"/>
        <v>,</v>
      </c>
      <c r="Y45" s="64">
        <f t="shared" si="42"/>
        <v>250</v>
      </c>
      <c r="Z45" s="56" t="str">
        <f t="shared" si="43"/>
        <v>)</v>
      </c>
      <c r="AA45" s="66" t="str">
        <f t="shared" si="44"/>
        <v>(</v>
      </c>
      <c r="AB45" s="57" t="str">
        <f t="shared" si="45"/>
        <v>Mi</v>
      </c>
      <c r="AC45" s="67" t="str">
        <f t="shared" si="46"/>
        <v>,</v>
      </c>
      <c r="AD45" s="59" t="str">
        <f t="shared" si="47"/>
        <v/>
      </c>
      <c r="AE45" s="68" t="str">
        <f t="shared" si="48"/>
        <v>,</v>
      </c>
      <c r="AF45" s="61">
        <f t="shared" si="49"/>
        <v>350</v>
      </c>
      <c r="AG45" s="61" t="str">
        <f t="shared" si="50"/>
        <v>)</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4.5" thickTop="1" thickBot="1" x14ac:dyDescent="0.55000000000000004">
      <c r="C46" s="51" t="s">
        <v>1062</v>
      </c>
      <c r="D46" s="52" t="s">
        <v>1053</v>
      </c>
      <c r="E46" s="52"/>
      <c r="F46" s="53" t="s">
        <v>1048</v>
      </c>
      <c r="G46" s="53"/>
      <c r="H46" s="52" t="s">
        <v>1015</v>
      </c>
      <c r="I46" s="52"/>
      <c r="J46" s="54"/>
      <c r="K46" s="54"/>
      <c r="L46" s="55" t="str">
        <f t="shared" si="29"/>
        <v xml:space="preserve">            { line: "todo lo que emprende le sale bien., (Sol,,15)(Fa,,250)(Mi,,350)", sC: ""},</v>
      </c>
      <c r="M46" s="56" t="str">
        <f t="shared" si="30"/>
        <v>(</v>
      </c>
      <c r="N46" s="57" t="str">
        <f t="shared" si="31"/>
        <v>Sol</v>
      </c>
      <c r="O46" s="58" t="str">
        <f t="shared" si="32"/>
        <v>,</v>
      </c>
      <c r="P46" s="59" t="str">
        <f t="shared" si="33"/>
        <v/>
      </c>
      <c r="Q46" s="60" t="str">
        <f t="shared" si="34"/>
        <v>,</v>
      </c>
      <c r="R46" s="61">
        <f t="shared" si="35"/>
        <v>15</v>
      </c>
      <c r="S46" s="56" t="str">
        <f t="shared" si="36"/>
        <v>)</v>
      </c>
      <c r="T46" s="62" t="str">
        <f t="shared" si="37"/>
        <v>(</v>
      </c>
      <c r="U46" s="63" t="str">
        <f t="shared" si="38"/>
        <v>Fa</v>
      </c>
      <c r="V46" s="64" t="str">
        <f t="shared" si="39"/>
        <v>,</v>
      </c>
      <c r="W46" s="65" t="str">
        <f t="shared" si="40"/>
        <v/>
      </c>
      <c r="X46" s="64" t="str">
        <f t="shared" si="41"/>
        <v>,</v>
      </c>
      <c r="Y46" s="64">
        <f t="shared" si="42"/>
        <v>250</v>
      </c>
      <c r="Z46" s="56" t="str">
        <f t="shared" si="43"/>
        <v>)</v>
      </c>
      <c r="AA46" s="66" t="str">
        <f t="shared" si="44"/>
        <v>(</v>
      </c>
      <c r="AB46" s="57" t="str">
        <f t="shared" si="45"/>
        <v>Mi</v>
      </c>
      <c r="AC46" s="67" t="str">
        <f t="shared" si="46"/>
        <v>,</v>
      </c>
      <c r="AD46" s="59" t="str">
        <f t="shared" si="47"/>
        <v/>
      </c>
      <c r="AE46" s="68" t="str">
        <f t="shared" si="48"/>
        <v>,</v>
      </c>
      <c r="AF46" s="61">
        <f t="shared" si="49"/>
        <v>350</v>
      </c>
      <c r="AG46" s="61" t="str">
        <f t="shared" si="50"/>
        <v>)</v>
      </c>
      <c r="AH46" s="69" t="str">
        <f t="shared" si="51"/>
        <v/>
      </c>
      <c r="AI46" s="70" t="str">
        <f t="shared" si="52"/>
        <v/>
      </c>
      <c r="AJ46" s="64" t="str">
        <f t="shared" si="53"/>
        <v/>
      </c>
      <c r="AK46" s="64" t="str">
        <f t="shared" si="54"/>
        <v/>
      </c>
      <c r="AL46" s="64" t="str">
        <f t="shared" si="55"/>
        <v/>
      </c>
      <c r="AM46" s="64" t="str">
        <f t="shared" si="56"/>
        <v/>
      </c>
      <c r="AN46" s="64" t="str">
        <f t="shared" si="57"/>
        <v/>
      </c>
    </row>
    <row r="47" spans="1:40" ht="36.5" thickTop="1" thickBot="1" x14ac:dyDescent="0.55000000000000004">
      <c r="A47" s="76"/>
      <c r="B47" s="76"/>
      <c r="C47" s="76"/>
      <c r="D47" s="77"/>
      <c r="E47" s="77"/>
      <c r="F47" s="77"/>
      <c r="G47" s="77"/>
      <c r="H47" s="77"/>
      <c r="I47" s="77"/>
      <c r="J47" s="77"/>
      <c r="K47" s="77"/>
      <c r="L47" s="50" t="s">
        <v>998</v>
      </c>
      <c r="M47" s="56" t="str">
        <f t="shared" ref="M47:M62" si="58">IF(N47="","","(")</f>
        <v/>
      </c>
      <c r="N47" s="57" t="str">
        <f t="shared" si="2"/>
        <v/>
      </c>
      <c r="O47" s="58" t="str">
        <f t="shared" ref="O47:O62" si="59">IF(N47="","",",")</f>
        <v/>
      </c>
      <c r="P47" s="59" t="str">
        <f t="shared" si="4"/>
        <v/>
      </c>
      <c r="Q47" s="60" t="str">
        <f t="shared" ref="Q47:Q62" si="60">IF(N47="","",",")</f>
        <v/>
      </c>
      <c r="R47" s="61" t="str">
        <f t="shared" ref="R47:R62" si="61">IF(N47="","",15)</f>
        <v/>
      </c>
      <c r="S47" s="56" t="str">
        <f t="shared" ref="S47:S62" si="62">IF(N47="","",")")</f>
        <v/>
      </c>
      <c r="T47" s="62" t="str">
        <f t="shared" ref="T47:T62" si="63">IF(U47="","","(")</f>
        <v/>
      </c>
      <c r="U47" s="63" t="str">
        <f t="shared" si="9"/>
        <v/>
      </c>
      <c r="V47" s="64" t="str">
        <f t="shared" ref="V47:V62" si="64">IF(U47="","",",")</f>
        <v/>
      </c>
      <c r="W47" s="65" t="str">
        <f t="shared" si="11"/>
        <v/>
      </c>
      <c r="X47" s="64" t="str">
        <f t="shared" ref="X47:X62" si="65">IF(U47="","",",")</f>
        <v/>
      </c>
      <c r="Y47" s="64" t="str">
        <f t="shared" ref="Y47:Y62" si="66">IF(U47="","",250)</f>
        <v/>
      </c>
      <c r="Z47" s="56" t="str">
        <f t="shared" ref="Z47:Z62" si="67">IF(U47="","",")")</f>
        <v/>
      </c>
      <c r="AA47" s="66" t="str">
        <f t="shared" ref="AA47:AA62" si="68">IF(AB47="","","(")</f>
        <v/>
      </c>
      <c r="AB47" s="57" t="str">
        <f t="shared" si="16"/>
        <v/>
      </c>
      <c r="AC47" s="67" t="str">
        <f t="shared" ref="AC47:AC62" si="69">IF(AB47="","",",")</f>
        <v/>
      </c>
      <c r="AD47" s="59" t="str">
        <f t="shared" ref="AD47:AD62" si="70">IF(I47="","",I47)</f>
        <v/>
      </c>
      <c r="AE47" s="68" t="str">
        <f t="shared" ref="AE47:AE62" si="71">IF(AB47="","",",")</f>
        <v/>
      </c>
      <c r="AF47" s="61" t="str">
        <f t="shared" ref="AF47:AF62" si="72">IF(AB47="","",350)</f>
        <v/>
      </c>
      <c r="AG47" s="61" t="str">
        <f t="shared" ref="AG47:AG62" si="73">IF(AB47="","",")")</f>
        <v/>
      </c>
      <c r="AH47" s="69" t="str">
        <f t="shared" ref="AH47:AH62" si="74">IF(AI47="","","(")</f>
        <v/>
      </c>
      <c r="AI47" s="70" t="str">
        <f t="shared" si="23"/>
        <v/>
      </c>
      <c r="AJ47" s="64" t="str">
        <f t="shared" ref="AJ47:AJ62" si="75">IF(AI47="","",",")</f>
        <v/>
      </c>
      <c r="AK47" s="64" t="str">
        <f t="shared" ref="AK47:AK62" si="76">IF(K47="","",K47)</f>
        <v/>
      </c>
      <c r="AL47" s="64" t="str">
        <f t="shared" ref="AL47:AL62" si="77">IF(AI47="","",",")</f>
        <v/>
      </c>
      <c r="AM47" s="64" t="str">
        <f t="shared" ref="AM47:AM62" si="78">IF(AI47="","",450)</f>
        <v/>
      </c>
      <c r="AN47" s="64" t="str">
        <f t="shared" ref="AN47:AN62" si="79">IF(AI47="","",")")</f>
        <v/>
      </c>
    </row>
    <row r="48" spans="1:40" ht="24.5" thickTop="1" thickBot="1" x14ac:dyDescent="0.55000000000000004">
      <c r="B48" t="s">
        <v>1018</v>
      </c>
      <c r="C48" s="51" t="s">
        <v>1063</v>
      </c>
      <c r="D48" s="52" t="s">
        <v>1017</v>
      </c>
      <c r="E48" s="52" t="s">
        <v>1016</v>
      </c>
      <c r="F48" s="53"/>
      <c r="G48" s="53"/>
      <c r="H48" s="52"/>
      <c r="I48" s="52"/>
      <c r="J48" s="54"/>
      <c r="K48" s="54"/>
      <c r="L48" s="55" t="str">
        <f t="shared" ref="L48:L62" si="80">IF(C48="","",_xlfn.CONCAT("            { line: ","""",C48,", ",M48:AN48,""", sC: ","""",B48,"""},"))</f>
        <v xml:space="preserve">            { line: "¡No así los impíos, no así!, (La,m,15)", sC: "tc"},</v>
      </c>
      <c r="M48" s="56" t="str">
        <f t="shared" si="58"/>
        <v>(</v>
      </c>
      <c r="N48" s="57" t="str">
        <f t="shared" si="2"/>
        <v>La</v>
      </c>
      <c r="O48" s="58" t="str">
        <f t="shared" si="59"/>
        <v>,</v>
      </c>
      <c r="P48" s="59" t="str">
        <f t="shared" si="4"/>
        <v>m</v>
      </c>
      <c r="Q48" s="60" t="str">
        <f t="shared" si="60"/>
        <v>,</v>
      </c>
      <c r="R48" s="61">
        <f t="shared" si="61"/>
        <v>15</v>
      </c>
      <c r="S48" s="56" t="str">
        <f t="shared" si="62"/>
        <v>)</v>
      </c>
      <c r="T48" s="62" t="str">
        <f t="shared" si="63"/>
        <v/>
      </c>
      <c r="U48" s="63" t="str">
        <f t="shared" si="9"/>
        <v/>
      </c>
      <c r="V48" s="64" t="str">
        <f t="shared" si="64"/>
        <v/>
      </c>
      <c r="W48" s="65" t="str">
        <f t="shared" si="11"/>
        <v/>
      </c>
      <c r="X48" s="64" t="str">
        <f t="shared" si="65"/>
        <v/>
      </c>
      <c r="Y48" s="64" t="str">
        <f t="shared" si="66"/>
        <v/>
      </c>
      <c r="Z48" s="56" t="str">
        <f t="shared" si="67"/>
        <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2:40" ht="24.5" thickTop="1" thickBot="1" x14ac:dyDescent="0.55000000000000004">
      <c r="C49" s="51" t="s">
        <v>1064</v>
      </c>
      <c r="D49" s="52" t="s">
        <v>1048</v>
      </c>
      <c r="E49" s="52"/>
      <c r="F49" s="53"/>
      <c r="G49" s="53"/>
      <c r="H49" s="52"/>
      <c r="I49" s="52"/>
      <c r="J49" s="54"/>
      <c r="K49" s="54"/>
      <c r="L49" s="55" t="str">
        <f t="shared" si="80"/>
        <v xml:space="preserve">            { line: "Que son como la paja, (Fa,,15)", sC: ""},</v>
      </c>
      <c r="M49" s="56" t="str">
        <f t="shared" si="58"/>
        <v>(</v>
      </c>
      <c r="N49" s="57" t="str">
        <f t="shared" si="2"/>
        <v>Fa</v>
      </c>
      <c r="O49" s="58" t="str">
        <f t="shared" si="59"/>
        <v>,</v>
      </c>
      <c r="P49" s="59" t="str">
        <f t="shared" si="4"/>
        <v/>
      </c>
      <c r="Q49" s="60" t="str">
        <f t="shared" si="60"/>
        <v>,</v>
      </c>
      <c r="R49" s="61">
        <f t="shared" si="61"/>
        <v>15</v>
      </c>
      <c r="S49" s="56" t="str">
        <f t="shared" si="62"/>
        <v>)</v>
      </c>
      <c r="T49" s="62" t="str">
        <f t="shared" si="63"/>
        <v/>
      </c>
      <c r="U49" s="63" t="str">
        <f t="shared" si="9"/>
        <v/>
      </c>
      <c r="V49" s="64" t="str">
        <f t="shared" si="64"/>
        <v/>
      </c>
      <c r="W49" s="65" t="str">
        <f t="shared" si="11"/>
        <v/>
      </c>
      <c r="X49" s="64" t="str">
        <f t="shared" si="65"/>
        <v/>
      </c>
      <c r="Y49" s="64" t="str">
        <f t="shared" si="66"/>
        <v/>
      </c>
      <c r="Z49" s="56" t="str">
        <f t="shared" si="67"/>
        <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2:40" ht="24.5" thickTop="1" thickBot="1" x14ac:dyDescent="0.55000000000000004">
      <c r="C50" s="51" t="s">
        <v>1065</v>
      </c>
      <c r="D50" s="52" t="s">
        <v>1017</v>
      </c>
      <c r="E50" s="52" t="s">
        <v>1016</v>
      </c>
      <c r="F50" s="53"/>
      <c r="G50" s="53"/>
      <c r="H50" s="52"/>
      <c r="I50" s="52"/>
      <c r="J50" s="54"/>
      <c r="K50" s="54"/>
      <c r="L50" s="55" t="str">
        <f t="shared" si="80"/>
        <v xml:space="preserve">            { line: "que se lleva el viento., (La,m,15)", sC: ""},</v>
      </c>
      <c r="M50" s="56" t="str">
        <f t="shared" si="58"/>
        <v>(</v>
      </c>
      <c r="N50" s="57" t="str">
        <f t="shared" si="2"/>
        <v>La</v>
      </c>
      <c r="O50" s="58" t="str">
        <f t="shared" si="59"/>
        <v>,</v>
      </c>
      <c r="P50" s="59" t="str">
        <f t="shared" si="4"/>
        <v>m</v>
      </c>
      <c r="Q50" s="60" t="str">
        <f t="shared" si="60"/>
        <v>,</v>
      </c>
      <c r="R50" s="61">
        <f t="shared" si="61"/>
        <v>15</v>
      </c>
      <c r="S50" s="56" t="str">
        <f t="shared" si="62"/>
        <v>)</v>
      </c>
      <c r="T50" s="62" t="str">
        <f t="shared" si="63"/>
        <v/>
      </c>
      <c r="U50" s="63" t="str">
        <f t="shared" si="9"/>
        <v/>
      </c>
      <c r="V50" s="64" t="str">
        <f t="shared" si="64"/>
        <v/>
      </c>
      <c r="W50" s="65" t="str">
        <f t="shared" si="11"/>
        <v/>
      </c>
      <c r="X50" s="64" t="str">
        <f t="shared" si="65"/>
        <v/>
      </c>
      <c r="Y50" s="64" t="str">
        <f t="shared" si="66"/>
        <v/>
      </c>
      <c r="Z50" s="56" t="str">
        <f t="shared" si="67"/>
        <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2:40" ht="26.5" thickTop="1" thickBot="1" x14ac:dyDescent="0.55000000000000004">
      <c r="C51" s="73"/>
      <c r="D51" s="74"/>
      <c r="E51" s="74"/>
      <c r="F51" s="74"/>
      <c r="G51" s="74"/>
      <c r="H51" s="74"/>
      <c r="I51" s="74"/>
      <c r="J51" s="74"/>
      <c r="K51" s="74"/>
      <c r="L51" s="75" t="s">
        <v>997</v>
      </c>
      <c r="M51" s="56"/>
      <c r="N51" s="57"/>
      <c r="O51" s="58"/>
      <c r="P51" s="59"/>
      <c r="Q51" s="60"/>
      <c r="R51" s="61"/>
      <c r="S51" s="56"/>
      <c r="T51" s="62"/>
      <c r="U51" s="63"/>
      <c r="V51" s="64"/>
      <c r="W51" s="65"/>
      <c r="X51" s="64"/>
      <c r="Y51" s="64"/>
      <c r="Z51" s="56"/>
      <c r="AA51" s="66"/>
      <c r="AB51" s="57"/>
      <c r="AC51" s="67"/>
      <c r="AD51" s="59"/>
      <c r="AE51" s="68"/>
      <c r="AF51" s="61"/>
      <c r="AG51" s="61"/>
      <c r="AH51" s="69"/>
      <c r="AI51" s="70"/>
      <c r="AJ51" s="64"/>
      <c r="AK51" s="64"/>
      <c r="AL51" s="64"/>
      <c r="AM51" s="64"/>
      <c r="AN51" s="64"/>
    </row>
    <row r="52" spans="2:40" ht="24.5" thickTop="1" thickBot="1" x14ac:dyDescent="0.55000000000000004">
      <c r="B52" t="s">
        <v>1001</v>
      </c>
      <c r="C52" s="51" t="s">
        <v>1066</v>
      </c>
      <c r="D52" s="52" t="s">
        <v>1017</v>
      </c>
      <c r="E52" s="52" t="s">
        <v>1016</v>
      </c>
      <c r="F52" s="53"/>
      <c r="G52" s="53"/>
      <c r="H52" s="52"/>
      <c r="I52" s="52"/>
      <c r="J52" s="54"/>
      <c r="K52" s="54"/>
      <c r="L52" s="55" t="str">
        <f t="shared" si="80"/>
        <v xml:space="preserve">            { line: "¡NO ASÍ LOS IMPÍOS, NO ASÍ!, (La,m,15)", sC: "ta as"},</v>
      </c>
      <c r="M52" s="56" t="str">
        <f t="shared" si="58"/>
        <v>(</v>
      </c>
      <c r="N52" s="57" t="str">
        <f t="shared" si="2"/>
        <v>La</v>
      </c>
      <c r="O52" s="58" t="str">
        <f t="shared" si="59"/>
        <v>,</v>
      </c>
      <c r="P52" s="59" t="str">
        <f t="shared" si="4"/>
        <v>m</v>
      </c>
      <c r="Q52" s="60" t="str">
        <f t="shared" si="60"/>
        <v>,</v>
      </c>
      <c r="R52" s="61">
        <f t="shared" si="61"/>
        <v>15</v>
      </c>
      <c r="S52" s="56" t="str">
        <f t="shared" si="62"/>
        <v>)</v>
      </c>
      <c r="T52" s="62" t="str">
        <f t="shared" si="63"/>
        <v/>
      </c>
      <c r="U52" s="63" t="str">
        <f t="shared" si="9"/>
        <v/>
      </c>
      <c r="V52" s="64" t="str">
        <f t="shared" si="64"/>
        <v/>
      </c>
      <c r="W52" s="65" t="str">
        <f t="shared" si="11"/>
        <v/>
      </c>
      <c r="X52" s="64" t="str">
        <f t="shared" si="65"/>
        <v/>
      </c>
      <c r="Y52" s="64" t="str">
        <f t="shared" si="66"/>
        <v/>
      </c>
      <c r="Z52" s="56" t="str">
        <f t="shared" si="67"/>
        <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2:40" ht="24.5" thickTop="1" thickBot="1" x14ac:dyDescent="0.55000000000000004">
      <c r="B53" t="s">
        <v>1003</v>
      </c>
      <c r="C53" s="51" t="s">
        <v>1067</v>
      </c>
      <c r="D53" s="52" t="s">
        <v>1048</v>
      </c>
      <c r="E53" s="52"/>
      <c r="F53" s="53"/>
      <c r="G53" s="53"/>
      <c r="H53" s="52"/>
      <c r="I53" s="52"/>
      <c r="J53" s="54"/>
      <c r="K53" s="54"/>
      <c r="L53" s="55" t="str">
        <f t="shared" si="80"/>
        <v xml:space="preserve">            { line: "QUE SON COMO LA PAJA, (Fa,,15)", sC: "as"},</v>
      </c>
      <c r="M53" s="56" t="str">
        <f t="shared" si="58"/>
        <v>(</v>
      </c>
      <c r="N53" s="57" t="str">
        <f t="shared" si="2"/>
        <v>Fa</v>
      </c>
      <c r="O53" s="58" t="str">
        <f t="shared" si="59"/>
        <v>,</v>
      </c>
      <c r="P53" s="59" t="str">
        <f t="shared" si="4"/>
        <v/>
      </c>
      <c r="Q53" s="60" t="str">
        <f t="shared" si="60"/>
        <v>,</v>
      </c>
      <c r="R53" s="61">
        <f t="shared" si="61"/>
        <v>15</v>
      </c>
      <c r="S53" s="56" t="str">
        <f t="shared" si="62"/>
        <v>)</v>
      </c>
      <c r="T53" s="62" t="str">
        <f t="shared" si="63"/>
        <v/>
      </c>
      <c r="U53" s="63" t="str">
        <f t="shared" si="9"/>
        <v/>
      </c>
      <c r="V53" s="64" t="str">
        <f t="shared" si="64"/>
        <v/>
      </c>
      <c r="W53" s="65" t="str">
        <f t="shared" si="11"/>
        <v/>
      </c>
      <c r="X53" s="64" t="str">
        <f t="shared" si="65"/>
        <v/>
      </c>
      <c r="Y53" s="64" t="str">
        <f t="shared" si="66"/>
        <v/>
      </c>
      <c r="Z53" s="56" t="str">
        <f t="shared" si="67"/>
        <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2:40" ht="24.5" thickTop="1" thickBot="1" x14ac:dyDescent="0.55000000000000004">
      <c r="B54" t="s">
        <v>1003</v>
      </c>
      <c r="C54" s="51" t="s">
        <v>1068</v>
      </c>
      <c r="D54" s="52" t="s">
        <v>1017</v>
      </c>
      <c r="E54" s="52" t="s">
        <v>1016</v>
      </c>
      <c r="F54" s="53"/>
      <c r="G54" s="53"/>
      <c r="H54" s="52"/>
      <c r="I54" s="52"/>
      <c r="J54" s="54"/>
      <c r="K54" s="54"/>
      <c r="L54" s="78" t="str">
        <f t="shared" si="80"/>
        <v xml:space="preserve">            { line: "QUE SE LLEVA EL VIENTO., (La,m,15)", sC: "as"},</v>
      </c>
      <c r="M54" s="56" t="str">
        <f t="shared" si="58"/>
        <v>(</v>
      </c>
      <c r="N54" s="57" t="str">
        <f t="shared" si="2"/>
        <v>La</v>
      </c>
      <c r="O54" s="58" t="str">
        <f t="shared" si="59"/>
        <v>,</v>
      </c>
      <c r="P54" s="59" t="str">
        <f t="shared" si="4"/>
        <v>m</v>
      </c>
      <c r="Q54" s="60" t="str">
        <f t="shared" si="60"/>
        <v>,</v>
      </c>
      <c r="R54" s="61">
        <f t="shared" si="61"/>
        <v>15</v>
      </c>
      <c r="S54" s="56" t="str">
        <f t="shared" si="62"/>
        <v>)</v>
      </c>
      <c r="T54" s="62" t="str">
        <f t="shared" si="63"/>
        <v/>
      </c>
      <c r="U54" s="63" t="str">
        <f t="shared" si="9"/>
        <v/>
      </c>
      <c r="V54" s="64" t="str">
        <f t="shared" si="64"/>
        <v/>
      </c>
      <c r="W54" s="65" t="str">
        <f t="shared" si="11"/>
        <v/>
      </c>
      <c r="X54" s="64" t="str">
        <f t="shared" si="65"/>
        <v/>
      </c>
      <c r="Y54" s="64" t="str">
        <f t="shared" si="66"/>
        <v/>
      </c>
      <c r="Z54" s="56" t="str">
        <f t="shared" si="67"/>
        <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2:40" ht="26.5" thickTop="1" thickBot="1" x14ac:dyDescent="0.55000000000000004">
      <c r="C55" s="73"/>
      <c r="D55" s="74"/>
      <c r="E55" s="74"/>
      <c r="F55" s="74"/>
      <c r="G55" s="74"/>
      <c r="H55" s="74"/>
      <c r="I55" s="74"/>
      <c r="J55" s="74"/>
      <c r="K55" s="74"/>
      <c r="L55" s="75" t="s">
        <v>997</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2:40" ht="24.5" thickTop="1" thickBot="1" x14ac:dyDescent="0.55000000000000004">
      <c r="B56" t="s">
        <v>1018</v>
      </c>
      <c r="C56" s="51" t="s">
        <v>1069</v>
      </c>
      <c r="D56" s="52" t="s">
        <v>1048</v>
      </c>
      <c r="E56" s="52"/>
      <c r="F56" s="53" t="s">
        <v>1015</v>
      </c>
      <c r="G56" s="53"/>
      <c r="H56" s="52"/>
      <c r="I56" s="52"/>
      <c r="J56" s="54"/>
      <c r="K56" s="54"/>
      <c r="L56" s="78" t="str">
        <f t="shared" si="80"/>
        <v xml:space="preserve">            { line: "No resistirán en el juicio los impíos,, (Fa,,15)(Mi,,250)", sC: "tc"},</v>
      </c>
      <c r="M56" s="56" t="str">
        <f t="shared" si="58"/>
        <v>(</v>
      </c>
      <c r="N56" s="57" t="str">
        <f t="shared" si="2"/>
        <v>Fa</v>
      </c>
      <c r="O56" s="58" t="str">
        <f t="shared" si="59"/>
        <v>,</v>
      </c>
      <c r="P56" s="59" t="str">
        <f t="shared" si="4"/>
        <v/>
      </c>
      <c r="Q56" s="60" t="str">
        <f t="shared" si="60"/>
        <v>,</v>
      </c>
      <c r="R56" s="61">
        <f t="shared" si="61"/>
        <v>15</v>
      </c>
      <c r="S56" s="56" t="str">
        <f t="shared" si="62"/>
        <v>)</v>
      </c>
      <c r="T56" s="62" t="str">
        <f t="shared" si="63"/>
        <v>(</v>
      </c>
      <c r="U56" s="63" t="str">
        <f t="shared" si="9"/>
        <v>Mi</v>
      </c>
      <c r="V56" s="64" t="str">
        <f t="shared" si="64"/>
        <v>,</v>
      </c>
      <c r="W56" s="65" t="str">
        <f t="shared" si="11"/>
        <v/>
      </c>
      <c r="X56" s="64" t="str">
        <f t="shared" si="65"/>
        <v>,</v>
      </c>
      <c r="Y56" s="64">
        <f t="shared" si="66"/>
        <v>250</v>
      </c>
      <c r="Z56" s="56" t="str">
        <f t="shared" si="67"/>
        <v>)</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2:40" ht="24.5" thickTop="1" thickBot="1" x14ac:dyDescent="0.55000000000000004">
      <c r="C57" s="51" t="s">
        <v>1070</v>
      </c>
      <c r="D57" s="52" t="s">
        <v>1048</v>
      </c>
      <c r="E57" s="52"/>
      <c r="F57" s="53"/>
      <c r="G57" s="53"/>
      <c r="H57" s="52"/>
      <c r="I57" s="52"/>
      <c r="J57" s="54"/>
      <c r="K57" s="54"/>
      <c r="L57" s="78" t="str">
        <f t="shared" si="80"/>
        <v xml:space="preserve">            { line: "ni los pecadores, (Fa,,15)", sC: ""},</v>
      </c>
      <c r="M57" s="56" t="str">
        <f t="shared" si="58"/>
        <v>(</v>
      </c>
      <c r="N57" s="57" t="str">
        <f t="shared" si="2"/>
        <v>Fa</v>
      </c>
      <c r="O57" s="58" t="str">
        <f t="shared" si="59"/>
        <v>,</v>
      </c>
      <c r="P57" s="59" t="str">
        <f t="shared" si="4"/>
        <v/>
      </c>
      <c r="Q57" s="60" t="str">
        <f t="shared" si="60"/>
        <v>,</v>
      </c>
      <c r="R57" s="61">
        <f t="shared" si="61"/>
        <v>15</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2:40" ht="24.5" thickTop="1" thickBot="1" x14ac:dyDescent="0.55000000000000004">
      <c r="C58" s="51" t="s">
        <v>1071</v>
      </c>
      <c r="D58" s="52" t="s">
        <v>1015</v>
      </c>
      <c r="E58" s="52"/>
      <c r="F58" s="53"/>
      <c r="G58" s="53"/>
      <c r="H58" s="52"/>
      <c r="I58" s="52"/>
      <c r="J58" s="54"/>
      <c r="K58" s="54"/>
      <c r="L58" s="55" t="str">
        <f t="shared" si="80"/>
        <v xml:space="preserve">            { line: "en la comunidad de los santos., (Mi,,15)", sC: ""},</v>
      </c>
      <c r="M58" s="56" t="str">
        <f t="shared" si="58"/>
        <v>(</v>
      </c>
      <c r="N58" s="57" t="str">
        <f t="shared" si="2"/>
        <v>Mi</v>
      </c>
      <c r="O58" s="58" t="str">
        <f t="shared" si="59"/>
        <v>,</v>
      </c>
      <c r="P58" s="59" t="str">
        <f t="shared" si="4"/>
        <v/>
      </c>
      <c r="Q58" s="60" t="str">
        <f t="shared" si="60"/>
        <v>,</v>
      </c>
      <c r="R58" s="61">
        <f t="shared" si="61"/>
        <v>15</v>
      </c>
      <c r="S58" s="56" t="str">
        <f t="shared" si="62"/>
        <v>)</v>
      </c>
      <c r="T58" s="62" t="str">
        <f t="shared" si="63"/>
        <v/>
      </c>
      <c r="U58" s="63" t="str">
        <f t="shared" si="9"/>
        <v/>
      </c>
      <c r="V58" s="64" t="str">
        <f t="shared" si="64"/>
        <v/>
      </c>
      <c r="W58" s="65" t="str">
        <f t="shared" si="11"/>
        <v/>
      </c>
      <c r="X58" s="64" t="str">
        <f t="shared" si="65"/>
        <v/>
      </c>
      <c r="Y58" s="64" t="str">
        <f t="shared" si="66"/>
        <v/>
      </c>
      <c r="Z58" s="56" t="str">
        <f t="shared" si="67"/>
        <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2:40" ht="24.5" thickTop="1" thickBot="1" x14ac:dyDescent="0.55000000000000004">
      <c r="C59" s="51" t="s">
        <v>1072</v>
      </c>
      <c r="D59" s="52" t="s">
        <v>1053</v>
      </c>
      <c r="E59" s="52"/>
      <c r="F59" s="53"/>
      <c r="G59" s="53"/>
      <c r="H59" s="52"/>
      <c r="I59" s="52"/>
      <c r="J59" s="54"/>
      <c r="K59" s="54"/>
      <c r="L59" s="55" t="str">
        <f t="shared" si="80"/>
        <v xml:space="preserve">            { line: "Porque el Señor cuida, (Sol,,15)", sC: ""},</v>
      </c>
      <c r="M59" s="56" t="str">
        <f t="shared" si="58"/>
        <v>(</v>
      </c>
      <c r="N59" s="57" t="str">
        <f t="shared" si="2"/>
        <v>Sol</v>
      </c>
      <c r="O59" s="58" t="str">
        <f t="shared" si="59"/>
        <v>,</v>
      </c>
      <c r="P59" s="59" t="str">
        <f t="shared" si="4"/>
        <v/>
      </c>
      <c r="Q59" s="60" t="str">
        <f t="shared" si="60"/>
        <v>,</v>
      </c>
      <c r="R59" s="61">
        <f t="shared" si="61"/>
        <v>15</v>
      </c>
      <c r="S59" s="56" t="str">
        <f t="shared" si="62"/>
        <v>)</v>
      </c>
      <c r="T59" s="62" t="str">
        <f t="shared" si="63"/>
        <v/>
      </c>
      <c r="U59" s="63" t="str">
        <f t="shared" si="9"/>
        <v/>
      </c>
      <c r="V59" s="64" t="str">
        <f t="shared" si="64"/>
        <v/>
      </c>
      <c r="W59" s="65" t="str">
        <f t="shared" si="11"/>
        <v/>
      </c>
      <c r="X59" s="64" t="str">
        <f t="shared" si="65"/>
        <v/>
      </c>
      <c r="Y59" s="64" t="str">
        <f t="shared" si="66"/>
        <v/>
      </c>
      <c r="Z59" s="56" t="str">
        <f t="shared" si="67"/>
        <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2:40" ht="24.5" thickTop="1" thickBot="1" x14ac:dyDescent="0.55000000000000004">
      <c r="C60" s="51" t="s">
        <v>1073</v>
      </c>
      <c r="D60" s="52" t="s">
        <v>1048</v>
      </c>
      <c r="E60" s="52"/>
      <c r="F60" s="53" t="s">
        <v>1015</v>
      </c>
      <c r="G60" s="53"/>
      <c r="H60" s="52"/>
      <c r="I60" s="52"/>
      <c r="J60" s="54"/>
      <c r="K60" s="54"/>
      <c r="L60" s="55" t="str">
        <f t="shared" si="80"/>
        <v xml:space="preserve">            { line: "el camino de sus fieles,, (Fa,,15)(Mi,,250)", sC: ""},</v>
      </c>
      <c r="M60" s="56" t="str">
        <f t="shared" si="58"/>
        <v>(</v>
      </c>
      <c r="N60" s="57" t="str">
        <f t="shared" si="2"/>
        <v>Fa</v>
      </c>
      <c r="O60" s="58" t="str">
        <f t="shared" si="59"/>
        <v>,</v>
      </c>
      <c r="P60" s="59" t="str">
        <f t="shared" si="4"/>
        <v/>
      </c>
      <c r="Q60" s="60" t="str">
        <f t="shared" si="60"/>
        <v>,</v>
      </c>
      <c r="R60" s="61">
        <f t="shared" si="61"/>
        <v>15</v>
      </c>
      <c r="S60" s="56" t="str">
        <f t="shared" si="62"/>
        <v>)</v>
      </c>
      <c r="T60" s="62" t="str">
        <f t="shared" si="63"/>
        <v>(</v>
      </c>
      <c r="U60" s="63" t="str">
        <f t="shared" si="9"/>
        <v>Mi</v>
      </c>
      <c r="V60" s="64" t="str">
        <f t="shared" si="64"/>
        <v>,</v>
      </c>
      <c r="W60" s="65" t="str">
        <f t="shared" si="11"/>
        <v/>
      </c>
      <c r="X60" s="64" t="str">
        <f t="shared" si="65"/>
        <v>,</v>
      </c>
      <c r="Y60" s="64">
        <f t="shared" si="66"/>
        <v>250</v>
      </c>
      <c r="Z60" s="56" t="str">
        <f t="shared" si="67"/>
        <v>)</v>
      </c>
      <c r="AA60" s="66" t="str">
        <f t="shared" si="68"/>
        <v/>
      </c>
      <c r="AB60" s="57" t="str">
        <f t="shared" si="16"/>
        <v/>
      </c>
      <c r="AC60" s="67" t="str">
        <f t="shared" si="69"/>
        <v/>
      </c>
      <c r="AD60" s="59" t="str">
        <f t="shared" si="70"/>
        <v/>
      </c>
      <c r="AE60" s="68" t="str">
        <f t="shared" si="71"/>
        <v/>
      </c>
      <c r="AF60" s="61" t="str">
        <f t="shared" si="72"/>
        <v/>
      </c>
      <c r="AG60" s="61" t="str">
        <f t="shared" si="73"/>
        <v/>
      </c>
      <c r="AH60" s="69" t="str">
        <f t="shared" si="74"/>
        <v/>
      </c>
      <c r="AI60" s="70" t="str">
        <f t="shared" si="23"/>
        <v/>
      </c>
      <c r="AJ60" s="64" t="str">
        <f t="shared" si="75"/>
        <v/>
      </c>
      <c r="AK60" s="64" t="str">
        <f t="shared" si="76"/>
        <v/>
      </c>
      <c r="AL60" s="64" t="str">
        <f t="shared" si="77"/>
        <v/>
      </c>
      <c r="AM60" s="64" t="str">
        <f t="shared" si="78"/>
        <v/>
      </c>
      <c r="AN60" s="64" t="str">
        <f t="shared" si="79"/>
        <v/>
      </c>
    </row>
    <row r="61" spans="2:40" ht="24.5" thickTop="1" thickBot="1" x14ac:dyDescent="0.55000000000000004">
      <c r="C61" s="51" t="s">
        <v>1074</v>
      </c>
      <c r="D61" s="52" t="s">
        <v>1048</v>
      </c>
      <c r="E61" s="52"/>
      <c r="F61" s="53"/>
      <c r="G61" s="53"/>
      <c r="H61" s="52"/>
      <c r="I61" s="52"/>
      <c r="J61" s="54"/>
      <c r="K61" s="54"/>
      <c r="L61" s="55" t="str">
        <f t="shared" si="80"/>
        <v xml:space="preserve">            { line: "mas el camino de los impíos, (Fa,,15)", sC: ""},</v>
      </c>
      <c r="M61" s="56" t="str">
        <f t="shared" si="58"/>
        <v>(</v>
      </c>
      <c r="N61" s="57" t="str">
        <f t="shared" si="2"/>
        <v>Fa</v>
      </c>
      <c r="O61" s="58" t="str">
        <f t="shared" si="59"/>
        <v>,</v>
      </c>
      <c r="P61" s="59" t="str">
        <f t="shared" si="4"/>
        <v/>
      </c>
      <c r="Q61" s="60" t="str">
        <f t="shared" si="60"/>
        <v>,</v>
      </c>
      <c r="R61" s="61">
        <f t="shared" si="61"/>
        <v>15</v>
      </c>
      <c r="S61" s="56" t="str">
        <f t="shared" si="62"/>
        <v>)</v>
      </c>
      <c r="T61" s="62" t="str">
        <f t="shared" si="63"/>
        <v/>
      </c>
      <c r="U61" s="63" t="str">
        <f t="shared" si="9"/>
        <v/>
      </c>
      <c r="V61" s="64" t="str">
        <f t="shared" si="64"/>
        <v/>
      </c>
      <c r="W61" s="65" t="str">
        <f t="shared" si="11"/>
        <v/>
      </c>
      <c r="X61" s="64" t="str">
        <f t="shared" si="65"/>
        <v/>
      </c>
      <c r="Y61" s="64" t="str">
        <f t="shared" si="66"/>
        <v/>
      </c>
      <c r="Z61" s="56" t="str">
        <f t="shared" si="67"/>
        <v/>
      </c>
      <c r="AA61" s="66" t="str">
        <f t="shared" si="68"/>
        <v/>
      </c>
      <c r="AB61" s="57" t="str">
        <f t="shared" si="16"/>
        <v/>
      </c>
      <c r="AC61" s="67" t="str">
        <f t="shared" si="69"/>
        <v/>
      </c>
      <c r="AD61" s="59" t="str">
        <f t="shared" si="70"/>
        <v/>
      </c>
      <c r="AE61" s="68" t="str">
        <f t="shared" si="71"/>
        <v/>
      </c>
      <c r="AF61" s="61" t="str">
        <f t="shared" si="72"/>
        <v/>
      </c>
      <c r="AG61" s="61" t="str">
        <f t="shared" si="73"/>
        <v/>
      </c>
      <c r="AH61" s="69" t="str">
        <f t="shared" si="74"/>
        <v/>
      </c>
      <c r="AI61" s="70" t="str">
        <f t="shared" si="23"/>
        <v/>
      </c>
      <c r="AJ61" s="64" t="str">
        <f t="shared" si="75"/>
        <v/>
      </c>
      <c r="AK61" s="64" t="str">
        <f t="shared" si="76"/>
        <v/>
      </c>
      <c r="AL61" s="64" t="str">
        <f t="shared" si="77"/>
        <v/>
      </c>
      <c r="AM61" s="64" t="str">
        <f t="shared" si="78"/>
        <v/>
      </c>
      <c r="AN61" s="64" t="str">
        <f t="shared" si="79"/>
        <v/>
      </c>
    </row>
    <row r="62" spans="2:40" ht="24.5" thickTop="1" thickBot="1" x14ac:dyDescent="0.55000000000000004">
      <c r="C62" s="51" t="s">
        <v>1075</v>
      </c>
      <c r="D62" s="52" t="s">
        <v>1015</v>
      </c>
      <c r="E62" s="52"/>
      <c r="F62" s="53" t="s">
        <v>1048</v>
      </c>
      <c r="G62" s="53"/>
      <c r="H62" s="52" t="s">
        <v>1015</v>
      </c>
      <c r="I62" s="52"/>
      <c r="J62" s="54"/>
      <c r="K62" s="54"/>
      <c r="L62" s="55" t="str">
        <f t="shared" si="80"/>
        <v xml:space="preserve">            { line: "acaba mal, acaba mal, acaba mal., (Mi,,15)(Fa,,250)(Mi,,350)", sC: ""},</v>
      </c>
      <c r="M62" s="56" t="str">
        <f t="shared" si="58"/>
        <v>(</v>
      </c>
      <c r="N62" s="57" t="str">
        <f t="shared" si="2"/>
        <v>Mi</v>
      </c>
      <c r="O62" s="58" t="str">
        <f t="shared" si="59"/>
        <v>,</v>
      </c>
      <c r="P62" s="59" t="str">
        <f t="shared" si="4"/>
        <v/>
      </c>
      <c r="Q62" s="60" t="str">
        <f t="shared" si="60"/>
        <v>,</v>
      </c>
      <c r="R62" s="61">
        <f t="shared" si="61"/>
        <v>15</v>
      </c>
      <c r="S62" s="56" t="str">
        <f t="shared" si="62"/>
        <v>)</v>
      </c>
      <c r="T62" s="62" t="str">
        <f t="shared" si="63"/>
        <v>(</v>
      </c>
      <c r="U62" s="63" t="str">
        <f t="shared" si="9"/>
        <v>Fa</v>
      </c>
      <c r="V62" s="64" t="str">
        <f t="shared" si="64"/>
        <v>,</v>
      </c>
      <c r="W62" s="65" t="str">
        <f t="shared" si="11"/>
        <v/>
      </c>
      <c r="X62" s="64" t="str">
        <f t="shared" si="65"/>
        <v>,</v>
      </c>
      <c r="Y62" s="64">
        <f t="shared" si="66"/>
        <v>250</v>
      </c>
      <c r="Z62" s="56" t="str">
        <f t="shared" si="67"/>
        <v>)</v>
      </c>
      <c r="AA62" s="66" t="str">
        <f t="shared" si="68"/>
        <v>(</v>
      </c>
      <c r="AB62" s="57" t="str">
        <f t="shared" si="16"/>
        <v>Mi</v>
      </c>
      <c r="AC62" s="67" t="str">
        <f t="shared" si="69"/>
        <v>,</v>
      </c>
      <c r="AD62" s="59" t="str">
        <f t="shared" si="70"/>
        <v/>
      </c>
      <c r="AE62" s="68" t="str">
        <f t="shared" si="71"/>
        <v>,</v>
      </c>
      <c r="AF62" s="61">
        <f t="shared" si="72"/>
        <v>350</v>
      </c>
      <c r="AG62" s="61" t="str">
        <f t="shared" si="73"/>
        <v>)</v>
      </c>
      <c r="AH62" s="69" t="str">
        <f t="shared" si="74"/>
        <v/>
      </c>
      <c r="AI62" s="70" t="str">
        <f t="shared" si="23"/>
        <v/>
      </c>
      <c r="AJ62" s="64" t="str">
        <f t="shared" si="75"/>
        <v/>
      </c>
      <c r="AK62" s="64" t="str">
        <f t="shared" si="76"/>
        <v/>
      </c>
      <c r="AL62" s="64" t="str">
        <f t="shared" si="77"/>
        <v/>
      </c>
      <c r="AM62" s="64" t="str">
        <f t="shared" si="78"/>
        <v/>
      </c>
      <c r="AN62" s="64" t="str">
        <f t="shared" si="79"/>
        <v/>
      </c>
    </row>
    <row r="63" spans="2:40" ht="26.5" thickTop="1" thickBot="1" x14ac:dyDescent="0.55000000000000004">
      <c r="C63" s="73"/>
      <c r="D63" s="74"/>
      <c r="E63" s="74"/>
      <c r="F63" s="74"/>
      <c r="G63" s="74"/>
      <c r="H63" s="74"/>
      <c r="I63" s="74"/>
      <c r="J63" s="74"/>
      <c r="K63" s="74"/>
      <c r="L63" s="75" t="s">
        <v>997</v>
      </c>
      <c r="M63" s="56"/>
      <c r="N63" s="57"/>
      <c r="O63" s="58"/>
      <c r="P63" s="59"/>
      <c r="Q63" s="60"/>
      <c r="R63" s="61"/>
      <c r="S63" s="56"/>
      <c r="T63" s="62"/>
      <c r="U63" s="63"/>
      <c r="V63" s="64"/>
      <c r="W63" s="65"/>
      <c r="X63" s="64"/>
      <c r="Y63" s="64"/>
      <c r="Z63" s="56"/>
      <c r="AA63" s="66"/>
      <c r="AB63" s="57"/>
      <c r="AC63" s="67"/>
      <c r="AD63" s="59"/>
      <c r="AE63" s="68"/>
      <c r="AF63" s="61"/>
      <c r="AG63" s="61"/>
      <c r="AH63" s="69"/>
      <c r="AI63" s="70"/>
      <c r="AJ63" s="64"/>
      <c r="AK63" s="64"/>
      <c r="AL63" s="64"/>
      <c r="AM63" s="64"/>
      <c r="AN63" s="64"/>
    </row>
    <row r="64" spans="2:40" ht="24.5" thickTop="1" thickBot="1" x14ac:dyDescent="0.55000000000000004">
      <c r="C64" s="79" t="s">
        <v>999</v>
      </c>
      <c r="D64" s="80"/>
      <c r="E64" s="80"/>
      <c r="F64" s="80"/>
      <c r="G64" s="80"/>
      <c r="H64" s="80"/>
      <c r="I64" s="80"/>
      <c r="J64" s="80"/>
      <c r="K64" s="80"/>
      <c r="L64" s="81" t="s">
        <v>1000</v>
      </c>
      <c r="M64" s="56" t="str">
        <f t="shared" ref="M64:M68" si="81">IF(N64="","","(")</f>
        <v/>
      </c>
      <c r="N64" s="57" t="str">
        <f t="shared" ref="N64:N68" si="82">IF(D64="","",D64)</f>
        <v/>
      </c>
      <c r="O64" s="58" t="str">
        <f t="shared" ref="O64:O68" si="83">IF(N64="","",",")</f>
        <v/>
      </c>
      <c r="P64" s="59" t="str">
        <f t="shared" ref="P64:P68" si="84">IF(E64="","",E64)</f>
        <v/>
      </c>
      <c r="Q64" s="60" t="str">
        <f t="shared" ref="Q64:Q68" si="85">IF(N64="","",",")</f>
        <v/>
      </c>
      <c r="R64" s="61" t="str">
        <f t="shared" ref="R64:R68" si="86">IF(N64="","",15)</f>
        <v/>
      </c>
      <c r="S64" s="56" t="str">
        <f t="shared" ref="S64:S68" si="87">IF(N64="","",")")</f>
        <v/>
      </c>
      <c r="T64" s="62" t="str">
        <f t="shared" ref="T64:T68" si="88">IF(U64="","","(")</f>
        <v/>
      </c>
      <c r="U64" s="63" t="str">
        <f t="shared" ref="U64:U68" si="89">IF(F64="","",F64)</f>
        <v/>
      </c>
      <c r="V64" s="64" t="str">
        <f t="shared" ref="V64:V68" si="90">IF(U64="","",",")</f>
        <v/>
      </c>
      <c r="W64" s="65" t="str">
        <f t="shared" ref="W64:W68" si="91">IF(G64="","",G64)</f>
        <v/>
      </c>
      <c r="X64" s="64" t="str">
        <f t="shared" ref="X64:X68" si="92">IF(U64="","",",")</f>
        <v/>
      </c>
      <c r="Y64" s="64" t="str">
        <f t="shared" ref="Y64:Y68" si="93">IF(U64="","",250)</f>
        <v/>
      </c>
      <c r="Z64" s="56" t="str">
        <f t="shared" ref="Z64:Z68" si="94">IF(U64="","",")")</f>
        <v/>
      </c>
      <c r="AA64" s="66" t="str">
        <f t="shared" ref="AA64:AA68" si="95">IF(AB64="","","(")</f>
        <v/>
      </c>
      <c r="AB64" s="57" t="str">
        <f t="shared" ref="AB64:AB68" si="96">IF(H64="","",H64)</f>
        <v/>
      </c>
      <c r="AC64" s="67" t="str">
        <f t="shared" ref="AC64:AC68" si="97">IF(AB64="","",",")</f>
        <v/>
      </c>
      <c r="AD64" s="59" t="str">
        <f t="shared" ref="AD64:AD68" si="98">IF(I64="","",I64)</f>
        <v/>
      </c>
      <c r="AE64" s="68" t="str">
        <f t="shared" ref="AE64:AE68" si="99">IF(AB64="","",",")</f>
        <v/>
      </c>
      <c r="AF64" s="61" t="str">
        <f t="shared" ref="AF64:AF68" si="100">IF(AB64="","",350)</f>
        <v/>
      </c>
      <c r="AG64" s="61" t="str">
        <f t="shared" ref="AG64:AG68" si="101">IF(AB64="","",")")</f>
        <v/>
      </c>
      <c r="AH64" s="69" t="str">
        <f t="shared" ref="AH64:AH68" si="102">IF(AI64="","","(")</f>
        <v/>
      </c>
      <c r="AI64" s="70" t="str">
        <f t="shared" ref="AI64:AI68" si="103">IF(J64="","",J64)</f>
        <v/>
      </c>
      <c r="AJ64" s="64" t="str">
        <f t="shared" ref="AJ64:AJ68" si="104">IF(AI64="","",",")</f>
        <v/>
      </c>
      <c r="AK64" s="64" t="str">
        <f t="shared" ref="AK64:AK68" si="105">IF(K64="","",K64)</f>
        <v/>
      </c>
      <c r="AL64" s="64" t="str">
        <f t="shared" ref="AL64:AL68" si="106">IF(AI64="","",",")</f>
        <v/>
      </c>
      <c r="AM64" s="64" t="str">
        <f t="shared" ref="AM64:AM68" si="107">IF(AI64="","",450)</f>
        <v/>
      </c>
      <c r="AN64" s="64" t="str">
        <f t="shared" ref="AN64:AN68" si="108">IF(AI64="","",")")</f>
        <v/>
      </c>
    </row>
    <row r="65" spans="2:40" ht="24.5" thickTop="1" thickBot="1" x14ac:dyDescent="0.55000000000000004">
      <c r="B65" t="s">
        <v>1001</v>
      </c>
      <c r="C65" s="82" t="s">
        <v>1047</v>
      </c>
      <c r="D65" s="83" t="s">
        <v>1017</v>
      </c>
      <c r="E65" s="83" t="s">
        <v>1016</v>
      </c>
      <c r="F65" s="83" t="s">
        <v>1048</v>
      </c>
      <c r="G65" s="83"/>
      <c r="H65" s="83"/>
      <c r="I65" s="83"/>
      <c r="J65" s="83"/>
      <c r="K65" s="83"/>
      <c r="L65" s="84" t="str">
        <f>IF(C65="","",_xlfn.CONCAT("       triggerLine: ","""",C65,", ",M65:AN65,""", sC: ","""",B65,""", lines: ["))</f>
        <v xml:space="preserve">       triggerLine: "DICHOSO EL HOMBRE, (La,m,15)(Fa,,250)", sC: "ta as", lines: [</v>
      </c>
      <c r="M65" s="56" t="str">
        <f t="shared" si="81"/>
        <v>(</v>
      </c>
      <c r="N65" s="57" t="str">
        <f t="shared" si="82"/>
        <v>La</v>
      </c>
      <c r="O65" s="58" t="str">
        <f t="shared" si="83"/>
        <v>,</v>
      </c>
      <c r="P65" s="59" t="str">
        <f t="shared" si="84"/>
        <v>m</v>
      </c>
      <c r="Q65" s="60" t="str">
        <f t="shared" si="85"/>
        <v>,</v>
      </c>
      <c r="R65" s="61">
        <f t="shared" si="86"/>
        <v>15</v>
      </c>
      <c r="S65" s="56" t="str">
        <f t="shared" si="87"/>
        <v>)</v>
      </c>
      <c r="T65" s="62" t="str">
        <f t="shared" si="88"/>
        <v>(</v>
      </c>
      <c r="U65" s="63" t="str">
        <f t="shared" si="89"/>
        <v>Fa</v>
      </c>
      <c r="V65" s="64" t="str">
        <f t="shared" si="90"/>
        <v>,</v>
      </c>
      <c r="W65" s="65" t="str">
        <f t="shared" si="91"/>
        <v/>
      </c>
      <c r="X65" s="64" t="str">
        <f t="shared" si="92"/>
        <v>,</v>
      </c>
      <c r="Y65" s="64">
        <f t="shared" si="93"/>
        <v>250</v>
      </c>
      <c r="Z65" s="56" t="str">
        <f t="shared" si="94"/>
        <v>)</v>
      </c>
      <c r="AA65" s="66" t="str">
        <f t="shared" si="95"/>
        <v/>
      </c>
      <c r="AB65" s="57" t="str">
        <f t="shared" si="96"/>
        <v/>
      </c>
      <c r="AC65" s="67" t="str">
        <f t="shared" si="97"/>
        <v/>
      </c>
      <c r="AD65" s="59" t="str">
        <f t="shared" si="98"/>
        <v/>
      </c>
      <c r="AE65" s="68" t="str">
        <f t="shared" si="99"/>
        <v/>
      </c>
      <c r="AF65" s="61" t="str">
        <f t="shared" si="100"/>
        <v/>
      </c>
      <c r="AG65" s="61" t="str">
        <f t="shared" si="101"/>
        <v/>
      </c>
      <c r="AH65" s="69" t="str">
        <f t="shared" si="102"/>
        <v/>
      </c>
      <c r="AI65" s="70" t="str">
        <f t="shared" si="103"/>
        <v/>
      </c>
      <c r="AJ65" s="64" t="str">
        <f t="shared" si="104"/>
        <v/>
      </c>
      <c r="AK65" s="64" t="str">
        <f t="shared" si="105"/>
        <v/>
      </c>
      <c r="AL65" s="64" t="str">
        <f t="shared" si="106"/>
        <v/>
      </c>
      <c r="AM65" s="64" t="str">
        <f t="shared" si="107"/>
        <v/>
      </c>
      <c r="AN65" s="64" t="str">
        <f t="shared" si="108"/>
        <v/>
      </c>
    </row>
    <row r="66" spans="2:40" ht="24.5" thickTop="1" thickBot="1" x14ac:dyDescent="0.55000000000000004">
      <c r="B66" t="s">
        <v>1003</v>
      </c>
      <c r="C66" s="85" t="s">
        <v>1049</v>
      </c>
      <c r="D66" s="86" t="s">
        <v>1017</v>
      </c>
      <c r="E66" s="86" t="s">
        <v>1016</v>
      </c>
      <c r="F66" s="86" t="s">
        <v>1048</v>
      </c>
      <c r="G66" s="86"/>
      <c r="H66" s="87"/>
      <c r="I66" s="87"/>
      <c r="J66" s="87"/>
      <c r="K66" s="87"/>
      <c r="L66" s="88" t="str">
        <f>IF(C66="","",_xlfn.CONCAT("            { line: ","""",C66,", ",M66:AN66,""", sC: ","""",B66,"""},"))</f>
        <v xml:space="preserve">            { line: "QUE NO SIGUE EL CONSEJO DE LOS IMPÍOS,, (La,m,15)(Fa,,250)", sC: "as"},</v>
      </c>
      <c r="M66" s="56" t="str">
        <f t="shared" si="81"/>
        <v>(</v>
      </c>
      <c r="N66" s="57" t="str">
        <f t="shared" si="82"/>
        <v>La</v>
      </c>
      <c r="O66" s="58" t="str">
        <f t="shared" si="83"/>
        <v>,</v>
      </c>
      <c r="P66" s="59" t="str">
        <f t="shared" si="84"/>
        <v>m</v>
      </c>
      <c r="Q66" s="60" t="str">
        <f t="shared" si="85"/>
        <v>,</v>
      </c>
      <c r="R66" s="61">
        <f t="shared" si="86"/>
        <v>15</v>
      </c>
      <c r="S66" s="56" t="str">
        <f t="shared" si="87"/>
        <v>)</v>
      </c>
      <c r="T66" s="62" t="str">
        <f t="shared" si="88"/>
        <v>(</v>
      </c>
      <c r="U66" s="63" t="str">
        <f t="shared" si="89"/>
        <v>Fa</v>
      </c>
      <c r="V66" s="64" t="str">
        <f t="shared" si="90"/>
        <v>,</v>
      </c>
      <c r="W66" s="65" t="str">
        <f t="shared" si="91"/>
        <v/>
      </c>
      <c r="X66" s="64" t="str">
        <f t="shared" si="92"/>
        <v>,</v>
      </c>
      <c r="Y66" s="64">
        <f t="shared" si="93"/>
        <v>250</v>
      </c>
      <c r="Z66" s="56" t="str">
        <f t="shared" si="94"/>
        <v>)</v>
      </c>
      <c r="AA66" s="66" t="str">
        <f t="shared" si="95"/>
        <v/>
      </c>
      <c r="AB66" s="57" t="str">
        <f t="shared" si="96"/>
        <v/>
      </c>
      <c r="AC66" s="67" t="str">
        <f t="shared" si="97"/>
        <v/>
      </c>
      <c r="AD66" s="59" t="str">
        <f t="shared" si="98"/>
        <v/>
      </c>
      <c r="AE66" s="68" t="str">
        <f t="shared" si="99"/>
        <v/>
      </c>
      <c r="AF66" s="61" t="str">
        <f t="shared" si="100"/>
        <v/>
      </c>
      <c r="AG66" s="61" t="str">
        <f t="shared" si="101"/>
        <v/>
      </c>
      <c r="AH66" s="69" t="str">
        <f t="shared" si="102"/>
        <v/>
      </c>
      <c r="AI66" s="70" t="str">
        <f t="shared" si="103"/>
        <v/>
      </c>
      <c r="AJ66" s="64" t="str">
        <f t="shared" si="104"/>
        <v/>
      </c>
      <c r="AK66" s="64" t="str">
        <f t="shared" si="105"/>
        <v/>
      </c>
      <c r="AL66" s="64" t="str">
        <f t="shared" si="106"/>
        <v/>
      </c>
      <c r="AM66" s="64" t="str">
        <f t="shared" si="107"/>
        <v/>
      </c>
      <c r="AN66" s="64" t="str">
        <f t="shared" si="108"/>
        <v/>
      </c>
    </row>
    <row r="67" spans="2:40" ht="24.5" thickTop="1" thickBot="1" x14ac:dyDescent="0.55000000000000004">
      <c r="B67" t="s">
        <v>1003</v>
      </c>
      <c r="C67" s="85" t="s">
        <v>1050</v>
      </c>
      <c r="D67" s="89" t="s">
        <v>1017</v>
      </c>
      <c r="E67" s="89" t="s">
        <v>1016</v>
      </c>
      <c r="F67" s="89"/>
      <c r="G67" s="89"/>
      <c r="H67" s="90"/>
      <c r="I67" s="90"/>
      <c r="J67" s="90"/>
      <c r="K67" s="90"/>
      <c r="L67" s="88" t="str">
        <f>IF(C67="","",_xlfn.CONCAT("            { line: ","""",C67,", ",M67:AN67,""", sC: ","""",B67,"""},"))</f>
        <v xml:space="preserve">            { line: "NI EN LA SENDA DE LOS PECADORES SE DETIENE,, (La,m,15)", sC: "as"},</v>
      </c>
      <c r="M67" s="56" t="str">
        <f t="shared" si="81"/>
        <v>(</v>
      </c>
      <c r="N67" s="57" t="str">
        <f t="shared" si="82"/>
        <v>La</v>
      </c>
      <c r="O67" s="58" t="str">
        <f t="shared" si="83"/>
        <v>,</v>
      </c>
      <c r="P67" s="59" t="str">
        <f t="shared" si="84"/>
        <v>m</v>
      </c>
      <c r="Q67" s="60" t="str">
        <f t="shared" si="85"/>
        <v>,</v>
      </c>
      <c r="R67" s="61">
        <f t="shared" si="86"/>
        <v>15</v>
      </c>
      <c r="S67" s="56" t="str">
        <f t="shared" si="87"/>
        <v>)</v>
      </c>
      <c r="T67" s="62" t="str">
        <f t="shared" si="88"/>
        <v/>
      </c>
      <c r="U67" s="63" t="str">
        <f t="shared" si="89"/>
        <v/>
      </c>
      <c r="V67" s="64" t="str">
        <f t="shared" si="90"/>
        <v/>
      </c>
      <c r="W67" s="65" t="str">
        <f t="shared" si="91"/>
        <v/>
      </c>
      <c r="X67" s="64" t="str">
        <f t="shared" si="92"/>
        <v/>
      </c>
      <c r="Y67" s="64" t="str">
        <f t="shared" si="93"/>
        <v/>
      </c>
      <c r="Z67" s="56" t="str">
        <f t="shared" si="94"/>
        <v/>
      </c>
      <c r="AA67" s="66" t="str">
        <f t="shared" si="95"/>
        <v/>
      </c>
      <c r="AB67" s="57" t="str">
        <f t="shared" si="96"/>
        <v/>
      </c>
      <c r="AC67" s="67" t="str">
        <f t="shared" si="97"/>
        <v/>
      </c>
      <c r="AD67" s="59" t="str">
        <f t="shared" si="98"/>
        <v/>
      </c>
      <c r="AE67" s="68" t="str">
        <f t="shared" si="99"/>
        <v/>
      </c>
      <c r="AF67" s="61" t="str">
        <f t="shared" si="100"/>
        <v/>
      </c>
      <c r="AG67" s="61" t="str">
        <f t="shared" si="101"/>
        <v/>
      </c>
      <c r="AH67" s="69" t="str">
        <f t="shared" si="102"/>
        <v/>
      </c>
      <c r="AI67" s="70" t="str">
        <f t="shared" si="103"/>
        <v/>
      </c>
      <c r="AJ67" s="64" t="str">
        <f t="shared" si="104"/>
        <v/>
      </c>
      <c r="AK67" s="64" t="str">
        <f t="shared" si="105"/>
        <v/>
      </c>
      <c r="AL67" s="64" t="str">
        <f t="shared" si="106"/>
        <v/>
      </c>
      <c r="AM67" s="64" t="str">
        <f t="shared" si="107"/>
        <v/>
      </c>
      <c r="AN67" s="64" t="str">
        <f t="shared" si="108"/>
        <v/>
      </c>
    </row>
    <row r="68" spans="2:40" ht="24.5" thickTop="1" thickBot="1" x14ac:dyDescent="0.55000000000000004">
      <c r="B68" t="s">
        <v>1003</v>
      </c>
      <c r="C68" s="93" t="s">
        <v>1051</v>
      </c>
      <c r="D68" s="83" t="s">
        <v>1048</v>
      </c>
      <c r="E68" s="83"/>
      <c r="F68" s="83" t="s">
        <v>1017</v>
      </c>
      <c r="G68" s="83" t="s">
        <v>1016</v>
      </c>
      <c r="H68" s="83"/>
      <c r="I68" s="83"/>
      <c r="J68" s="83"/>
      <c r="K68" s="83"/>
      <c r="L68" s="94" t="str">
        <f>IF(C68="","",_xlfn.CONCAT("            { line: ","""",C68,", ",M68:AN68,""", sC: ","""",B68,"""},  ]},"))</f>
        <v xml:space="preserve">            { line: "NI EN EL BANCO DE LOS BURLONES SE SIENTA., (Fa,,15)(La,m,250)", sC: "as"},  ]},</v>
      </c>
      <c r="M68" s="56" t="str">
        <f t="shared" si="81"/>
        <v>(</v>
      </c>
      <c r="N68" s="57" t="str">
        <f t="shared" si="82"/>
        <v>Fa</v>
      </c>
      <c r="O68" s="58" t="str">
        <f t="shared" si="83"/>
        <v>,</v>
      </c>
      <c r="P68" s="59" t="str">
        <f t="shared" si="84"/>
        <v/>
      </c>
      <c r="Q68" s="60" t="str">
        <f t="shared" si="85"/>
        <v>,</v>
      </c>
      <c r="R68" s="61">
        <f t="shared" si="86"/>
        <v>15</v>
      </c>
      <c r="S68" s="56" t="str">
        <f t="shared" si="87"/>
        <v>)</v>
      </c>
      <c r="T68" s="62" t="str">
        <f t="shared" si="88"/>
        <v>(</v>
      </c>
      <c r="U68" s="63" t="str">
        <f t="shared" si="89"/>
        <v>La</v>
      </c>
      <c r="V68" s="64" t="str">
        <f t="shared" si="90"/>
        <v>,</v>
      </c>
      <c r="W68" s="65" t="str">
        <f t="shared" si="91"/>
        <v>m</v>
      </c>
      <c r="X68" s="64" t="str">
        <f t="shared" si="92"/>
        <v>,</v>
      </c>
      <c r="Y68" s="64">
        <f t="shared" si="93"/>
        <v>250</v>
      </c>
      <c r="Z68" s="56" t="str">
        <f t="shared" si="94"/>
        <v>)</v>
      </c>
      <c r="AA68" s="66" t="str">
        <f t="shared" si="95"/>
        <v/>
      </c>
      <c r="AB68" s="57" t="str">
        <f t="shared" si="96"/>
        <v/>
      </c>
      <c r="AC68" s="67" t="str">
        <f t="shared" si="97"/>
        <v/>
      </c>
      <c r="AD68" s="59" t="str">
        <f t="shared" si="98"/>
        <v/>
      </c>
      <c r="AE68" s="68" t="str">
        <f t="shared" si="99"/>
        <v/>
      </c>
      <c r="AF68" s="61" t="str">
        <f t="shared" si="100"/>
        <v/>
      </c>
      <c r="AG68" s="61" t="str">
        <f t="shared" si="101"/>
        <v/>
      </c>
      <c r="AH68" s="69" t="str">
        <f t="shared" si="102"/>
        <v/>
      </c>
      <c r="AI68" s="70" t="str">
        <f t="shared" si="103"/>
        <v/>
      </c>
      <c r="AJ68" s="64" t="str">
        <f t="shared" si="104"/>
        <v/>
      </c>
      <c r="AK68" s="64" t="str">
        <f t="shared" si="105"/>
        <v/>
      </c>
      <c r="AL68" s="64" t="str">
        <f t="shared" si="106"/>
        <v/>
      </c>
      <c r="AM68" s="64" t="str">
        <f t="shared" si="107"/>
        <v/>
      </c>
      <c r="AN68" s="64" t="str">
        <f t="shared" si="108"/>
        <v/>
      </c>
    </row>
    <row r="69" spans="2:40" ht="24" customHeight="1" x14ac:dyDescent="0.6">
      <c r="B69" s="95"/>
      <c r="C69" s="95"/>
      <c r="D69" s="95"/>
      <c r="E69" s="95"/>
      <c r="F69" s="95"/>
      <c r="G69" s="95"/>
      <c r="H69" s="95"/>
      <c r="I69" s="95"/>
      <c r="J69" s="95"/>
      <c r="K69" s="95"/>
      <c r="L69" s="99" t="e">
        <f ca="1">_xlfn.CONCAT("]}, // ULTIMA LINEA DEL CANTO: ",L1)</f>
        <v>#N/A</v>
      </c>
      <c r="M69" s="95"/>
    </row>
    <row r="70" spans="2:40" ht="20.5" x14ac:dyDescent="0.35">
      <c r="L70" s="100" t="s">
        <v>1012</v>
      </c>
      <c r="M70" s="101"/>
    </row>
    <row r="71" spans="2:40" x14ac:dyDescent="0.35">
      <c r="M71"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203200</xdr:colOff>
                    <xdr:row>0</xdr:row>
                    <xdr:rowOff>69850</xdr:rowOff>
                  </from>
                  <to>
                    <xdr:col>9</xdr:col>
                    <xdr:colOff>285750</xdr:colOff>
                    <xdr:row>0</xdr:row>
                    <xdr:rowOff>793750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5"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197</v>
      </c>
      <c r="E1" s="40"/>
      <c r="F1" s="40"/>
      <c r="G1" s="40"/>
      <c r="H1" s="40"/>
      <c r="I1" s="40"/>
      <c r="J1" s="40"/>
      <c r="K1" s="40"/>
      <c r="L1" s="41" t="str">
        <f ca="1">UPPER(VLOOKUP(C1,Table223[],3,FALSE))</f>
        <v>PLEGARIA EUCARÍSTICA II MODELO II</v>
      </c>
      <c r="O1" s="42"/>
      <c r="P1" s="42"/>
      <c r="Q1" s="43"/>
      <c r="AE1" s="43"/>
      <c r="AF1" s="43"/>
    </row>
    <row r="2" spans="2:32" ht="34.5" x14ac:dyDescent="0.55000000000000004">
      <c r="B2" s="44" t="s">
        <v>983</v>
      </c>
      <c r="C2" s="45"/>
      <c r="D2" s="45"/>
      <c r="E2" s="45"/>
      <c r="F2" s="45"/>
      <c r="G2" s="45"/>
      <c r="H2" s="45"/>
      <c r="I2" s="45"/>
      <c r="J2" s="45"/>
      <c r="K2" s="45"/>
      <c r="L2" s="46" t="s">
        <v>984</v>
      </c>
    </row>
    <row r="3" spans="2:32" ht="23" x14ac:dyDescent="0.35">
      <c r="L3" s="46" t="s">
        <v>985</v>
      </c>
    </row>
    <row r="4" spans="2:32" ht="23" x14ac:dyDescent="0.35">
      <c r="L4" s="46" t="str">
        <f ca="1">_xlfn.CONCAT("║           ",L1,"               ║")</f>
        <v>║           PLEGARIA EUCARÍSTICA II MODELO II               ║</v>
      </c>
    </row>
    <row r="5" spans="2:32" ht="23" x14ac:dyDescent="0.35">
      <c r="L5" s="46" t="s">
        <v>986</v>
      </c>
    </row>
    <row r="6" spans="2:32" ht="23" x14ac:dyDescent="0.35">
      <c r="L6" s="47"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plegariaeucaristicaiimodeloii</v>
      </c>
      <c r="L7" s="48" t="str">
        <f ca="1">_xlfn.CONCAT("        id: ","""",C7,"""",",")</f>
        <v xml:space="preserve">        id: "plegariaeucaristicaiimodeloii",</v>
      </c>
    </row>
    <row r="8" spans="2:32" ht="23" x14ac:dyDescent="0.35">
      <c r="C8" t="str">
        <f ca="1">PROPER(L1)</f>
        <v>Plegaria Eucarística Ii Modelo Ii</v>
      </c>
      <c r="L8" s="48" t="str">
        <f ca="1">_xlfn.CONCAT("        tt: ","""",C8,"""",",")</f>
        <v xml:space="preserve">        tt: "Plegaria Eucarística Ii Modelo Ii",</v>
      </c>
    </row>
    <row r="9" spans="2:32" ht="23" x14ac:dyDescent="0.35">
      <c r="C9" t="str">
        <f ca="1">PROPER(L1)</f>
        <v>Plegaria Eucarística Ii Modelo Ii</v>
      </c>
      <c r="L9" s="48" t="str">
        <f ca="1">_xlfn.CONCAT("        title: ","""",C9,"""",",")</f>
        <v xml:space="preserve">        title: "Plegaria Eucarística Ii Modelo Ii",</v>
      </c>
    </row>
    <row r="10" spans="2:32" ht="23" x14ac:dyDescent="0.35">
      <c r="C10" t="str">
        <f ca="1">VLOOKUP(C1,Table223[],4,FALSE)</f>
        <v>Modelo II (1987)</v>
      </c>
      <c r="L10" s="48" t="str">
        <f ca="1">_xlfn.CONCAT("        ","subtitle: ","""",C10,"""",",")</f>
        <v xml:space="preserve">        subtitle: "Modelo II (1987)",</v>
      </c>
    </row>
    <row r="11" spans="2:32" ht="23" x14ac:dyDescent="0.35">
      <c r="C11" t="str">
        <f ca="1">_xlfn.CONCAT("category: [",VLOOKUP(C1,Table223[],16,FALSE),"],")</f>
        <v>category: ["Liturgia"],</v>
      </c>
      <c r="L11" s="48" t="str">
        <f ca="1">_xlfn.CONCAT("        ",C11)</f>
        <v xml:space="preserve">        category: ["Liturgia"],</v>
      </c>
    </row>
    <row r="12" spans="2:32" ht="23" x14ac:dyDescent="0.35">
      <c r="C12" t="str">
        <f ca="1">VLOOKUP(C1,Table223[],5,FALSE)</f>
        <v>Liturgia</v>
      </c>
      <c r="L12" s="48" t="str">
        <f ca="1">_xlfn.CONCAT("        catCanto: ","""",C12,"""",",   // Precatecumenado | Catecumenado | Liturgia | Eleccion")</f>
        <v xml:space="preserve">        catCanto: "Liturgia",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197</v>
      </c>
      <c r="L16" s="48" t="str">
        <f ca="1">_xlfn.CONCAT("        dbno: ","""",C16,"""",",")</f>
        <v xml:space="preserve">        dbno: "197",</v>
      </c>
    </row>
    <row r="17" spans="2:40" ht="23" x14ac:dyDescent="0.35">
      <c r="L17" s="48" t="str">
        <f>_xlfn.CONCAT("        notes: ","""",C17,"""",",")</f>
        <v xml:space="preserve">        notes: "",</v>
      </c>
    </row>
    <row r="18" spans="2:40" ht="23" x14ac:dyDescent="0.35">
      <c r="C18" t="s">
        <v>988</v>
      </c>
      <c r="L18" s="48" t="str">
        <f>_xlfn.CONCAT("        mant: ","""",C18,"""",",")</f>
        <v xml:space="preserve">        mant: "Si",</v>
      </c>
    </row>
    <row r="19" spans="2:40" ht="23" x14ac:dyDescent="0.35">
      <c r="C19" t="str">
        <f ca="1">C7</f>
        <v>plegariaeucaristicaiimodeloii</v>
      </c>
      <c r="L19" s="48" t="str">
        <f ca="1">_xlfn.CONCAT("        audioSrc: ","""/audio/",C19,".mp3""",",")</f>
        <v xml:space="preserve">        audioSrc: "/audio/plegariaeucaristicaiimodeloii.mp3",</v>
      </c>
    </row>
    <row r="20" spans="2:40" ht="23" x14ac:dyDescent="0.35">
      <c r="L20" s="46" t="s">
        <v>989</v>
      </c>
    </row>
    <row r="21" spans="2:40" ht="23" x14ac:dyDescent="0.35">
      <c r="L21" s="48" t="s">
        <v>990</v>
      </c>
    </row>
    <row r="22" spans="2:40" ht="23" x14ac:dyDescent="0.35">
      <c r="L22" s="48" t="s">
        <v>991</v>
      </c>
    </row>
    <row r="23" spans="2:40" ht="23" x14ac:dyDescent="0.35">
      <c r="L23" s="48" t="s">
        <v>992</v>
      </c>
    </row>
    <row r="24" spans="2:40" ht="23" x14ac:dyDescent="0.35">
      <c r="C24" t="s">
        <v>1014</v>
      </c>
      <c r="L24" s="48" t="s">
        <v>993</v>
      </c>
    </row>
    <row r="25" spans="2:40" ht="23" x14ac:dyDescent="0.35">
      <c r="L25" s="48" t="s">
        <v>994</v>
      </c>
    </row>
    <row r="26" spans="2:40" ht="23" x14ac:dyDescent="0.35">
      <c r="B26">
        <f ca="1">+C1-1</f>
        <v>196</v>
      </c>
      <c r="C26" t="e">
        <f ca="1">VLOOKUP(B26,Table4[],13,FALSE)</f>
        <v>#N/A</v>
      </c>
      <c r="L26" s="48" t="e">
        <f ca="1">_xlfn.CONCAT("        ant: ",C26,",")</f>
        <v>#N/A</v>
      </c>
    </row>
    <row r="27" spans="2:40" ht="23" x14ac:dyDescent="0.35">
      <c r="B27">
        <f ca="1">+C1+1</f>
        <v>198</v>
      </c>
      <c r="C27" t="e">
        <f ca="1">VLOOKUP(B27,Table4[],13,FALSE)</f>
        <v>#N/A</v>
      </c>
      <c r="L27" s="48" t="e">
        <f ca="1">_xlfn.CONCAT("        sig: ",C27,",")</f>
        <v>#N/A</v>
      </c>
    </row>
    <row r="28" spans="2:40" ht="23" x14ac:dyDescent="0.35">
      <c r="L28" s="46" t="s">
        <v>995</v>
      </c>
    </row>
    <row r="29" spans="2:40" ht="36" thickBot="1" x14ac:dyDescent="0.4">
      <c r="C29" s="49"/>
      <c r="D29" s="49"/>
      <c r="E29" s="49"/>
      <c r="F29" s="49"/>
      <c r="G29" s="49"/>
      <c r="H29" s="49"/>
      <c r="I29" s="49"/>
      <c r="J29" s="49"/>
      <c r="K29" s="49"/>
      <c r="L29" s="50" t="s">
        <v>996</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997</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998</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997</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997</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999</v>
      </c>
      <c r="D84" s="80"/>
      <c r="E84" s="80"/>
      <c r="F84" s="80"/>
      <c r="G84" s="80"/>
      <c r="H84" s="80"/>
      <c r="I84" s="80"/>
      <c r="J84" s="80"/>
      <c r="K84" s="80"/>
      <c r="L84" s="81" t="s">
        <v>1000</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1001</v>
      </c>
      <c r="C85" s="82" t="s">
        <v>1002</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1003</v>
      </c>
      <c r="C86" s="85" t="s">
        <v>1004</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1003</v>
      </c>
      <c r="C87" s="85" t="s">
        <v>1005</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1003</v>
      </c>
      <c r="C88" s="85" t="s">
        <v>1006</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1003</v>
      </c>
      <c r="C89" s="85" t="s">
        <v>1007</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1003</v>
      </c>
      <c r="C90" s="85" t="s">
        <v>1008</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1003</v>
      </c>
      <c r="C91" s="93" t="s">
        <v>1009</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1010</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1011</v>
      </c>
      <c r="D93" s="80"/>
      <c r="E93" s="80"/>
      <c r="F93" s="80"/>
      <c r="G93" s="80"/>
      <c r="H93" s="80"/>
      <c r="I93" s="80"/>
      <c r="J93" s="80"/>
      <c r="K93" s="80"/>
      <c r="L93" s="81" t="s">
        <v>1000</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1001</v>
      </c>
      <c r="C94" s="82" t="s">
        <v>1002</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1003</v>
      </c>
      <c r="C95" s="85" t="s">
        <v>1004</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1003</v>
      </c>
      <c r="C96" s="85" t="s">
        <v>1005</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1003</v>
      </c>
      <c r="C97" s="85" t="s">
        <v>1006</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1003</v>
      </c>
      <c r="C98" s="85" t="s">
        <v>1007</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1003</v>
      </c>
      <c r="C99" s="85" t="s">
        <v>1008</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1003</v>
      </c>
      <c r="C100" s="98" t="s">
        <v>1009</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 ca="1">_xlfn.CONCAT("]}, // ULTIMA LINEA DEL CANTO: ",L1)</f>
        <v>]}, // ULTIMA LINEA DEL CANTO: PLEGARIA EUCARÍSTICA II MODELO II</v>
      </c>
      <c r="M102" s="95"/>
    </row>
    <row r="103" spans="2:40" ht="20.5" x14ac:dyDescent="0.35">
      <c r="L103" s="100" t="s">
        <v>1012</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292100</xdr:colOff>
                    <xdr:row>0</xdr:row>
                    <xdr:rowOff>88900</xdr:rowOff>
                  </from>
                  <to>
                    <xdr:col>8</xdr:col>
                    <xdr:colOff>361950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tabSelected="1"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10</v>
      </c>
      <c r="E1" s="40"/>
      <c r="F1" s="40"/>
      <c r="G1" s="40"/>
      <c r="H1" s="40"/>
      <c r="I1" s="40"/>
      <c r="J1" s="40"/>
      <c r="K1" s="40"/>
      <c r="L1" s="41" t="s">
        <v>1196</v>
      </c>
      <c r="O1" s="42"/>
      <c r="P1" s="42"/>
      <c r="Q1" s="43"/>
      <c r="AE1" s="43"/>
      <c r="AF1" s="43"/>
    </row>
    <row r="2" spans="2:32" ht="34.5" x14ac:dyDescent="0.55000000000000004">
      <c r="B2" s="44" t="s">
        <v>983</v>
      </c>
      <c r="C2" s="45"/>
      <c r="D2" s="45"/>
      <c r="E2" s="45"/>
      <c r="F2" s="45"/>
      <c r="G2" s="45"/>
      <c r="H2" s="45"/>
      <c r="I2" s="45"/>
      <c r="J2" s="45"/>
      <c r="K2" s="45"/>
      <c r="L2" s="46" t="s">
        <v>984</v>
      </c>
    </row>
    <row r="3" spans="2:32" ht="23" x14ac:dyDescent="0.35">
      <c r="L3" s="46" t="s">
        <v>985</v>
      </c>
    </row>
    <row r="4" spans="2:32" ht="23" x14ac:dyDescent="0.35">
      <c r="L4" s="46" t="str">
        <f>_xlfn.CONCAT("║           ",L1,"               ║")</f>
        <v>║           OH LUZ GOZOSA               ║</v>
      </c>
    </row>
    <row r="5" spans="2:32" ht="23" x14ac:dyDescent="0.35">
      <c r="L5" s="46" t="s">
        <v>986</v>
      </c>
    </row>
    <row r="6" spans="2:32" ht="23" x14ac:dyDescent="0.35">
      <c r="L6" s="47"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8" t="str">
        <f>_xlfn.CONCAT("        id: ","""",C7,"""",",")</f>
        <v xml:space="preserve">        id: "ohluzgozosa",</v>
      </c>
    </row>
    <row r="8" spans="2:32" ht="23" x14ac:dyDescent="0.35">
      <c r="C8" t="str">
        <f>PROPER(L1)</f>
        <v>Oh Luz Gozosa</v>
      </c>
      <c r="L8" s="48" t="str">
        <f>_xlfn.CONCAT("        tt: ","""",C8,"""",",")</f>
        <v xml:space="preserve">        tt: "Oh Luz Gozosa",</v>
      </c>
    </row>
    <row r="9" spans="2:32" ht="23" x14ac:dyDescent="0.35">
      <c r="C9" t="str">
        <f>PROPER(L1)</f>
        <v>Oh Luz Gozosa</v>
      </c>
      <c r="L9" s="48" t="str">
        <f>_xlfn.CONCAT("        title: ","""",C9,"""",",")</f>
        <v xml:space="preserve">        title: "Oh Luz Gozosa",</v>
      </c>
    </row>
    <row r="10" spans="2:32" ht="23" x14ac:dyDescent="0.35">
      <c r="C10" t="str">
        <f>VLOOKUP(C1,Table223[],4,FALSE)</f>
        <v xml:space="preserve">Salmo 17 (16) </v>
      </c>
      <c r="L10" s="48" t="str">
        <f>_xlfn.CONCAT("        ","subtitle: ","""",C10,"""",",")</f>
        <v xml:space="preserve">        subtitle: "Salmo 17 (16) ",</v>
      </c>
    </row>
    <row r="11" spans="2:32" ht="23" x14ac:dyDescent="0.35">
      <c r="C11" t="str">
        <f>_xlfn.CONCAT("category: [",VLOOKUP(C1,Table223[],16,FALSE),"],")</f>
        <v>category: ["Precatecumenado","Cuaresma","Antiguo Testamento"],</v>
      </c>
      <c r="L11" s="48" t="str">
        <f>_xlfn.CONCAT("        ",C11)</f>
        <v xml:space="preserve">        category: ["Precatecumenado","Cuaresma","Antiguo Testamento"],</v>
      </c>
    </row>
    <row r="12" spans="2:32" ht="23" x14ac:dyDescent="0.35">
      <c r="C12" t="str">
        <f>VLOOKUP(C1,Table223[],5,FALSE)</f>
        <v>Precatecumenado</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VLOOKUP(C1,Table223[],1,FALSE)</f>
        <v>10</v>
      </c>
      <c r="L16" s="48" t="str">
        <f>_xlfn.CONCAT("        dbno: ","""",C16,"""",",")</f>
        <v xml:space="preserve">        dbno: "10",</v>
      </c>
    </row>
    <row r="17" spans="2:40" ht="23" x14ac:dyDescent="0.35">
      <c r="L17" s="48" t="str">
        <f>_xlfn.CONCAT("        notes: ","""",C17,"""",",")</f>
        <v xml:space="preserve">        notes: "",</v>
      </c>
    </row>
    <row r="18" spans="2:40" ht="23" x14ac:dyDescent="0.35">
      <c r="C18" t="s">
        <v>988</v>
      </c>
      <c r="L18" s="48" t="str">
        <f>_xlfn.CONCAT("        mant: ","""",C18,"""",",")</f>
        <v xml:space="preserve">        mant: "Si",</v>
      </c>
    </row>
    <row r="19" spans="2:40" ht="23" x14ac:dyDescent="0.35">
      <c r="C19" t="str">
        <f>C7</f>
        <v>ohluzgozosa</v>
      </c>
      <c r="L19" s="48" t="str">
        <f>_xlfn.CONCAT("        audioSrc: ","""/audio/",C19,".mp3""",",")</f>
        <v xml:space="preserve">        audioSrc: "/audio/ohluzgozosa.mp3",</v>
      </c>
    </row>
    <row r="20" spans="2:40" ht="23" x14ac:dyDescent="0.35">
      <c r="L20" s="46" t="s">
        <v>989</v>
      </c>
    </row>
    <row r="21" spans="2:40" ht="23" x14ac:dyDescent="0.35">
      <c r="L21" s="48" t="s">
        <v>990</v>
      </c>
    </row>
    <row r="22" spans="2:40" ht="23" x14ac:dyDescent="0.35">
      <c r="L22" s="48" t="s">
        <v>991</v>
      </c>
    </row>
    <row r="23" spans="2:40" ht="23" x14ac:dyDescent="0.35">
      <c r="L23" s="48" t="s">
        <v>992</v>
      </c>
    </row>
    <row r="24" spans="2:40" ht="23" x14ac:dyDescent="0.35">
      <c r="C24" t="s">
        <v>1014</v>
      </c>
      <c r="L24" s="48" t="s">
        <v>993</v>
      </c>
    </row>
    <row r="25" spans="2:40" ht="23" x14ac:dyDescent="0.35">
      <c r="L25" s="48" t="s">
        <v>994</v>
      </c>
    </row>
    <row r="26" spans="2:40" ht="23" x14ac:dyDescent="0.35">
      <c r="B26">
        <f>+C1-1</f>
        <v>9</v>
      </c>
      <c r="C26" t="str">
        <f>VLOOKUP(B26,Table4[],13,FALSE)</f>
        <v>"/resucito/src/index.html?canto=aclamadalsenor"</v>
      </c>
      <c r="L26" s="48" t="str">
        <f>_xlfn.CONCAT("        ant: ",C26,",")</f>
        <v xml:space="preserve">        ant: "/resucito/src/index.html?canto=aclamadalsenor",</v>
      </c>
    </row>
    <row r="27" spans="2:40" ht="23" x14ac:dyDescent="0.35">
      <c r="B27">
        <f>+C1+1</f>
        <v>11</v>
      </c>
      <c r="C27" t="str">
        <f>VLOOKUP(B27,Table4[],13,FALSE)</f>
        <v>"/resucito/src/index.html?canto=alabadalsenorenelcielo"</v>
      </c>
      <c r="L27" s="48" t="str">
        <f>_xlfn.CONCAT("        sig: ",C27,",")</f>
        <v xml:space="preserve">        sig: "/resucito/src/index.html?canto=alabadalsenorenelcielo",</v>
      </c>
    </row>
    <row r="28" spans="2:40" ht="23" x14ac:dyDescent="0.35">
      <c r="L28" s="46" t="s">
        <v>995</v>
      </c>
    </row>
    <row r="29" spans="2:40" ht="36" thickBot="1" x14ac:dyDescent="0.4">
      <c r="C29" s="49"/>
      <c r="D29" s="49"/>
      <c r="E29" s="49"/>
      <c r="F29" s="49"/>
      <c r="G29" s="49"/>
      <c r="H29" s="49"/>
      <c r="I29" s="49"/>
      <c r="J29" s="49"/>
      <c r="K29" s="49"/>
      <c r="L29" s="50" t="s">
        <v>996</v>
      </c>
    </row>
    <row r="30" spans="2:40" ht="24.5" thickTop="1" thickBot="1" x14ac:dyDescent="0.55000000000000004">
      <c r="B30" t="s">
        <v>1018</v>
      </c>
      <c r="C30" s="51" t="s">
        <v>1191</v>
      </c>
      <c r="D30" s="52" t="s">
        <v>1053</v>
      </c>
      <c r="E30" s="52"/>
      <c r="F30" s="53" t="s">
        <v>1106</v>
      </c>
      <c r="G30" s="53"/>
      <c r="H30" s="52"/>
      <c r="I30" s="52"/>
      <c r="J30" s="54"/>
      <c r="K30" s="54"/>
      <c r="L30" s="55" t="str">
        <f t="shared" ref="L30" si="0">IF(C30="","",_xlfn.CONCAT("            { line: ","""",C30,", ",M30:AN30,""", sC: ","""",B30,"""},"))</f>
        <v xml:space="preserve">            { line: "Oh luz gozosa, (Sol,,15)(Do,,250)", sC: "tc"},</v>
      </c>
      <c r="M30" s="56" t="str">
        <f t="shared" ref="M30:M35" si="1">IF(N30="","","(")</f>
        <v>(</v>
      </c>
      <c r="N30" s="57" t="str">
        <f t="shared" ref="N30:N35" si="2">IF(D30="","",D30)</f>
        <v>Sol</v>
      </c>
      <c r="O30" s="58" t="str">
        <f t="shared" ref="O30:O35" si="3">IF(N30="","",",")</f>
        <v>,</v>
      </c>
      <c r="P30" s="59" t="str">
        <f t="shared" ref="P30:P35" si="4">IF(E30="","",E30)</f>
        <v/>
      </c>
      <c r="Q30" s="60" t="str">
        <f t="shared" ref="Q30:Q35" si="5">IF(N30="","",",")</f>
        <v>,</v>
      </c>
      <c r="R30" s="61">
        <f t="shared" ref="R30:R35" si="6">IF(N30="","",15)</f>
        <v>15</v>
      </c>
      <c r="S30" s="56" t="str">
        <f t="shared" ref="S30:S35" si="7">IF(N30="","",")")</f>
        <v>)</v>
      </c>
      <c r="T30" s="62" t="str">
        <f t="shared" ref="T30:T35" si="8">IF(U30="","","(")</f>
        <v>(</v>
      </c>
      <c r="U30" s="63" t="str">
        <f t="shared" ref="U30:U35" si="9">IF(F30="","",F30)</f>
        <v>Do</v>
      </c>
      <c r="V30" s="64" t="str">
        <f t="shared" ref="V30:V35" si="10">IF(U30="","",",")</f>
        <v>,</v>
      </c>
      <c r="W30" s="65" t="str">
        <f t="shared" ref="W30:W35" si="11">IF(G30="","",G30)</f>
        <v/>
      </c>
      <c r="X30" s="64" t="str">
        <f t="shared" ref="X30:X35" si="12">IF(U30="","",",")</f>
        <v>,</v>
      </c>
      <c r="Y30" s="64">
        <f t="shared" ref="Y30:Y35" si="13">IF(U30="","",250)</f>
        <v>250</v>
      </c>
      <c r="Z30" s="56" t="str">
        <f t="shared" ref="Z30:Z35" si="14">IF(U30="","",")")</f>
        <v>)</v>
      </c>
      <c r="AA30" s="66" t="str">
        <f t="shared" ref="AA30:AA35" si="15">IF(AB30="","","(")</f>
        <v/>
      </c>
      <c r="AB30" s="57" t="str">
        <f t="shared" ref="AB30:AB35"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35"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2:40" ht="24.5" thickTop="1" thickBot="1" x14ac:dyDescent="0.55000000000000004">
      <c r="C31" s="51" t="s">
        <v>1192</v>
      </c>
      <c r="D31" s="52" t="s">
        <v>1053</v>
      </c>
      <c r="E31" s="52"/>
      <c r="F31" s="53" t="s">
        <v>1110</v>
      </c>
      <c r="G31" s="53"/>
      <c r="H31" s="52"/>
      <c r="I31" s="52"/>
      <c r="J31" s="54"/>
      <c r="K31" s="54"/>
      <c r="L31" s="55" t="str">
        <f t="shared" ref="L31:L34" si="29">IF(C31="","",_xlfn.CONCAT("            { line: ","""",C31,", ",M31:AN31,""", sC: ","""",B31,"""},"))</f>
        <v xml:space="preserve">            { line: "de la santa Gloria, (Sol,,15)(Re,,250)", sC: ""},</v>
      </c>
      <c r="M31" s="56" t="str">
        <f t="shared" ref="M31:M34" si="30">IF(N31="","","(")</f>
        <v>(</v>
      </c>
      <c r="N31" s="57" t="str">
        <f t="shared" ref="N31:N34" si="31">IF(D31="","",D31)</f>
        <v>Sol</v>
      </c>
      <c r="O31" s="58" t="str">
        <f t="shared" ref="O31:O34" si="32">IF(N31="","",",")</f>
        <v>,</v>
      </c>
      <c r="P31" s="59" t="str">
        <f t="shared" ref="P31:P34" si="33">IF(E31="","",E31)</f>
        <v/>
      </c>
      <c r="Q31" s="60" t="str">
        <f t="shared" ref="Q31:Q34" si="34">IF(N31="","",",")</f>
        <v>,</v>
      </c>
      <c r="R31" s="61">
        <f t="shared" ref="R31:R34" si="35">IF(N31="","",15)</f>
        <v>15</v>
      </c>
      <c r="S31" s="56" t="str">
        <f t="shared" ref="S31:S34" si="36">IF(N31="","",")")</f>
        <v>)</v>
      </c>
      <c r="T31" s="62" t="str">
        <f t="shared" ref="T31:T34" si="37">IF(U31="","","(")</f>
        <v>(</v>
      </c>
      <c r="U31" s="63" t="str">
        <f t="shared" ref="U31:U34" si="38">IF(F31="","",F31)</f>
        <v>Re</v>
      </c>
      <c r="V31" s="64" t="str">
        <f t="shared" ref="V31:V34" si="39">IF(U31="","",",")</f>
        <v>,</v>
      </c>
      <c r="W31" s="65" t="str">
        <f t="shared" ref="W31:W34" si="40">IF(G31="","",G31)</f>
        <v/>
      </c>
      <c r="X31" s="64" t="str">
        <f t="shared" ref="X31:X34" si="41">IF(U31="","",",")</f>
        <v>,</v>
      </c>
      <c r="Y31" s="64">
        <f t="shared" ref="Y31:Y34" si="42">IF(U31="","",250)</f>
        <v>250</v>
      </c>
      <c r="Z31" s="56" t="str">
        <f t="shared" ref="Z31:Z34" si="43">IF(U31="","",")")</f>
        <v>)</v>
      </c>
      <c r="AA31" s="66" t="str">
        <f t="shared" ref="AA31:AA34" si="44">IF(AB31="","","(")</f>
        <v/>
      </c>
      <c r="AB31" s="57" t="str">
        <f t="shared" ref="AB31:AB34" si="45">IF(H31="","",H31)</f>
        <v/>
      </c>
      <c r="AC31" s="67" t="str">
        <f t="shared" ref="AC31:AC34" si="46">IF(AB31="","",",")</f>
        <v/>
      </c>
      <c r="AD31" s="59" t="str">
        <f t="shared" ref="AD31:AD34" si="47">IF(I31="","",I31)</f>
        <v/>
      </c>
      <c r="AE31" s="68" t="str">
        <f t="shared" ref="AE31:AE34" si="48">IF(AB31="","",",")</f>
        <v/>
      </c>
      <c r="AF31" s="61" t="str">
        <f t="shared" ref="AF31:AF34" si="49">IF(AB31="","",350)</f>
        <v/>
      </c>
      <c r="AG31" s="61" t="str">
        <f t="shared" ref="AG31:AG34" si="50">IF(AB31="","",")")</f>
        <v/>
      </c>
      <c r="AH31" s="69" t="str">
        <f t="shared" ref="AH31:AH34" si="51">IF(AI31="","","(")</f>
        <v/>
      </c>
      <c r="AI31" s="70" t="str">
        <f t="shared" ref="AI31:AI34" si="52">IF(J31="","",J31)</f>
        <v/>
      </c>
      <c r="AJ31" s="64" t="str">
        <f t="shared" ref="AJ31:AJ34" si="53">IF(AI31="","",",")</f>
        <v/>
      </c>
      <c r="AK31" s="64" t="str">
        <f t="shared" ref="AK31:AK34" si="54">IF(K31="","",K31)</f>
        <v/>
      </c>
      <c r="AL31" s="64" t="str">
        <f t="shared" ref="AL31:AL34" si="55">IF(AI31="","",",")</f>
        <v/>
      </c>
      <c r="AM31" s="64" t="str">
        <f t="shared" ref="AM31:AM34" si="56">IF(AI31="","",450)</f>
        <v/>
      </c>
      <c r="AN31" s="64" t="str">
        <f t="shared" ref="AN31:AN34" si="57">IF(AI31="","",")")</f>
        <v/>
      </c>
    </row>
    <row r="32" spans="2:40" ht="24.5" thickTop="1" thickBot="1" x14ac:dyDescent="0.55000000000000004">
      <c r="C32" s="51" t="s">
        <v>1193</v>
      </c>
      <c r="D32" s="52" t="s">
        <v>1015</v>
      </c>
      <c r="E32" s="52" t="s">
        <v>1016</v>
      </c>
      <c r="F32" s="53" t="s">
        <v>1106</v>
      </c>
      <c r="G32" s="53"/>
      <c r="H32" s="52" t="s">
        <v>1110</v>
      </c>
      <c r="I32" s="52"/>
      <c r="J32" s="54"/>
      <c r="K32" s="54"/>
      <c r="L32" s="55" t="str">
        <f t="shared" si="29"/>
        <v xml:space="preserve">            { line: "del Padre celeste inmortal, (Mi,m,15)(Do,,250)(Re,,350)", sC: ""},</v>
      </c>
      <c r="M32" s="56" t="str">
        <f t="shared" si="30"/>
        <v>(</v>
      </c>
      <c r="N32" s="57" t="str">
        <f t="shared" si="31"/>
        <v>Mi</v>
      </c>
      <c r="O32" s="58" t="str">
        <f t="shared" si="32"/>
        <v>,</v>
      </c>
      <c r="P32" s="59" t="str">
        <f t="shared" si="33"/>
        <v>m</v>
      </c>
      <c r="Q32" s="60" t="str">
        <f t="shared" si="34"/>
        <v>,</v>
      </c>
      <c r="R32" s="61">
        <f t="shared" si="35"/>
        <v>15</v>
      </c>
      <c r="S32" s="56" t="str">
        <f t="shared" si="36"/>
        <v>)</v>
      </c>
      <c r="T32" s="62" t="str">
        <f t="shared" si="37"/>
        <v>(</v>
      </c>
      <c r="U32" s="63" t="str">
        <f t="shared" si="38"/>
        <v>Do</v>
      </c>
      <c r="V32" s="64" t="str">
        <f t="shared" si="39"/>
        <v>,</v>
      </c>
      <c r="W32" s="65" t="str">
        <f t="shared" si="40"/>
        <v/>
      </c>
      <c r="X32" s="64" t="str">
        <f t="shared" si="41"/>
        <v>,</v>
      </c>
      <c r="Y32" s="64">
        <f t="shared" si="42"/>
        <v>250</v>
      </c>
      <c r="Z32" s="56" t="str">
        <f t="shared" si="43"/>
        <v>)</v>
      </c>
      <c r="AA32" s="66" t="str">
        <f t="shared" si="44"/>
        <v>(</v>
      </c>
      <c r="AB32" s="57" t="str">
        <f t="shared" si="45"/>
        <v>Re</v>
      </c>
      <c r="AC32" s="67" t="str">
        <f t="shared" si="46"/>
        <v>,</v>
      </c>
      <c r="AD32" s="59" t="str">
        <f t="shared" si="47"/>
        <v/>
      </c>
      <c r="AE32" s="68" t="str">
        <f t="shared" si="48"/>
        <v>,</v>
      </c>
      <c r="AF32" s="61">
        <f t="shared" si="49"/>
        <v>350</v>
      </c>
      <c r="AG32" s="61" t="str">
        <f t="shared" si="50"/>
        <v>)</v>
      </c>
      <c r="AH32" s="69" t="str">
        <f t="shared" si="51"/>
        <v/>
      </c>
      <c r="AI32" s="70" t="str">
        <f t="shared" si="52"/>
        <v/>
      </c>
      <c r="AJ32" s="64" t="str">
        <f t="shared" si="53"/>
        <v/>
      </c>
      <c r="AK32" s="64" t="str">
        <f t="shared" si="54"/>
        <v/>
      </c>
      <c r="AL32" s="64" t="str">
        <f t="shared" si="55"/>
        <v/>
      </c>
      <c r="AM32" s="64" t="str">
        <f t="shared" si="56"/>
        <v/>
      </c>
      <c r="AN32" s="64" t="str">
        <f t="shared" si="57"/>
        <v/>
      </c>
    </row>
    <row r="33" spans="1:40" ht="24.5" thickTop="1" thickBot="1" x14ac:dyDescent="0.55000000000000004">
      <c r="C33" s="51" t="s">
        <v>1194</v>
      </c>
      <c r="D33" s="52" t="s">
        <v>1053</v>
      </c>
      <c r="E33" s="52"/>
      <c r="F33" s="53" t="s">
        <v>1106</v>
      </c>
      <c r="G33" s="53"/>
      <c r="H33" s="52"/>
      <c r="I33" s="52"/>
      <c r="J33" s="54"/>
      <c r="K33" s="54"/>
      <c r="L33" s="55" t="str">
        <f t="shared" si="29"/>
        <v xml:space="preserve">            { line: "Santo y feliz, (Sol,,15)(Do,,250)", sC: ""},</v>
      </c>
      <c r="M33" s="56" t="str">
        <f t="shared" si="30"/>
        <v>(</v>
      </c>
      <c r="N33" s="57" t="str">
        <f t="shared" si="31"/>
        <v>Sol</v>
      </c>
      <c r="O33" s="58" t="str">
        <f t="shared" si="32"/>
        <v>,</v>
      </c>
      <c r="P33" s="59" t="str">
        <f t="shared" si="33"/>
        <v/>
      </c>
      <c r="Q33" s="60" t="str">
        <f t="shared" si="34"/>
        <v>,</v>
      </c>
      <c r="R33" s="61">
        <f t="shared" si="35"/>
        <v>15</v>
      </c>
      <c r="S33" s="56" t="str">
        <f t="shared" si="36"/>
        <v>)</v>
      </c>
      <c r="T33" s="62" t="str">
        <f t="shared" si="37"/>
        <v>(</v>
      </c>
      <c r="U33" s="63" t="str">
        <f t="shared" si="38"/>
        <v>Do</v>
      </c>
      <c r="V33" s="64" t="str">
        <f t="shared" si="39"/>
        <v>,</v>
      </c>
      <c r="W33" s="65" t="str">
        <f t="shared" si="40"/>
        <v/>
      </c>
      <c r="X33" s="64" t="str">
        <f t="shared" si="41"/>
        <v>,</v>
      </c>
      <c r="Y33" s="64">
        <f t="shared" si="42"/>
        <v>250</v>
      </c>
      <c r="Z33" s="56" t="str">
        <f t="shared" si="43"/>
        <v>)</v>
      </c>
      <c r="AA33" s="66" t="str">
        <f t="shared" si="44"/>
        <v/>
      </c>
      <c r="AB33" s="57" t="str">
        <f t="shared" si="45"/>
        <v/>
      </c>
      <c r="AC33" s="67" t="str">
        <f t="shared" si="46"/>
        <v/>
      </c>
      <c r="AD33" s="59" t="str">
        <f t="shared" si="47"/>
        <v/>
      </c>
      <c r="AE33" s="68" t="str">
        <f t="shared" si="48"/>
        <v/>
      </c>
      <c r="AF33" s="61" t="str">
        <f t="shared" si="49"/>
        <v/>
      </c>
      <c r="AG33" s="61" t="str">
        <f t="shared" si="50"/>
        <v/>
      </c>
      <c r="AH33" s="69" t="str">
        <f t="shared" si="51"/>
        <v/>
      </c>
      <c r="AI33" s="70" t="str">
        <f t="shared" si="52"/>
        <v/>
      </c>
      <c r="AJ33" s="64" t="str">
        <f t="shared" si="53"/>
        <v/>
      </c>
      <c r="AK33" s="64" t="str">
        <f t="shared" si="54"/>
        <v/>
      </c>
      <c r="AL33" s="64" t="str">
        <f t="shared" si="55"/>
        <v/>
      </c>
      <c r="AM33" s="64" t="str">
        <f t="shared" si="56"/>
        <v/>
      </c>
      <c r="AN33" s="64" t="str">
        <f t="shared" si="57"/>
        <v/>
      </c>
    </row>
    <row r="34" spans="1:40" ht="24.5" thickTop="1" thickBot="1" x14ac:dyDescent="0.55000000000000004">
      <c r="C34" s="51" t="s">
        <v>1195</v>
      </c>
      <c r="D34" s="52" t="s">
        <v>1053</v>
      </c>
      <c r="E34" s="52"/>
      <c r="F34" s="53"/>
      <c r="G34" s="53"/>
      <c r="H34" s="52"/>
      <c r="I34" s="52"/>
      <c r="J34" s="54"/>
      <c r="K34" s="54"/>
      <c r="L34" s="55" t="str">
        <f t="shared" si="29"/>
        <v xml:space="preserve">            { line: "Jesucristo, (Sol,,15)", sC: ""},</v>
      </c>
      <c r="M34" s="56" t="str">
        <f t="shared" si="30"/>
        <v>(</v>
      </c>
      <c r="N34" s="57" t="str">
        <f t="shared" si="31"/>
        <v>Sol</v>
      </c>
      <c r="O34" s="58" t="str">
        <f t="shared" si="32"/>
        <v>,</v>
      </c>
      <c r="P34" s="59" t="str">
        <f t="shared" si="33"/>
        <v/>
      </c>
      <c r="Q34" s="60" t="str">
        <f t="shared" si="34"/>
        <v>,</v>
      </c>
      <c r="R34" s="61">
        <f t="shared" si="35"/>
        <v>15</v>
      </c>
      <c r="S34" s="56" t="str">
        <f t="shared" si="36"/>
        <v>)</v>
      </c>
      <c r="T34" s="62" t="str">
        <f t="shared" si="37"/>
        <v/>
      </c>
      <c r="U34" s="63" t="str">
        <f t="shared" si="38"/>
        <v/>
      </c>
      <c r="V34" s="64" t="str">
        <f t="shared" si="39"/>
        <v/>
      </c>
      <c r="W34" s="65" t="str">
        <f t="shared" si="40"/>
        <v/>
      </c>
      <c r="X34" s="64" t="str">
        <f t="shared" si="41"/>
        <v/>
      </c>
      <c r="Y34" s="64" t="str">
        <f t="shared" si="42"/>
        <v/>
      </c>
      <c r="Z34" s="56" t="str">
        <f t="shared" si="43"/>
        <v/>
      </c>
      <c r="AA34" s="66" t="str">
        <f t="shared" si="44"/>
        <v/>
      </c>
      <c r="AB34" s="57" t="str">
        <f t="shared" si="45"/>
        <v/>
      </c>
      <c r="AC34" s="67" t="str">
        <f t="shared" si="46"/>
        <v/>
      </c>
      <c r="AD34" s="59" t="str">
        <f t="shared" si="47"/>
        <v/>
      </c>
      <c r="AE34" s="68" t="str">
        <f t="shared" si="48"/>
        <v/>
      </c>
      <c r="AF34" s="61" t="str">
        <f t="shared" si="49"/>
        <v/>
      </c>
      <c r="AG34" s="61" t="str">
        <f t="shared" si="50"/>
        <v/>
      </c>
      <c r="AH34" s="69" t="str">
        <f t="shared" si="51"/>
        <v/>
      </c>
      <c r="AI34" s="70" t="str">
        <f t="shared" si="52"/>
        <v/>
      </c>
      <c r="AJ34" s="64" t="str">
        <f t="shared" si="53"/>
        <v/>
      </c>
      <c r="AK34" s="64" t="str">
        <f t="shared" si="54"/>
        <v/>
      </c>
      <c r="AL34" s="64" t="str">
        <f t="shared" si="55"/>
        <v/>
      </c>
      <c r="AM34" s="64" t="str">
        <f t="shared" si="56"/>
        <v/>
      </c>
      <c r="AN34" s="64" t="str">
        <f t="shared" si="57"/>
        <v/>
      </c>
    </row>
    <row r="35" spans="1:40" ht="36.5" thickTop="1" thickBot="1" x14ac:dyDescent="0.55000000000000004">
      <c r="A35" s="76"/>
      <c r="B35" s="76"/>
      <c r="C35" s="76"/>
      <c r="D35" s="77"/>
      <c r="E35" s="77"/>
      <c r="F35" s="77"/>
      <c r="G35" s="77"/>
      <c r="H35" s="77"/>
      <c r="I35" s="77"/>
      <c r="J35" s="77"/>
      <c r="K35" s="77"/>
      <c r="L35" s="50" t="s">
        <v>998</v>
      </c>
      <c r="M35" s="56" t="str">
        <f t="shared" si="1"/>
        <v/>
      </c>
      <c r="N35" s="57" t="str">
        <f t="shared" si="2"/>
        <v/>
      </c>
      <c r="O35" s="58" t="str">
        <f t="shared" si="3"/>
        <v/>
      </c>
      <c r="P35" s="59" t="str">
        <f t="shared" si="4"/>
        <v/>
      </c>
      <c r="Q35" s="60" t="str">
        <f t="shared" si="5"/>
        <v/>
      </c>
      <c r="R35" s="61" t="str">
        <f t="shared" si="6"/>
        <v/>
      </c>
      <c r="S35" s="56" t="str">
        <f t="shared" si="7"/>
        <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 customHeight="1" thickTop="1" x14ac:dyDescent="0.6">
      <c r="B36" s="95"/>
      <c r="C36" s="95"/>
      <c r="D36" s="95"/>
      <c r="E36" s="95"/>
      <c r="F36" s="95"/>
      <c r="G36" s="95"/>
      <c r="H36" s="95"/>
      <c r="I36" s="95"/>
      <c r="J36" s="95"/>
      <c r="K36" s="95"/>
      <c r="L36" s="99" t="str">
        <f>_xlfn.CONCAT("]}, // ULTIMA LINEA DEL CANTO: ",L1)</f>
        <v>]}, // ULTIMA LINEA DEL CANTO: OH LUZ GOZOSA</v>
      </c>
      <c r="M36" s="95"/>
    </row>
    <row r="37" spans="1:40" ht="20.5" x14ac:dyDescent="0.35">
      <c r="L37" s="100" t="s">
        <v>1012</v>
      </c>
      <c r="M37" s="101"/>
    </row>
    <row r="38" spans="1:40" x14ac:dyDescent="0.35">
      <c r="M3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4" activePane="bottomRight" state="frozen"/>
      <selection pane="topRight" activeCell="C1" sqref="C1"/>
      <selection pane="bottomLeft" activeCell="A2" sqref="A2"/>
      <selection pane="bottomRight" activeCell="B35" sqref="B3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10</v>
      </c>
      <c r="E1" s="40"/>
      <c r="F1" s="40"/>
      <c r="G1" s="40"/>
      <c r="H1" s="40"/>
      <c r="I1" s="40"/>
      <c r="J1" s="40"/>
      <c r="K1" s="40"/>
      <c r="L1" s="41" t="s">
        <v>1188</v>
      </c>
      <c r="O1" s="42"/>
      <c r="P1" s="42"/>
      <c r="Q1" s="43"/>
      <c r="AE1" s="43"/>
      <c r="AF1" s="43"/>
    </row>
    <row r="2" spans="2:32" ht="34.5" x14ac:dyDescent="0.55000000000000004">
      <c r="B2" s="44" t="s">
        <v>983</v>
      </c>
      <c r="C2" s="45"/>
      <c r="D2" s="45"/>
      <c r="E2" s="45"/>
      <c r="F2" s="45"/>
      <c r="G2" s="45"/>
      <c r="H2" s="45"/>
      <c r="I2" s="45"/>
      <c r="J2" s="45"/>
      <c r="K2" s="45"/>
      <c r="L2" s="46" t="s">
        <v>984</v>
      </c>
    </row>
    <row r="3" spans="2:32" ht="23" x14ac:dyDescent="0.35">
      <c r="L3" s="46" t="s">
        <v>985</v>
      </c>
    </row>
    <row r="4" spans="2:32" ht="23" x14ac:dyDescent="0.35">
      <c r="L4" s="46" t="str">
        <f>_xlfn.CONCAT("║           ",L1,"               ║")</f>
        <v>║           INVOCACIÓN AL ESPIRITU SANTO               ║</v>
      </c>
    </row>
    <row r="5" spans="2:32" ht="23" x14ac:dyDescent="0.35">
      <c r="L5" s="46" t="s">
        <v>986</v>
      </c>
    </row>
    <row r="6" spans="2:32" ht="23" x14ac:dyDescent="0.35">
      <c r="L6" s="47"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8" t="str">
        <f>_xlfn.CONCAT("        id: ","""",C7,"""",",")</f>
        <v xml:space="preserve">        id: "invocacionalespiritusanto",</v>
      </c>
    </row>
    <row r="8" spans="2:32" ht="23" x14ac:dyDescent="0.35">
      <c r="C8" t="str">
        <f>PROPER(L1)</f>
        <v>Invocación Al Espiritu Santo</v>
      </c>
      <c r="L8" s="48" t="str">
        <f>_xlfn.CONCAT("        tt: ","""",C8,"""",",")</f>
        <v xml:space="preserve">        tt: "Invocación Al Espiritu Santo",</v>
      </c>
    </row>
    <row r="9" spans="2:32" ht="23" x14ac:dyDescent="0.35">
      <c r="C9" t="str">
        <f>PROPER(L1)</f>
        <v>Invocación Al Espiritu Santo</v>
      </c>
      <c r="L9" s="48" t="str">
        <f>_xlfn.CONCAT("        title: ","""",C9,"""",",")</f>
        <v xml:space="preserve">        title: "Invocación Al Espiritu Santo",</v>
      </c>
    </row>
    <row r="10" spans="2:32" ht="23" x14ac:dyDescent="0.35">
      <c r="C10" t="str">
        <f>VLOOKUP(C1,Table223[],4,FALSE)</f>
        <v xml:space="preserve">Salmo 17 (16) </v>
      </c>
      <c r="L10" s="48" t="str">
        <f>_xlfn.CONCAT("        ","subtitle: ","""",C10,"""",",")</f>
        <v xml:space="preserve">        subtitle: "Salmo 17 (16) ",</v>
      </c>
    </row>
    <row r="11" spans="2:32" ht="23" x14ac:dyDescent="0.35">
      <c r="C11" t="str">
        <f>_xlfn.CONCAT("category: [",VLOOKUP(C1,Table223[],16,FALSE),"],")</f>
        <v>category: ["Precatecumenado","Cuaresma","Antiguo Testamento"],</v>
      </c>
      <c r="L11" s="48" t="str">
        <f>_xlfn.CONCAT("        ",C11)</f>
        <v xml:space="preserve">        category: ["Precatecumenado","Cuaresma","Antiguo Testamento"],</v>
      </c>
    </row>
    <row r="12" spans="2:32" ht="23" x14ac:dyDescent="0.35">
      <c r="C12" t="str">
        <f>VLOOKUP(C1,Table223[],5,FALSE)</f>
        <v>Precatecumenado</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VLOOKUP(C1,Table223[],1,FALSE)</f>
        <v>10</v>
      </c>
      <c r="L16" s="48" t="str">
        <f>_xlfn.CONCAT("        dbno: ","""",C16,"""",",")</f>
        <v xml:space="preserve">        dbno: "10",</v>
      </c>
    </row>
    <row r="17" spans="2:40" ht="23" x14ac:dyDescent="0.35">
      <c r="L17" s="48" t="str">
        <f>_xlfn.CONCAT("        notes: ","""",C17,"""",",")</f>
        <v xml:space="preserve">        notes: "",</v>
      </c>
    </row>
    <row r="18" spans="2:40" ht="23" x14ac:dyDescent="0.35">
      <c r="C18" t="s">
        <v>988</v>
      </c>
      <c r="L18" s="48" t="str">
        <f>_xlfn.CONCAT("        mant: ","""",C18,"""",",")</f>
        <v xml:space="preserve">        mant: "Si",</v>
      </c>
    </row>
    <row r="19" spans="2:40" ht="23" x14ac:dyDescent="0.35">
      <c r="C19" t="str">
        <f>C7</f>
        <v>invocacionalespiritusanto</v>
      </c>
      <c r="L19" s="48" t="str">
        <f>_xlfn.CONCAT("        audioSrc: ","""/audio/",C19,".mp3""",",")</f>
        <v xml:space="preserve">        audioSrc: "/audio/invocacionalespiritusanto.mp3",</v>
      </c>
    </row>
    <row r="20" spans="2:40" ht="23" x14ac:dyDescent="0.35">
      <c r="L20" s="46" t="s">
        <v>989</v>
      </c>
    </row>
    <row r="21" spans="2:40" ht="23" x14ac:dyDescent="0.35">
      <c r="L21" s="48" t="s">
        <v>990</v>
      </c>
    </row>
    <row r="22" spans="2:40" ht="23" x14ac:dyDescent="0.35">
      <c r="L22" s="48" t="s">
        <v>991</v>
      </c>
    </row>
    <row r="23" spans="2:40" ht="23" x14ac:dyDescent="0.35">
      <c r="L23" s="48" t="s">
        <v>992</v>
      </c>
    </row>
    <row r="24" spans="2:40" ht="23" x14ac:dyDescent="0.35">
      <c r="C24" t="s">
        <v>1014</v>
      </c>
      <c r="L24" s="48" t="s">
        <v>993</v>
      </c>
    </row>
    <row r="25" spans="2:40" ht="23" x14ac:dyDescent="0.35">
      <c r="L25" s="48" t="s">
        <v>994</v>
      </c>
    </row>
    <row r="26" spans="2:40" ht="23" x14ac:dyDescent="0.35">
      <c r="B26">
        <f>+C1-1</f>
        <v>9</v>
      </c>
      <c r="C26" t="str">
        <f>VLOOKUP(B26,Table4[],13,FALSE)</f>
        <v>"/resucito/src/index.html?canto=aclamadalsenor"</v>
      </c>
      <c r="L26" s="48" t="str">
        <f>_xlfn.CONCAT("        ant: ",C26,",")</f>
        <v xml:space="preserve">        ant: "/resucito/src/index.html?canto=aclamadalsenor",</v>
      </c>
    </row>
    <row r="27" spans="2:40" ht="23" x14ac:dyDescent="0.35">
      <c r="B27">
        <f>+C1+1</f>
        <v>11</v>
      </c>
      <c r="C27" t="str">
        <f>VLOOKUP(B27,Table4[],13,FALSE)</f>
        <v>"/resucito/src/index.html?canto=alabadalsenorenelcielo"</v>
      </c>
      <c r="L27" s="48" t="str">
        <f>_xlfn.CONCAT("        sig: ",C27,",")</f>
        <v xml:space="preserve">        sig: "/resucito/src/index.html?canto=alabadalsenorenelcielo",</v>
      </c>
    </row>
    <row r="28" spans="2:40" ht="23" x14ac:dyDescent="0.35">
      <c r="L28" s="46" t="s">
        <v>995</v>
      </c>
    </row>
    <row r="29" spans="2:40" ht="36" thickBot="1" x14ac:dyDescent="0.4">
      <c r="C29" s="49"/>
      <c r="D29" s="49"/>
      <c r="E29" s="49"/>
      <c r="F29" s="49"/>
      <c r="G29" s="49"/>
      <c r="H29" s="49"/>
      <c r="I29" s="49"/>
      <c r="J29" s="49"/>
      <c r="K29" s="49"/>
      <c r="L29" s="50" t="s">
        <v>996</v>
      </c>
    </row>
    <row r="30" spans="2:40" ht="24.5" thickTop="1" thickBot="1" x14ac:dyDescent="0.55000000000000004">
      <c r="B30" t="s">
        <v>1001</v>
      </c>
      <c r="C30" s="51" t="s">
        <v>1189</v>
      </c>
      <c r="D30" s="52" t="s">
        <v>1015</v>
      </c>
      <c r="E30" s="52" t="s">
        <v>1016</v>
      </c>
      <c r="F30" s="53" t="s">
        <v>1017</v>
      </c>
      <c r="G30" s="53" t="s">
        <v>1016</v>
      </c>
      <c r="H30" s="52" t="s">
        <v>1015</v>
      </c>
      <c r="I30" s="52" t="s">
        <v>1016</v>
      </c>
      <c r="J30" s="54"/>
      <c r="K30" s="54"/>
      <c r="L30" s="55" t="str">
        <f t="shared" ref="L30:L31" si="0">IF(C30="","",_xlfn.CONCAT("            { line: ","""",C30,", ",M30:AN30,""", sC: ","""",B30,"""},"))</f>
        <v xml:space="preserve">            { line: "OH SEÑOR, ENVIA TU ESPIRITU,, (Mi,m,15)(La,m,250)(Mi,m,350)", sC: "ta as"},</v>
      </c>
      <c r="M30" s="56" t="str">
        <f t="shared" ref="M30:M34" si="1">IF(N30="","","(")</f>
        <v>(</v>
      </c>
      <c r="N30" s="57" t="str">
        <f t="shared" ref="N30:N35" si="2">IF(D30="","",D30)</f>
        <v>Mi</v>
      </c>
      <c r="O30" s="58" t="str">
        <f t="shared" ref="O30:O34" si="3">IF(N30="","",",")</f>
        <v>,</v>
      </c>
      <c r="P30" s="59" t="str">
        <f t="shared" ref="P30:P35" si="4">IF(E30="","",E30)</f>
        <v>m</v>
      </c>
      <c r="Q30" s="60" t="str">
        <f t="shared" ref="Q30:Q34" si="5">IF(N30="","",",")</f>
        <v>,</v>
      </c>
      <c r="R30" s="61">
        <f t="shared" ref="R30:R34" si="6">IF(N30="","",15)</f>
        <v>15</v>
      </c>
      <c r="S30" s="56" t="str">
        <f t="shared" ref="S30:S34" si="7">IF(N30="","",")")</f>
        <v>)</v>
      </c>
      <c r="T30" s="62" t="str">
        <f t="shared" ref="T30:T34" si="8">IF(U30="","","(")</f>
        <v>(</v>
      </c>
      <c r="U30" s="63" t="str">
        <f t="shared" ref="U30:U35" si="9">IF(F30="","",F30)</f>
        <v>La</v>
      </c>
      <c r="V30" s="64" t="str">
        <f t="shared" ref="V30:V34" si="10">IF(U30="","",",")</f>
        <v>,</v>
      </c>
      <c r="W30" s="65" t="str">
        <f t="shared" ref="W30:W35" si="11">IF(G30="","",G30)</f>
        <v>m</v>
      </c>
      <c r="X30" s="64" t="str">
        <f t="shared" ref="X30:X34" si="12">IF(U30="","",",")</f>
        <v>,</v>
      </c>
      <c r="Y30" s="64">
        <f t="shared" ref="Y30:Y34" si="13">IF(U30="","",250)</f>
        <v>250</v>
      </c>
      <c r="Z30" s="56" t="str">
        <f t="shared" ref="Z30:Z34" si="14">IF(U30="","",")")</f>
        <v>)</v>
      </c>
      <c r="AA30" s="66" t="str">
        <f t="shared" ref="AA30:AA34" si="15">IF(AB30="","","(")</f>
        <v>(</v>
      </c>
      <c r="AB30" s="57" t="str">
        <f t="shared" ref="AB30:AB35" si="16">IF(H30="","",H30)</f>
        <v>Mi</v>
      </c>
      <c r="AC30" s="67" t="str">
        <f t="shared" ref="AC30:AC34" si="17">IF(AB30="","",",")</f>
        <v>,</v>
      </c>
      <c r="AD30" s="59" t="str">
        <f t="shared" ref="AD30:AD34" si="18">IF(I30="","",I30)</f>
        <v>m</v>
      </c>
      <c r="AE30" s="68" t="str">
        <f t="shared" ref="AE30:AE34" si="19">IF(AB30="","",",")</f>
        <v>,</v>
      </c>
      <c r="AF30" s="61">
        <f t="shared" ref="AF30:AF34" si="20">IF(AB30="","",350)</f>
        <v>350</v>
      </c>
      <c r="AG30" s="61" t="str">
        <f t="shared" ref="AG30:AG34" si="21">IF(AB30="","",")")</f>
        <v>)</v>
      </c>
      <c r="AH30" s="69" t="str">
        <f t="shared" ref="AH30:AH34" si="22">IF(AI30="","","(")</f>
        <v/>
      </c>
      <c r="AI30" s="70" t="str">
        <f t="shared" ref="AI30:AI35"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2:40" ht="24.5" thickTop="1" thickBot="1" x14ac:dyDescent="0.55000000000000004">
      <c r="B31" t="s">
        <v>1001</v>
      </c>
      <c r="C31" s="51" t="s">
        <v>1190</v>
      </c>
      <c r="D31" s="52" t="s">
        <v>1053</v>
      </c>
      <c r="E31" s="52"/>
      <c r="F31" s="53" t="s">
        <v>1106</v>
      </c>
      <c r="G31" s="53"/>
      <c r="H31" s="52" t="s">
        <v>1017</v>
      </c>
      <c r="I31" s="52" t="s">
        <v>1016</v>
      </c>
      <c r="J31" s="54" t="s">
        <v>988</v>
      </c>
      <c r="K31" s="54">
        <v>7</v>
      </c>
      <c r="L31" s="55" t="str">
        <f t="shared" si="0"/>
        <v xml:space="preserve">            { line: "QUE RENUEVE LA FAZ DE LA TIERRA, (Sol,,15)(Do,,250)(La,m,350)(Si,7,450)", sC: "ta as"},</v>
      </c>
      <c r="M31" s="56" t="str">
        <f t="shared" si="1"/>
        <v>(</v>
      </c>
      <c r="N31" s="57" t="str">
        <f t="shared" si="2"/>
        <v>Sol</v>
      </c>
      <c r="O31" s="58" t="str">
        <f t="shared" si="3"/>
        <v>,</v>
      </c>
      <c r="P31" s="59" t="str">
        <f t="shared" si="4"/>
        <v/>
      </c>
      <c r="Q31" s="60" t="str">
        <f t="shared" si="5"/>
        <v>,</v>
      </c>
      <c r="R31" s="61">
        <f t="shared" si="6"/>
        <v>15</v>
      </c>
      <c r="S31" s="56" t="str">
        <f t="shared" si="7"/>
        <v>)</v>
      </c>
      <c r="T31" s="62" t="str">
        <f t="shared" si="8"/>
        <v>(</v>
      </c>
      <c r="U31" s="63" t="str">
        <f t="shared" si="9"/>
        <v>Do</v>
      </c>
      <c r="V31" s="64" t="str">
        <f t="shared" si="10"/>
        <v>,</v>
      </c>
      <c r="W31" s="65" t="str">
        <f t="shared" si="11"/>
        <v/>
      </c>
      <c r="X31" s="64" t="str">
        <f t="shared" si="12"/>
        <v>,</v>
      </c>
      <c r="Y31" s="64">
        <f t="shared" si="13"/>
        <v>250</v>
      </c>
      <c r="Z31" s="56" t="str">
        <f t="shared" si="14"/>
        <v>)</v>
      </c>
      <c r="AA31" s="66" t="str">
        <f t="shared" si="15"/>
        <v>(</v>
      </c>
      <c r="AB31" s="57" t="str">
        <f t="shared" si="16"/>
        <v>La</v>
      </c>
      <c r="AC31" s="67" t="str">
        <f t="shared" si="17"/>
        <v>,</v>
      </c>
      <c r="AD31" s="59" t="str">
        <f t="shared" si="18"/>
        <v>m</v>
      </c>
      <c r="AE31" s="68" t="str">
        <f t="shared" si="19"/>
        <v>,</v>
      </c>
      <c r="AF31" s="61">
        <f t="shared" si="20"/>
        <v>350</v>
      </c>
      <c r="AG31" s="61" t="str">
        <f t="shared" si="21"/>
        <v>)</v>
      </c>
      <c r="AH31" s="69" t="str">
        <f t="shared" si="22"/>
        <v>(</v>
      </c>
      <c r="AI31" s="70" t="str">
        <f t="shared" si="23"/>
        <v>Si</v>
      </c>
      <c r="AJ31" s="64" t="str">
        <f t="shared" si="24"/>
        <v>,</v>
      </c>
      <c r="AK31" s="64">
        <f t="shared" si="25"/>
        <v>7</v>
      </c>
      <c r="AL31" s="64" t="str">
        <f t="shared" si="26"/>
        <v>,</v>
      </c>
      <c r="AM31" s="64">
        <f t="shared" si="27"/>
        <v>450</v>
      </c>
      <c r="AN31" s="64" t="str">
        <f t="shared" si="28"/>
        <v>)</v>
      </c>
    </row>
    <row r="32" spans="2:40" ht="26.5" thickTop="1" thickBot="1" x14ac:dyDescent="0.55000000000000004">
      <c r="C32" s="73"/>
      <c r="D32" s="74"/>
      <c r="E32" s="74"/>
      <c r="F32" s="74"/>
      <c r="G32" s="74"/>
      <c r="H32" s="74"/>
      <c r="I32" s="74"/>
      <c r="J32" s="74"/>
      <c r="K32" s="74"/>
      <c r="L32" s="75" t="s">
        <v>997</v>
      </c>
      <c r="M32" s="56"/>
      <c r="N32" s="57"/>
      <c r="O32" s="58"/>
      <c r="P32" s="59"/>
      <c r="Q32" s="60"/>
      <c r="R32" s="61"/>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4.5" thickTop="1" thickBot="1" x14ac:dyDescent="0.55000000000000004">
      <c r="B33" t="s">
        <v>1001</v>
      </c>
      <c r="C33" s="51" t="s">
        <v>1189</v>
      </c>
      <c r="D33" s="52" t="s">
        <v>1015</v>
      </c>
      <c r="E33" s="52" t="s">
        <v>1016</v>
      </c>
      <c r="F33" s="53" t="s">
        <v>1017</v>
      </c>
      <c r="G33" s="53" t="s">
        <v>1016</v>
      </c>
      <c r="H33" s="52" t="s">
        <v>1015</v>
      </c>
      <c r="I33" s="52" t="s">
        <v>1016</v>
      </c>
      <c r="J33" s="54"/>
      <c r="K33" s="54"/>
      <c r="L33" s="55" t="str">
        <f>IF(C33="","",_xlfn.CONCAT("            { line: ","""",C33,", ",M33:AN33,""", sC: ","""",B33,"""},"))</f>
        <v xml:space="preserve">            { line: "OH SEÑOR, ENVIA TU ESPIRITU,, (Mi,m,15)(La,m,250)(Mi,m,350)", sC: "ta as"},</v>
      </c>
      <c r="M33" s="56" t="str">
        <f t="shared" si="1"/>
        <v>(</v>
      </c>
      <c r="N33" s="57" t="str">
        <f t="shared" si="2"/>
        <v>Mi</v>
      </c>
      <c r="O33" s="58" t="str">
        <f t="shared" si="3"/>
        <v>,</v>
      </c>
      <c r="P33" s="59" t="str">
        <f t="shared" si="4"/>
        <v>m</v>
      </c>
      <c r="Q33" s="60" t="str">
        <f t="shared" si="5"/>
        <v>,</v>
      </c>
      <c r="R33" s="61">
        <f t="shared" si="6"/>
        <v>15</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v>
      </c>
      <c r="AB33" s="57" t="str">
        <f t="shared" si="16"/>
        <v>Mi</v>
      </c>
      <c r="AC33" s="67" t="str">
        <f t="shared" si="17"/>
        <v>,</v>
      </c>
      <c r="AD33" s="59" t="str">
        <f t="shared" si="18"/>
        <v>m</v>
      </c>
      <c r="AE33" s="68" t="str">
        <f t="shared" si="19"/>
        <v>,</v>
      </c>
      <c r="AF33" s="61">
        <f t="shared" si="20"/>
        <v>350</v>
      </c>
      <c r="AG33" s="61" t="str">
        <f t="shared" si="21"/>
        <v>)</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B34" t="s">
        <v>1001</v>
      </c>
      <c r="C34" s="51" t="s">
        <v>1190</v>
      </c>
      <c r="D34" s="52" t="s">
        <v>1053</v>
      </c>
      <c r="E34" s="52"/>
      <c r="F34" s="53" t="s">
        <v>1106</v>
      </c>
      <c r="G34" s="53"/>
      <c r="H34" s="52" t="s">
        <v>1017</v>
      </c>
      <c r="I34" s="52" t="s">
        <v>1016</v>
      </c>
      <c r="J34" s="54" t="s">
        <v>988</v>
      </c>
      <c r="K34" s="54">
        <v>7</v>
      </c>
      <c r="L34" s="55" t="str">
        <f t="shared" ref="L34" si="29">IF(C34="","",_xlfn.CONCAT("            { line: ","""",C34,", ",M34:AN34,""", sC: ","""",B34,"""},"))</f>
        <v xml:space="preserve">            { line: "QUE RENUEVE LA FAZ DE LA TIERRA, (Sol,,15)(Do,,250)(La,m,350)(Si,7,450)", sC: "ta as"},</v>
      </c>
      <c r="M34" s="56" t="str">
        <f t="shared" si="1"/>
        <v>(</v>
      </c>
      <c r="N34" s="57" t="str">
        <f t="shared" si="2"/>
        <v>Sol</v>
      </c>
      <c r="O34" s="58" t="str">
        <f t="shared" si="3"/>
        <v>,</v>
      </c>
      <c r="P34" s="59" t="str">
        <f t="shared" si="4"/>
        <v/>
      </c>
      <c r="Q34" s="60" t="str">
        <f t="shared" si="5"/>
        <v>,</v>
      </c>
      <c r="R34" s="61">
        <f t="shared" si="6"/>
        <v>15</v>
      </c>
      <c r="S34" s="56" t="str">
        <f t="shared" si="7"/>
        <v>)</v>
      </c>
      <c r="T34" s="62" t="str">
        <f t="shared" si="8"/>
        <v>(</v>
      </c>
      <c r="U34" s="63" t="str">
        <f t="shared" si="9"/>
        <v>Do</v>
      </c>
      <c r="V34" s="64" t="str">
        <f t="shared" si="10"/>
        <v>,</v>
      </c>
      <c r="W34" s="65" t="str">
        <f t="shared" si="11"/>
        <v/>
      </c>
      <c r="X34" s="64" t="str">
        <f t="shared" si="12"/>
        <v>,</v>
      </c>
      <c r="Y34" s="64">
        <f t="shared" si="13"/>
        <v>250</v>
      </c>
      <c r="Z34" s="56" t="str">
        <f t="shared" si="14"/>
        <v>)</v>
      </c>
      <c r="AA34" s="66" t="str">
        <f t="shared" si="15"/>
        <v>(</v>
      </c>
      <c r="AB34" s="57" t="str">
        <f t="shared" si="16"/>
        <v>La</v>
      </c>
      <c r="AC34" s="67" t="str">
        <f t="shared" si="17"/>
        <v>,</v>
      </c>
      <c r="AD34" s="59" t="str">
        <f t="shared" si="18"/>
        <v>m</v>
      </c>
      <c r="AE34" s="68" t="str">
        <f t="shared" si="19"/>
        <v>,</v>
      </c>
      <c r="AF34" s="61">
        <f t="shared" si="20"/>
        <v>350</v>
      </c>
      <c r="AG34" s="61" t="str">
        <f t="shared" si="21"/>
        <v>)</v>
      </c>
      <c r="AH34" s="69" t="str">
        <f t="shared" si="22"/>
        <v>(</v>
      </c>
      <c r="AI34" s="70" t="str">
        <f t="shared" si="23"/>
        <v>Si</v>
      </c>
      <c r="AJ34" s="64" t="str">
        <f t="shared" si="24"/>
        <v>,</v>
      </c>
      <c r="AK34" s="64">
        <f t="shared" si="25"/>
        <v>7</v>
      </c>
      <c r="AL34" s="64" t="str">
        <f t="shared" si="26"/>
        <v>,</v>
      </c>
      <c r="AM34" s="64">
        <f t="shared" si="27"/>
        <v>450</v>
      </c>
      <c r="AN34" s="64" t="str">
        <f t="shared" si="28"/>
        <v>)</v>
      </c>
    </row>
    <row r="35" spans="1:40" ht="36.5" thickTop="1" thickBot="1" x14ac:dyDescent="0.55000000000000004">
      <c r="A35" s="76"/>
      <c r="B35" s="76"/>
      <c r="C35" s="76"/>
      <c r="D35" s="77"/>
      <c r="E35" s="77"/>
      <c r="F35" s="77"/>
      <c r="G35" s="77"/>
      <c r="H35" s="77"/>
      <c r="I35" s="77"/>
      <c r="J35" s="77"/>
      <c r="K35" s="77"/>
      <c r="L35" s="50" t="s">
        <v>998</v>
      </c>
      <c r="M35" s="56" t="str">
        <f t="shared" ref="M35" si="30">IF(N35="","","(")</f>
        <v/>
      </c>
      <c r="N35" s="57" t="str">
        <f t="shared" si="2"/>
        <v/>
      </c>
      <c r="O35" s="58" t="str">
        <f t="shared" ref="O35" si="31">IF(N35="","",",")</f>
        <v/>
      </c>
      <c r="P35" s="59" t="str">
        <f t="shared" si="4"/>
        <v/>
      </c>
      <c r="Q35" s="60" t="str">
        <f t="shared" ref="Q35" si="32">IF(N35="","",",")</f>
        <v/>
      </c>
      <c r="R35" s="61" t="str">
        <f t="shared" ref="R35" si="33">IF(N35="","",15)</f>
        <v/>
      </c>
      <c r="S35" s="56" t="str">
        <f t="shared" ref="S35" si="34">IF(N35="","",")")</f>
        <v/>
      </c>
      <c r="T35" s="62" t="str">
        <f t="shared" ref="T35" si="35">IF(U35="","","(")</f>
        <v/>
      </c>
      <c r="U35" s="63" t="str">
        <f t="shared" si="9"/>
        <v/>
      </c>
      <c r="V35" s="64" t="str">
        <f t="shared" ref="V35" si="36">IF(U35="","",",")</f>
        <v/>
      </c>
      <c r="W35" s="65" t="str">
        <f t="shared" si="11"/>
        <v/>
      </c>
      <c r="X35" s="64" t="str">
        <f t="shared" ref="X35" si="37">IF(U35="","",",")</f>
        <v/>
      </c>
      <c r="Y35" s="64" t="str">
        <f t="shared" ref="Y35" si="38">IF(U35="","",250)</f>
        <v/>
      </c>
      <c r="Z35" s="56" t="str">
        <f t="shared" ref="Z35" si="39">IF(U35="","",")")</f>
        <v/>
      </c>
      <c r="AA35" s="66" t="str">
        <f t="shared" ref="AA35" si="40">IF(AB35="","","(")</f>
        <v/>
      </c>
      <c r="AB35" s="57" t="str">
        <f t="shared" si="16"/>
        <v/>
      </c>
      <c r="AC35" s="67" t="str">
        <f t="shared" ref="AC35" si="41">IF(AB35="","",",")</f>
        <v/>
      </c>
      <c r="AD35" s="59" t="str">
        <f t="shared" ref="AD35" si="42">IF(I35="","",I35)</f>
        <v/>
      </c>
      <c r="AE35" s="68" t="str">
        <f t="shared" ref="AE35" si="43">IF(AB35="","",",")</f>
        <v/>
      </c>
      <c r="AF35" s="61" t="str">
        <f t="shared" ref="AF35" si="44">IF(AB35="","",350)</f>
        <v/>
      </c>
      <c r="AG35" s="61" t="str">
        <f t="shared" ref="AG35" si="45">IF(AB35="","",")")</f>
        <v/>
      </c>
      <c r="AH35" s="69" t="str">
        <f t="shared" ref="AH35" si="46">IF(AI35="","","(")</f>
        <v/>
      </c>
      <c r="AI35" s="70" t="str">
        <f t="shared" si="23"/>
        <v/>
      </c>
      <c r="AJ35" s="64" t="str">
        <f t="shared" ref="AJ35" si="47">IF(AI35="","",",")</f>
        <v/>
      </c>
      <c r="AK35" s="64" t="str">
        <f t="shared" ref="AK35" si="48">IF(K35="","",K35)</f>
        <v/>
      </c>
      <c r="AL35" s="64" t="str">
        <f t="shared" ref="AL35" si="49">IF(AI35="","",",")</f>
        <v/>
      </c>
      <c r="AM35" s="64" t="str">
        <f t="shared" ref="AM35" si="50">IF(AI35="","",450)</f>
        <v/>
      </c>
      <c r="AN35" s="64" t="str">
        <f t="shared" ref="AN35" si="51">IF(AI35="","",")")</f>
        <v/>
      </c>
    </row>
    <row r="36" spans="1:40" ht="24" customHeight="1" thickTop="1" x14ac:dyDescent="0.6">
      <c r="B36" s="95"/>
      <c r="C36" s="95"/>
      <c r="D36" s="95"/>
      <c r="E36" s="95"/>
      <c r="F36" s="95"/>
      <c r="G36" s="95"/>
      <c r="H36" s="95"/>
      <c r="I36" s="95"/>
      <c r="J36" s="95"/>
      <c r="K36" s="95"/>
      <c r="L36" s="99" t="str">
        <f>_xlfn.CONCAT("]}, // ULTIMA LINEA DEL CANTO: ",L1)</f>
        <v>]}, // ULTIMA LINEA DEL CANTO: INVOCACIÓN AL ESPIRITU SANTO</v>
      </c>
      <c r="M36" s="95"/>
    </row>
    <row r="37" spans="1:40" ht="20.5" x14ac:dyDescent="0.35">
      <c r="L37" s="100" t="s">
        <v>1012</v>
      </c>
      <c r="M37" s="101"/>
    </row>
    <row r="38" spans="1:40" x14ac:dyDescent="0.35">
      <c r="M3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vt:i4>
      </vt:variant>
    </vt:vector>
  </HeadingPairs>
  <TitlesOfParts>
    <vt:vector size="21" baseType="lpstr">
      <vt:lpstr>code</vt:lpstr>
      <vt:lpstr>Indice</vt:lpstr>
      <vt:lpstr>Index</vt:lpstr>
      <vt:lpstr>Index Web</vt:lpstr>
      <vt:lpstr>cantosJS</vt:lpstr>
      <vt:lpstr>Find</vt:lpstr>
      <vt:lpstr>html</vt:lpstr>
      <vt:lpstr>ALELUYA INTERLECCIONAL s22</vt:lpstr>
      <vt:lpstr>GLORIA A DIOS EN LO ALTO DEL CI</vt:lpstr>
      <vt:lpstr>SANTO PALOMERAS 65 </vt:lpstr>
      <vt:lpstr>SANTO MELODÍA HEBRAICA</vt:lpstr>
      <vt:lpstr>Santo Palestina 74</vt:lpstr>
      <vt:lpstr>Santo Roma 77</vt:lpstr>
      <vt:lpstr>SANTO 1982</vt:lpstr>
      <vt:lpstr>SANTO 1988</vt:lpstr>
      <vt:lpstr>DICE EL SEÑOR A MI SEÑOR</vt:lpstr>
      <vt:lpstr>DICHOSO EL HOMBRE</vt:lpstr>
      <vt:lpstr>MARIA, MADRE MÍA</vt:lpstr>
      <vt:lpstr>OH LUZ GOZOSA</vt:lpstr>
      <vt:lpstr>INVOCACIÓN AL ESPIRITU SANTO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2025-09-07T23:27:52Z</dcterms:modified>
</cp:coreProperties>
</file>