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tables/table7.xml" ContentType="application/vnd.openxmlformats-officedocument.spreadsheetml.table+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db\Github\docs\Salmos\"/>
    </mc:Choice>
  </mc:AlternateContent>
  <xr:revisionPtr revIDLastSave="0" documentId="8_{F745EFDC-E61F-4991-97DE-02A727CA8B76}" xr6:coauthVersionLast="47" xr6:coauthVersionMax="47" xr10:uidLastSave="{00000000-0000-0000-0000-000000000000}"/>
  <bookViews>
    <workbookView xWindow="51480" yWindow="-120" windowWidth="38640" windowHeight="21120" tabRatio="812" activeTab="20" xr2:uid="{0D11F155-520B-4420-B62A-CF367B912470}"/>
  </bookViews>
  <sheets>
    <sheet name="code" sheetId="14" r:id="rId1"/>
    <sheet name="Indice" sheetId="6" r:id="rId2"/>
    <sheet name="BOCETO2" sheetId="7" r:id="rId3"/>
    <sheet name="Aleluya" sheetId="23" r:id="rId4"/>
    <sheet name="Sheet1" sheetId="25" r:id="rId5"/>
    <sheet name="Index" sheetId="1" r:id="rId6"/>
    <sheet name="Aleluya-NoOrganizado" sheetId="22" r:id="rId7"/>
    <sheet name="Index Web (2)" sheetId="83" r:id="rId8"/>
    <sheet name="cantosJS" sheetId="2" r:id="rId9"/>
    <sheet name="Find" sheetId="5" r:id="rId10"/>
    <sheet name="html" sheetId="8" r:id="rId11"/>
    <sheet name="No" sheetId="34" r:id="rId12"/>
    <sheet name="SALMODIA PARA EL EVANGELIO" sheetId="64" r:id="rId13"/>
    <sheet name="No (6)" sheetId="65" r:id="rId14"/>
    <sheet name="SALMODIA PARA EL ROSARIO" sheetId="69" r:id="rId15"/>
    <sheet name="SALMODIA Salmo 118 (2)" sheetId="77" r:id="rId16"/>
    <sheet name="SALMO 86" sheetId="78" r:id="rId17"/>
    <sheet name="Is401017" sheetId="79" r:id="rId18"/>
    <sheet name="Salmo 98" sheetId="80" r:id="rId19"/>
    <sheet name="Salmo 98 (2)" sheetId="81" r:id="rId20"/>
    <sheet name="Index Web" sheetId="3" r:id="rId21"/>
    <sheet name="Salmo92" sheetId="82" r:id="rId22"/>
    <sheet name="Dn35788.56" sheetId="84" r:id="rId23"/>
    <sheet name="MARIA, MADRE MÍA" sheetId="35" r:id="rId24"/>
  </sheets>
  <functionGroups builtInGroupCount="19"/>
  <externalReferences>
    <externalReference r:id="rId25"/>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90" i="84" l="1"/>
  <c r="R87" i="84"/>
  <c r="R84" i="84"/>
  <c r="R81" i="84"/>
  <c r="R78" i="84"/>
  <c r="R75" i="84"/>
  <c r="R72" i="84"/>
  <c r="R69" i="84"/>
  <c r="R66" i="84"/>
  <c r="R63" i="84"/>
  <c r="R57" i="84"/>
  <c r="R54" i="84"/>
  <c r="R51" i="84"/>
  <c r="R48" i="84"/>
  <c r="R45" i="84"/>
  <c r="R42" i="84"/>
  <c r="R39" i="84"/>
  <c r="R36" i="84"/>
  <c r="R33" i="84"/>
  <c r="L91" i="84"/>
  <c r="L89" i="84"/>
  <c r="L88" i="84"/>
  <c r="L86" i="84"/>
  <c r="L85" i="84"/>
  <c r="L83" i="84"/>
  <c r="L82" i="84"/>
  <c r="L80" i="84"/>
  <c r="L79" i="84"/>
  <c r="L77" i="84"/>
  <c r="L76" i="84"/>
  <c r="L74" i="84"/>
  <c r="L73" i="84"/>
  <c r="L71" i="84"/>
  <c r="L70" i="84"/>
  <c r="L68" i="84"/>
  <c r="L67" i="84"/>
  <c r="L65" i="84"/>
  <c r="L64" i="84"/>
  <c r="L62" i="84"/>
  <c r="L61" i="84"/>
  <c r="L58" i="84"/>
  <c r="C7" i="84"/>
  <c r="R116" i="84"/>
  <c r="AK115" i="84"/>
  <c r="AI115" i="84"/>
  <c r="AH115" i="84" s="1"/>
  <c r="AD115" i="84"/>
  <c r="AB115" i="84"/>
  <c r="AG115" i="84" s="1"/>
  <c r="Z115" i="84"/>
  <c r="W115" i="84"/>
  <c r="U115" i="84"/>
  <c r="Y115" i="84" s="1"/>
  <c r="T115" i="84"/>
  <c r="P115" i="84"/>
  <c r="N115" i="84"/>
  <c r="AN114" i="84"/>
  <c r="AM114" i="84"/>
  <c r="AK114" i="84"/>
  <c r="AI114" i="84"/>
  <c r="AL114" i="84" s="1"/>
  <c r="AD114" i="84"/>
  <c r="AB114" i="84"/>
  <c r="AC114" i="84" s="1"/>
  <c r="W114" i="84"/>
  <c r="U114" i="84"/>
  <c r="P114" i="84"/>
  <c r="N114" i="84"/>
  <c r="M114" i="84" s="1"/>
  <c r="AK113" i="84"/>
  <c r="AI113" i="84"/>
  <c r="AH113" i="84" s="1"/>
  <c r="AD113" i="84"/>
  <c r="AB113" i="84"/>
  <c r="W113" i="84"/>
  <c r="V113" i="84"/>
  <c r="U113" i="84"/>
  <c r="T113" i="84" s="1"/>
  <c r="P113" i="84"/>
  <c r="N113" i="84"/>
  <c r="M113" i="84" s="1"/>
  <c r="AK112" i="84"/>
  <c r="AI112" i="84"/>
  <c r="AH112" i="84" s="1"/>
  <c r="AG112" i="84"/>
  <c r="AD112" i="84"/>
  <c r="AC112" i="84"/>
  <c r="AB112" i="84"/>
  <c r="AF112" i="84" s="1"/>
  <c r="AA112" i="84"/>
  <c r="W112" i="84"/>
  <c r="U112" i="84"/>
  <c r="Z112" i="84" s="1"/>
  <c r="Q112" i="84"/>
  <c r="P112" i="84"/>
  <c r="N112" i="84"/>
  <c r="O112" i="84" s="1"/>
  <c r="AL111" i="84"/>
  <c r="AK111" i="84"/>
  <c r="AI111" i="84"/>
  <c r="AJ111" i="84" s="1"/>
  <c r="AD111" i="84"/>
  <c r="AB111" i="84"/>
  <c r="Z111" i="84"/>
  <c r="W111" i="84"/>
  <c r="U111" i="84"/>
  <c r="T111" i="84" s="1"/>
  <c r="P111" i="84"/>
  <c r="N111" i="84"/>
  <c r="AM110" i="84"/>
  <c r="AK110" i="84"/>
  <c r="AI110" i="84"/>
  <c r="AD110" i="84"/>
  <c r="AB110" i="84"/>
  <c r="AA110" i="84" s="1"/>
  <c r="W110" i="84"/>
  <c r="U110" i="84"/>
  <c r="T110" i="84" s="1"/>
  <c r="P110" i="84"/>
  <c r="N110" i="84"/>
  <c r="R110" i="84" s="1"/>
  <c r="AK109" i="84"/>
  <c r="AI109" i="84"/>
  <c r="AM109" i="84" s="1"/>
  <c r="AD109" i="84"/>
  <c r="AB109" i="84"/>
  <c r="Z109" i="84"/>
  <c r="W109" i="84"/>
  <c r="U109" i="84"/>
  <c r="V109" i="84" s="1"/>
  <c r="T109" i="84"/>
  <c r="P109" i="84"/>
  <c r="N109" i="84"/>
  <c r="O109" i="84" s="1"/>
  <c r="AK108" i="84"/>
  <c r="AI108" i="84"/>
  <c r="AJ108" i="84" s="1"/>
  <c r="AD108" i="84"/>
  <c r="AB108" i="84"/>
  <c r="AF108" i="84" s="1"/>
  <c r="W108" i="84"/>
  <c r="U108" i="84"/>
  <c r="P108" i="84"/>
  <c r="O108" i="84"/>
  <c r="N108" i="84"/>
  <c r="Q108" i="84" s="1"/>
  <c r="R107" i="84"/>
  <c r="AK103" i="84"/>
  <c r="AI103" i="84"/>
  <c r="AJ103" i="84" s="1"/>
  <c r="AD103" i="84"/>
  <c r="AB103" i="84"/>
  <c r="AE103" i="84" s="1"/>
  <c r="W103" i="84"/>
  <c r="U103" i="84"/>
  <c r="T103" i="84" s="1"/>
  <c r="P103" i="84"/>
  <c r="N103" i="84"/>
  <c r="R103" i="84" s="1"/>
  <c r="L103" i="84"/>
  <c r="AK102" i="84"/>
  <c r="AI102" i="84"/>
  <c r="AM102" i="84" s="1"/>
  <c r="AH102" i="84"/>
  <c r="AF102" i="84"/>
  <c r="AD102" i="84"/>
  <c r="AB102" i="84"/>
  <c r="AG102" i="84" s="1"/>
  <c r="W102" i="84"/>
  <c r="U102" i="84"/>
  <c r="P102" i="84"/>
  <c r="N102" i="84"/>
  <c r="O102" i="84" s="1"/>
  <c r="L102" i="84"/>
  <c r="AK101" i="84"/>
  <c r="AI101" i="84"/>
  <c r="AJ101" i="84" s="1"/>
  <c r="AD101" i="84"/>
  <c r="AB101" i="84"/>
  <c r="Y101" i="84"/>
  <c r="W101" i="84"/>
  <c r="V101" i="84"/>
  <c r="U101" i="84"/>
  <c r="P101" i="84"/>
  <c r="N101" i="84"/>
  <c r="O101" i="84" s="1"/>
  <c r="L101" i="84"/>
  <c r="AK100" i="84"/>
  <c r="AI100" i="84"/>
  <c r="AH100" i="84" s="1"/>
  <c r="AD100" i="84"/>
  <c r="AB100" i="84"/>
  <c r="AA100" i="84" s="1"/>
  <c r="W100" i="84"/>
  <c r="V100" i="84"/>
  <c r="U100" i="84"/>
  <c r="Y100" i="84" s="1"/>
  <c r="P100" i="84"/>
  <c r="N100" i="84"/>
  <c r="S100" i="84" s="1"/>
  <c r="L100" i="84"/>
  <c r="AN99" i="84"/>
  <c r="AK99" i="84"/>
  <c r="AI99" i="84"/>
  <c r="AM99" i="84" s="1"/>
  <c r="AD99" i="84"/>
  <c r="AB99" i="84"/>
  <c r="AA99" i="84" s="1"/>
  <c r="W99" i="84"/>
  <c r="U99" i="84"/>
  <c r="V99" i="84" s="1"/>
  <c r="P99" i="84"/>
  <c r="N99" i="84"/>
  <c r="O99" i="84" s="1"/>
  <c r="L99" i="84"/>
  <c r="AM98" i="84"/>
  <c r="AL98" i="84"/>
  <c r="AK98" i="84"/>
  <c r="AI98" i="84"/>
  <c r="AJ98" i="84" s="1"/>
  <c r="AD98" i="84"/>
  <c r="AB98" i="84"/>
  <c r="AC98" i="84" s="1"/>
  <c r="W98" i="84"/>
  <c r="U98" i="84"/>
  <c r="T98" i="84" s="1"/>
  <c r="P98" i="84"/>
  <c r="N98" i="84"/>
  <c r="L98" i="84"/>
  <c r="AK97" i="84"/>
  <c r="AI97" i="84"/>
  <c r="AH97" i="84" s="1"/>
  <c r="AD97" i="84"/>
  <c r="AB97" i="84"/>
  <c r="AF97" i="84" s="1"/>
  <c r="W97" i="84"/>
  <c r="U97" i="84"/>
  <c r="S97" i="84"/>
  <c r="P97" i="84"/>
  <c r="O97" i="84"/>
  <c r="N97" i="84"/>
  <c r="R97" i="84" s="1"/>
  <c r="L97" i="84"/>
  <c r="AN96" i="84"/>
  <c r="AL96" i="84"/>
  <c r="AK96" i="84"/>
  <c r="AI96" i="84"/>
  <c r="AM96" i="84" s="1"/>
  <c r="AE96" i="84"/>
  <c r="AD96" i="84"/>
  <c r="AB96" i="84"/>
  <c r="AC96" i="84" s="1"/>
  <c r="W96" i="84"/>
  <c r="V96" i="84"/>
  <c r="U96" i="84"/>
  <c r="T96" i="84" s="1"/>
  <c r="P96" i="84"/>
  <c r="N96" i="84"/>
  <c r="R96" i="84" s="1"/>
  <c r="L96" i="84"/>
  <c r="AK95" i="84"/>
  <c r="AI95" i="84"/>
  <c r="AD95" i="84"/>
  <c r="AC95" i="84"/>
  <c r="AB95" i="84"/>
  <c r="AE95" i="84" s="1"/>
  <c r="AA95" i="84"/>
  <c r="W95" i="84"/>
  <c r="U95" i="84"/>
  <c r="T95" i="84" s="1"/>
  <c r="P95" i="84"/>
  <c r="N95" i="84"/>
  <c r="R95" i="84" s="1"/>
  <c r="L95" i="84"/>
  <c r="AK94" i="84"/>
  <c r="AJ94" i="84"/>
  <c r="AI94" i="84"/>
  <c r="AM94" i="84" s="1"/>
  <c r="AD94" i="84"/>
  <c r="AB94" i="84"/>
  <c r="AG94" i="84" s="1"/>
  <c r="W94" i="84"/>
  <c r="U94" i="84"/>
  <c r="R94" i="84"/>
  <c r="P94" i="84"/>
  <c r="N94" i="84"/>
  <c r="O94" i="84" s="1"/>
  <c r="L94" i="84"/>
  <c r="AL93" i="84"/>
  <c r="AK93" i="84"/>
  <c r="AI93" i="84"/>
  <c r="AJ93" i="84" s="1"/>
  <c r="AD93" i="84"/>
  <c r="AB93" i="84"/>
  <c r="Y93" i="84"/>
  <c r="W93" i="84"/>
  <c r="U93" i="84"/>
  <c r="V93" i="84" s="1"/>
  <c r="P93" i="84"/>
  <c r="N93" i="84"/>
  <c r="O93" i="84" s="1"/>
  <c r="L93" i="84"/>
  <c r="AK92" i="84"/>
  <c r="AI92" i="84"/>
  <c r="AD92" i="84"/>
  <c r="AB92" i="84"/>
  <c r="AA92" i="84" s="1"/>
  <c r="W92" i="84"/>
  <c r="U92" i="84"/>
  <c r="Y92" i="84" s="1"/>
  <c r="P92" i="84"/>
  <c r="N92" i="84"/>
  <c r="S92" i="84" s="1"/>
  <c r="L92" i="84"/>
  <c r="AN91" i="84"/>
  <c r="AM91" i="84"/>
  <c r="AK91" i="84"/>
  <c r="AI91" i="84"/>
  <c r="AE91" i="84"/>
  <c r="AD91" i="84"/>
  <c r="AC91" i="84"/>
  <c r="AB91" i="84"/>
  <c r="AA91" i="84" s="1"/>
  <c r="W91" i="84"/>
  <c r="U91" i="84"/>
  <c r="V91" i="84" s="1"/>
  <c r="R91" i="84"/>
  <c r="Q91" i="84"/>
  <c r="P91" i="84"/>
  <c r="N91" i="84"/>
  <c r="O91" i="84" s="1"/>
  <c r="AK89" i="84"/>
  <c r="AI89" i="84"/>
  <c r="AH89" i="84" s="1"/>
  <c r="AD89" i="84"/>
  <c r="AB89" i="84"/>
  <c r="AF89" i="84" s="1"/>
  <c r="W89" i="84"/>
  <c r="U89" i="84"/>
  <c r="S89" i="84"/>
  <c r="Q89" i="84"/>
  <c r="P89" i="84"/>
  <c r="O89" i="84"/>
  <c r="N89" i="84"/>
  <c r="R89" i="84" s="1"/>
  <c r="M89" i="84"/>
  <c r="AN88" i="84"/>
  <c r="AL88" i="84"/>
  <c r="AK88" i="84"/>
  <c r="AJ88" i="84"/>
  <c r="AI88" i="84"/>
  <c r="AM88" i="84" s="1"/>
  <c r="AH88" i="84"/>
  <c r="AF88" i="84"/>
  <c r="AE88" i="84"/>
  <c r="AD88" i="84"/>
  <c r="AB88" i="84"/>
  <c r="AC88" i="84" s="1"/>
  <c r="Y88" i="84"/>
  <c r="W88" i="84"/>
  <c r="V88" i="84"/>
  <c r="U88" i="84"/>
  <c r="T88" i="84" s="1"/>
  <c r="P88" i="84"/>
  <c r="N88" i="84"/>
  <c r="R88" i="84" s="1"/>
  <c r="AN86" i="84"/>
  <c r="AL86" i="84"/>
  <c r="AK86" i="84"/>
  <c r="AJ86" i="84"/>
  <c r="AI86" i="84"/>
  <c r="AM86" i="84" s="1"/>
  <c r="AH86" i="84"/>
  <c r="AF86" i="84"/>
  <c r="AD86" i="84"/>
  <c r="AB86" i="84"/>
  <c r="AG86" i="84" s="1"/>
  <c r="W86" i="84"/>
  <c r="U86" i="84"/>
  <c r="P86" i="84"/>
  <c r="N86" i="84"/>
  <c r="AK85" i="84"/>
  <c r="AI85" i="84"/>
  <c r="AD85" i="84"/>
  <c r="AB85" i="84"/>
  <c r="AG85" i="84" s="1"/>
  <c r="W85" i="84"/>
  <c r="U85" i="84"/>
  <c r="S85" i="84"/>
  <c r="P85" i="84"/>
  <c r="N85" i="84"/>
  <c r="R85" i="84" s="1"/>
  <c r="AK83" i="84"/>
  <c r="AI83" i="84"/>
  <c r="AF83" i="84"/>
  <c r="AD83" i="84"/>
  <c r="AC83" i="84"/>
  <c r="AB83" i="84"/>
  <c r="AA83" i="84" s="1"/>
  <c r="Y83" i="84"/>
  <c r="X83" i="84"/>
  <c r="W83" i="84"/>
  <c r="U83" i="84"/>
  <c r="T83" i="84" s="1"/>
  <c r="S83" i="84"/>
  <c r="R83" i="84"/>
  <c r="Q83" i="84"/>
  <c r="P83" i="84"/>
  <c r="O83" i="84"/>
  <c r="N83" i="84"/>
  <c r="M83" i="84"/>
  <c r="AN82" i="84"/>
  <c r="AM82" i="84"/>
  <c r="AL82" i="84"/>
  <c r="AK82" i="84"/>
  <c r="AJ82" i="84"/>
  <c r="AI82" i="84"/>
  <c r="AH82" i="84"/>
  <c r="AD82" i="84"/>
  <c r="AB82" i="84"/>
  <c r="W82" i="84"/>
  <c r="U82" i="84"/>
  <c r="Z82" i="84" s="1"/>
  <c r="R82" i="84"/>
  <c r="Q82" i="84"/>
  <c r="P82" i="84"/>
  <c r="N82" i="84"/>
  <c r="M82" i="84" s="1"/>
  <c r="AM80" i="84"/>
  <c r="AK80" i="84"/>
  <c r="AI80" i="84"/>
  <c r="AJ80" i="84" s="1"/>
  <c r="AF80" i="84"/>
  <c r="AD80" i="84"/>
  <c r="AB80" i="84"/>
  <c r="AC80" i="84" s="1"/>
  <c r="Z80" i="84"/>
  <c r="Y80" i="84"/>
  <c r="X80" i="84"/>
  <c r="W80" i="84"/>
  <c r="V80" i="84"/>
  <c r="U80" i="84"/>
  <c r="T80" i="84"/>
  <c r="P80" i="84"/>
  <c r="N80" i="84"/>
  <c r="AK79" i="84"/>
  <c r="AI79" i="84"/>
  <c r="AG79" i="84"/>
  <c r="AE79" i="84"/>
  <c r="AD79" i="84"/>
  <c r="AC79" i="84"/>
  <c r="AB79" i="84"/>
  <c r="AF79" i="84" s="1"/>
  <c r="AA79" i="84"/>
  <c r="Y79" i="84"/>
  <c r="X79" i="84"/>
  <c r="W79" i="84"/>
  <c r="V79" i="84"/>
  <c r="U79" i="84"/>
  <c r="Z79" i="84" s="1"/>
  <c r="T79" i="84"/>
  <c r="P79" i="84"/>
  <c r="O79" i="84"/>
  <c r="N79" i="84"/>
  <c r="AN77" i="84"/>
  <c r="AM77" i="84"/>
  <c r="AL77" i="84"/>
  <c r="AK77" i="84"/>
  <c r="AJ77" i="84"/>
  <c r="AI77" i="84"/>
  <c r="AH77" i="84"/>
  <c r="AF77" i="84"/>
  <c r="AE77" i="84"/>
  <c r="AD77" i="84"/>
  <c r="AC77" i="84"/>
  <c r="AB77" i="84"/>
  <c r="AA77" i="84" s="1"/>
  <c r="W77" i="84"/>
  <c r="U77" i="84"/>
  <c r="P77" i="84"/>
  <c r="N77" i="84"/>
  <c r="AK76" i="84"/>
  <c r="AI76" i="84"/>
  <c r="AD76" i="84"/>
  <c r="AB76" i="84"/>
  <c r="AA76" i="84" s="1"/>
  <c r="Z76" i="84"/>
  <c r="W76" i="84"/>
  <c r="U76" i="84"/>
  <c r="Y76" i="84" s="1"/>
  <c r="Q76" i="84"/>
  <c r="P76" i="84"/>
  <c r="O76" i="84"/>
  <c r="N76" i="84"/>
  <c r="S76" i="84" s="1"/>
  <c r="M76" i="84"/>
  <c r="AL74" i="84"/>
  <c r="AK74" i="84"/>
  <c r="AJ74" i="84"/>
  <c r="AI74" i="84"/>
  <c r="AH74" i="84" s="1"/>
  <c r="AD74" i="84"/>
  <c r="AB74" i="84"/>
  <c r="AC74" i="84" s="1"/>
  <c r="W74" i="84"/>
  <c r="U74" i="84"/>
  <c r="T74" i="84" s="1"/>
  <c r="P74" i="84"/>
  <c r="N74" i="84"/>
  <c r="M74" i="84" s="1"/>
  <c r="AK73" i="84"/>
  <c r="AI73" i="84"/>
  <c r="AH73" i="84" s="1"/>
  <c r="AD73" i="84"/>
  <c r="AB73" i="84"/>
  <c r="Z73" i="84"/>
  <c r="X73" i="84"/>
  <c r="W73" i="84"/>
  <c r="V73" i="84"/>
  <c r="U73" i="84"/>
  <c r="Y73" i="84" s="1"/>
  <c r="T73" i="84"/>
  <c r="S73" i="84"/>
  <c r="R73" i="84"/>
  <c r="P73" i="84"/>
  <c r="N73" i="84"/>
  <c r="O73" i="84" s="1"/>
  <c r="AK71" i="84"/>
  <c r="AI71" i="84"/>
  <c r="AJ71" i="84" s="1"/>
  <c r="AD71" i="84"/>
  <c r="AB71" i="84"/>
  <c r="W71" i="84"/>
  <c r="U71" i="84"/>
  <c r="T71" i="84" s="1"/>
  <c r="P71" i="84"/>
  <c r="N71" i="84"/>
  <c r="AN70" i="84"/>
  <c r="AK70" i="84"/>
  <c r="AI70" i="84"/>
  <c r="AM70" i="84" s="1"/>
  <c r="AH70" i="84"/>
  <c r="AD70" i="84"/>
  <c r="AB70" i="84"/>
  <c r="W70" i="84"/>
  <c r="U70" i="84"/>
  <c r="Y70" i="84" s="1"/>
  <c r="R70" i="84"/>
  <c r="Q70" i="84"/>
  <c r="P70" i="84"/>
  <c r="N70" i="84"/>
  <c r="O70" i="84" s="1"/>
  <c r="AK68" i="84"/>
  <c r="AI68" i="84"/>
  <c r="AH68" i="84" s="1"/>
  <c r="AE68" i="84"/>
  <c r="AD68" i="84"/>
  <c r="AC68" i="84"/>
  <c r="AB68" i="84"/>
  <c r="AA68" i="84"/>
  <c r="W68" i="84"/>
  <c r="U68" i="84"/>
  <c r="T68" i="84" s="1"/>
  <c r="S68" i="84"/>
  <c r="Q68" i="84"/>
  <c r="P68" i="84"/>
  <c r="O68" i="84"/>
  <c r="N68" i="84"/>
  <c r="R68" i="84" s="1"/>
  <c r="M68" i="84"/>
  <c r="AN67" i="84"/>
  <c r="AL67" i="84"/>
  <c r="AK67" i="84"/>
  <c r="AJ67" i="84"/>
  <c r="AI67" i="84"/>
  <c r="AM67" i="84" s="1"/>
  <c r="AH67" i="84"/>
  <c r="AE67" i="84"/>
  <c r="AD67" i="84"/>
  <c r="AB67" i="84"/>
  <c r="AG67" i="84" s="1"/>
  <c r="W67" i="84"/>
  <c r="V67" i="84"/>
  <c r="U67" i="84"/>
  <c r="T67" i="84"/>
  <c r="Q67" i="84"/>
  <c r="P67" i="84"/>
  <c r="O67" i="84"/>
  <c r="N67" i="84"/>
  <c r="M67" i="84" s="1"/>
  <c r="AN65" i="84"/>
  <c r="AK65" i="84"/>
  <c r="AI65" i="84"/>
  <c r="AD65" i="84"/>
  <c r="AB65" i="84"/>
  <c r="Z65" i="84"/>
  <c r="X65" i="84"/>
  <c r="W65" i="84"/>
  <c r="V65" i="84"/>
  <c r="U65" i="84"/>
  <c r="Y65" i="84" s="1"/>
  <c r="T65" i="84"/>
  <c r="S65" i="84"/>
  <c r="R65" i="84"/>
  <c r="P65" i="84"/>
  <c r="N65" i="84"/>
  <c r="AK64" i="84"/>
  <c r="AI64" i="84"/>
  <c r="AG64" i="84"/>
  <c r="AE64" i="84"/>
  <c r="AD64" i="84"/>
  <c r="AC64" i="84"/>
  <c r="AB64" i="84"/>
  <c r="AF64" i="84" s="1"/>
  <c r="AA64" i="84"/>
  <c r="Y64" i="84"/>
  <c r="X64" i="84"/>
  <c r="W64" i="84"/>
  <c r="V64" i="84"/>
  <c r="U64" i="84"/>
  <c r="P64" i="84"/>
  <c r="N64" i="84"/>
  <c r="R64" i="84" s="1"/>
  <c r="AK62" i="84"/>
  <c r="AI62" i="84"/>
  <c r="AH62" i="84"/>
  <c r="AF62" i="84"/>
  <c r="AD62" i="84"/>
  <c r="AB62" i="84"/>
  <c r="Z62" i="84"/>
  <c r="X62" i="84"/>
  <c r="W62" i="84"/>
  <c r="U62" i="84"/>
  <c r="S62" i="84"/>
  <c r="R62" i="84"/>
  <c r="Q62" i="84"/>
  <c r="P62" i="84"/>
  <c r="O62" i="84"/>
  <c r="N62" i="84"/>
  <c r="M62" i="84"/>
  <c r="AN61" i="84"/>
  <c r="AM61" i="84"/>
  <c r="AL61" i="84"/>
  <c r="AK61" i="84"/>
  <c r="AJ61" i="84"/>
  <c r="AI61" i="84"/>
  <c r="AH61" i="84"/>
  <c r="AD61" i="84"/>
  <c r="AB61" i="84"/>
  <c r="AF61" i="84" s="1"/>
  <c r="Z61" i="84"/>
  <c r="X61" i="84"/>
  <c r="W61" i="84"/>
  <c r="V61" i="84"/>
  <c r="U61" i="84"/>
  <c r="Y61" i="84" s="1"/>
  <c r="T61" i="84"/>
  <c r="P61" i="84"/>
  <c r="N61" i="84"/>
  <c r="M61" i="84" s="1"/>
  <c r="R60" i="84"/>
  <c r="AK59" i="84"/>
  <c r="AI59" i="84"/>
  <c r="AD59" i="84"/>
  <c r="AC59" i="84"/>
  <c r="AB59" i="84"/>
  <c r="Z59" i="84"/>
  <c r="Y59" i="84"/>
  <c r="W59" i="84"/>
  <c r="U59" i="84"/>
  <c r="T59" i="84" s="1"/>
  <c r="S59" i="84"/>
  <c r="R59" i="84"/>
  <c r="Q59" i="84"/>
  <c r="P59" i="84"/>
  <c r="O59" i="84"/>
  <c r="N59" i="84"/>
  <c r="M59" i="84"/>
  <c r="AN58" i="84"/>
  <c r="AM58" i="84"/>
  <c r="AL58" i="84"/>
  <c r="AK58" i="84"/>
  <c r="AJ58" i="84"/>
  <c r="AI58" i="84"/>
  <c r="AH58" i="84"/>
  <c r="AD58" i="84"/>
  <c r="AB58" i="84"/>
  <c r="W58" i="84"/>
  <c r="U58" i="84"/>
  <c r="T58" i="84" s="1"/>
  <c r="R58" i="84"/>
  <c r="P58" i="84"/>
  <c r="N58" i="84"/>
  <c r="AK56" i="84"/>
  <c r="AI56" i="84"/>
  <c r="AM56" i="84" s="1"/>
  <c r="AD56" i="84"/>
  <c r="AB56" i="84"/>
  <c r="AG56" i="84" s="1"/>
  <c r="AA56" i="84"/>
  <c r="W56" i="84"/>
  <c r="U56" i="84"/>
  <c r="T56" i="84" s="1"/>
  <c r="P56" i="84"/>
  <c r="N56" i="84"/>
  <c r="M56" i="84" s="1"/>
  <c r="AK55" i="84"/>
  <c r="AI55" i="84"/>
  <c r="AD55" i="84"/>
  <c r="AB55" i="84"/>
  <c r="Z55" i="84"/>
  <c r="X55" i="84"/>
  <c r="W55" i="84"/>
  <c r="V55" i="84"/>
  <c r="U55" i="84"/>
  <c r="Y55" i="84" s="1"/>
  <c r="T55" i="84"/>
  <c r="S55" i="84"/>
  <c r="R55" i="84"/>
  <c r="P55" i="84"/>
  <c r="N55" i="84"/>
  <c r="O55" i="84" s="1"/>
  <c r="AL53" i="84"/>
  <c r="AK53" i="84"/>
  <c r="AJ53" i="84"/>
  <c r="AI53" i="84"/>
  <c r="AN53" i="84" s="1"/>
  <c r="AH53" i="84"/>
  <c r="AD53" i="84"/>
  <c r="AB53" i="84"/>
  <c r="AA53" i="84" s="1"/>
  <c r="W53" i="84"/>
  <c r="U53" i="84"/>
  <c r="P53" i="84"/>
  <c r="N53" i="84"/>
  <c r="AK52" i="84"/>
  <c r="AI52" i="84"/>
  <c r="AD52" i="84"/>
  <c r="AC52" i="84"/>
  <c r="AB52" i="84"/>
  <c r="Z52" i="84"/>
  <c r="X52" i="84"/>
  <c r="W52" i="84"/>
  <c r="U52" i="84"/>
  <c r="P52" i="84"/>
  <c r="N52" i="84"/>
  <c r="R52" i="84" s="1"/>
  <c r="AK50" i="84"/>
  <c r="AI50" i="84"/>
  <c r="AG50" i="84"/>
  <c r="AD50" i="84"/>
  <c r="AC50" i="84"/>
  <c r="AB50" i="84"/>
  <c r="AF50" i="84" s="1"/>
  <c r="AA50" i="84"/>
  <c r="Y50" i="84"/>
  <c r="W50" i="84"/>
  <c r="U50" i="84"/>
  <c r="P50" i="84"/>
  <c r="N50" i="84"/>
  <c r="S50" i="84" s="1"/>
  <c r="M50" i="84"/>
  <c r="AN49" i="84"/>
  <c r="AK49" i="84"/>
  <c r="AJ49" i="84"/>
  <c r="AI49" i="84"/>
  <c r="AM49" i="84" s="1"/>
  <c r="AH49" i="84"/>
  <c r="AF49" i="84"/>
  <c r="AE49" i="84"/>
  <c r="AD49" i="84"/>
  <c r="AB49" i="84"/>
  <c r="AC49" i="84" s="1"/>
  <c r="W49" i="84"/>
  <c r="V49" i="84"/>
  <c r="U49" i="84"/>
  <c r="T49" i="84" s="1"/>
  <c r="P49" i="84"/>
  <c r="N49" i="84"/>
  <c r="R49" i="84" s="1"/>
  <c r="AN47" i="84"/>
  <c r="AK47" i="84"/>
  <c r="AI47" i="84"/>
  <c r="AH47" i="84"/>
  <c r="AD47" i="84"/>
  <c r="AB47" i="84"/>
  <c r="W47" i="84"/>
  <c r="U47" i="84"/>
  <c r="Z47" i="84" s="1"/>
  <c r="T47" i="84"/>
  <c r="S47" i="84"/>
  <c r="R47" i="84"/>
  <c r="Q47" i="84"/>
  <c r="P47" i="84"/>
  <c r="N47" i="84"/>
  <c r="O47" i="84" s="1"/>
  <c r="AN46" i="84"/>
  <c r="AM46" i="84"/>
  <c r="AL46" i="84"/>
  <c r="AK46" i="84"/>
  <c r="AI46" i="84"/>
  <c r="AJ46" i="84" s="1"/>
  <c r="AD46" i="84"/>
  <c r="AB46" i="84"/>
  <c r="AF46" i="84" s="1"/>
  <c r="W46" i="84"/>
  <c r="U46" i="84"/>
  <c r="P46" i="84"/>
  <c r="N46" i="84"/>
  <c r="S46" i="84" s="1"/>
  <c r="M46" i="84"/>
  <c r="AK44" i="84"/>
  <c r="AI44" i="84"/>
  <c r="AD44" i="84"/>
  <c r="AC44" i="84"/>
  <c r="AB44" i="84"/>
  <c r="AA44" i="84" s="1"/>
  <c r="W44" i="84"/>
  <c r="U44" i="84"/>
  <c r="V44" i="84" s="1"/>
  <c r="S44" i="84"/>
  <c r="R44" i="84"/>
  <c r="P44" i="84"/>
  <c r="N44" i="84"/>
  <c r="Q44" i="84" s="1"/>
  <c r="AN43" i="84"/>
  <c r="AM43" i="84"/>
  <c r="AK43" i="84"/>
  <c r="AI43" i="84"/>
  <c r="AL43" i="84" s="1"/>
  <c r="AF43" i="84"/>
  <c r="AD43" i="84"/>
  <c r="AB43" i="84"/>
  <c r="W43" i="84"/>
  <c r="U43" i="84"/>
  <c r="Z43" i="84" s="1"/>
  <c r="P43" i="84"/>
  <c r="N43" i="84"/>
  <c r="AK41" i="84"/>
  <c r="AI41" i="84"/>
  <c r="AH41" i="84" s="1"/>
  <c r="AF41" i="84"/>
  <c r="AE41" i="84"/>
  <c r="AD41" i="84"/>
  <c r="AB41" i="84"/>
  <c r="AC41" i="84" s="1"/>
  <c r="Z41" i="84"/>
  <c r="Y41" i="84"/>
  <c r="X41" i="84"/>
  <c r="W41" i="84"/>
  <c r="U41" i="84"/>
  <c r="V41" i="84" s="1"/>
  <c r="T41" i="84"/>
  <c r="P41" i="84"/>
  <c r="N41" i="84"/>
  <c r="AL40" i="84"/>
  <c r="AK40" i="84"/>
  <c r="AI40" i="84"/>
  <c r="AD40" i="84"/>
  <c r="AC40" i="84"/>
  <c r="AB40" i="84"/>
  <c r="W40" i="84"/>
  <c r="U40" i="84"/>
  <c r="T40" i="84" s="1"/>
  <c r="S40" i="84"/>
  <c r="P40" i="84"/>
  <c r="N40" i="84"/>
  <c r="O40" i="84" s="1"/>
  <c r="M40" i="84"/>
  <c r="AN38" i="84"/>
  <c r="AK38" i="84"/>
  <c r="AI38" i="84"/>
  <c r="AJ38" i="84" s="1"/>
  <c r="AF38" i="84"/>
  <c r="AE38" i="84"/>
  <c r="AD38" i="84"/>
  <c r="AB38" i="84"/>
  <c r="AC38" i="84" s="1"/>
  <c r="AA38" i="84"/>
  <c r="W38" i="84"/>
  <c r="V38" i="84"/>
  <c r="U38" i="84"/>
  <c r="Y38" i="84" s="1"/>
  <c r="P38" i="84"/>
  <c r="N38" i="84"/>
  <c r="O38" i="84" s="1"/>
  <c r="AK37" i="84"/>
  <c r="AI37" i="84"/>
  <c r="AH37" i="84" s="1"/>
  <c r="AD37" i="84"/>
  <c r="AB37" i="84"/>
  <c r="AC37" i="84" s="1"/>
  <c r="AA37" i="84"/>
  <c r="W37" i="84"/>
  <c r="U37" i="84"/>
  <c r="T37" i="84"/>
  <c r="S37" i="84"/>
  <c r="P37" i="84"/>
  <c r="N37" i="84"/>
  <c r="M37" i="84"/>
  <c r="AN35" i="84"/>
  <c r="AL35" i="84"/>
  <c r="AK35" i="84"/>
  <c r="AJ35" i="84"/>
  <c r="AI35" i="84"/>
  <c r="AM35" i="84" s="1"/>
  <c r="AH35" i="84"/>
  <c r="AG35" i="84"/>
  <c r="AF35" i="84"/>
  <c r="AD35" i="84"/>
  <c r="AB35" i="84"/>
  <c r="AA35" i="84" s="1"/>
  <c r="X35" i="84"/>
  <c r="W35" i="84"/>
  <c r="U35" i="84"/>
  <c r="V35" i="84" s="1"/>
  <c r="P35" i="84"/>
  <c r="O35" i="84"/>
  <c r="N35" i="84"/>
  <c r="S35" i="84" s="1"/>
  <c r="AK34" i="84"/>
  <c r="AI34" i="84"/>
  <c r="AN34" i="84" s="1"/>
  <c r="AD34" i="84"/>
  <c r="AC34" i="84"/>
  <c r="AB34" i="84"/>
  <c r="AF34" i="84" s="1"/>
  <c r="W34" i="84"/>
  <c r="U34" i="84"/>
  <c r="X34" i="84" s="1"/>
  <c r="T34" i="84"/>
  <c r="Q34" i="84"/>
  <c r="P34" i="84"/>
  <c r="N34" i="84"/>
  <c r="O34" i="84" s="1"/>
  <c r="AN32" i="84"/>
  <c r="AL32" i="84"/>
  <c r="AK32" i="84"/>
  <c r="AJ32" i="84"/>
  <c r="AI32" i="84"/>
  <c r="AH32" i="84" s="1"/>
  <c r="AD32" i="84"/>
  <c r="AB32" i="84"/>
  <c r="AA32" i="84" s="1"/>
  <c r="W32" i="84"/>
  <c r="U32" i="84"/>
  <c r="Z32" i="84" s="1"/>
  <c r="P32" i="84"/>
  <c r="N32" i="84"/>
  <c r="R32" i="84" s="1"/>
  <c r="AK31" i="84"/>
  <c r="AI31" i="84"/>
  <c r="AN31" i="84" s="1"/>
  <c r="AF31" i="84"/>
  <c r="AD31" i="84"/>
  <c r="AB31" i="84"/>
  <c r="AG31" i="84" s="1"/>
  <c r="AA31" i="84"/>
  <c r="Z31" i="84"/>
  <c r="Y31" i="84"/>
  <c r="W31" i="84"/>
  <c r="U31" i="84"/>
  <c r="X31" i="84" s="1"/>
  <c r="S31" i="84"/>
  <c r="R31" i="84"/>
  <c r="P31" i="84"/>
  <c r="N31" i="84"/>
  <c r="Q31" i="84" s="1"/>
  <c r="R30" i="84"/>
  <c r="L18" i="84"/>
  <c r="L17" i="84"/>
  <c r="L15" i="84"/>
  <c r="L14" i="84"/>
  <c r="L13" i="84"/>
  <c r="C16" i="82"/>
  <c r="N233" i="3"/>
  <c r="N232" i="3"/>
  <c r="N231" i="3"/>
  <c r="N230" i="3"/>
  <c r="N229" i="3"/>
  <c r="N228" i="3"/>
  <c r="N227" i="3"/>
  <c r="N226" i="3"/>
  <c r="N225" i="3"/>
  <c r="N224" i="3"/>
  <c r="N223" i="3"/>
  <c r="N222" i="3"/>
  <c r="N221" i="3"/>
  <c r="N220" i="3"/>
  <c r="N219" i="3"/>
  <c r="N218" i="3"/>
  <c r="N217" i="3"/>
  <c r="N216" i="3"/>
  <c r="N215" i="3"/>
  <c r="N214" i="3"/>
  <c r="N213" i="3"/>
  <c r="N212" i="3"/>
  <c r="N211" i="3"/>
  <c r="N210" i="3"/>
  <c r="N209" i="3"/>
  <c r="N208" i="3"/>
  <c r="N207" i="3"/>
  <c r="N206" i="3"/>
  <c r="N205" i="3"/>
  <c r="N204" i="3"/>
  <c r="N203" i="3"/>
  <c r="N202" i="3"/>
  <c r="N201" i="3"/>
  <c r="N200" i="3"/>
  <c r="N199" i="3"/>
  <c r="N198" i="3"/>
  <c r="N197" i="3"/>
  <c r="N196" i="3"/>
  <c r="N195" i="3"/>
  <c r="N194" i="3"/>
  <c r="N193" i="3"/>
  <c r="N192" i="3"/>
  <c r="N191" i="3"/>
  <c r="N190" i="3"/>
  <c r="N189" i="3"/>
  <c r="N188" i="3"/>
  <c r="N187" i="3"/>
  <c r="N186" i="3"/>
  <c r="N185" i="3"/>
  <c r="N184" i="3"/>
  <c r="N183" i="3"/>
  <c r="N182" i="3"/>
  <c r="N181" i="3"/>
  <c r="N180" i="3"/>
  <c r="N179" i="3"/>
  <c r="N178" i="3"/>
  <c r="N177" i="3"/>
  <c r="N176" i="3"/>
  <c r="N175" i="3"/>
  <c r="N174" i="3"/>
  <c r="N173" i="3"/>
  <c r="N172" i="3"/>
  <c r="N171" i="3"/>
  <c r="N170" i="3"/>
  <c r="N169" i="3"/>
  <c r="N168" i="3"/>
  <c r="N167" i="3"/>
  <c r="N166" i="3"/>
  <c r="N165" i="3"/>
  <c r="N164" i="3"/>
  <c r="N163" i="3"/>
  <c r="N162" i="3"/>
  <c r="N161" i="3"/>
  <c r="N160" i="3"/>
  <c r="N159" i="3"/>
  <c r="N158" i="3"/>
  <c r="N157" i="3"/>
  <c r="N156" i="3"/>
  <c r="N155" i="3"/>
  <c r="P233" i="83"/>
  <c r="N233" i="83"/>
  <c r="P232" i="83"/>
  <c r="N232" i="83"/>
  <c r="P231" i="83"/>
  <c r="N231" i="83"/>
  <c r="P230" i="83"/>
  <c r="N230" i="83"/>
  <c r="P229" i="83"/>
  <c r="N229" i="83"/>
  <c r="P228" i="83"/>
  <c r="N228" i="83"/>
  <c r="P227" i="83"/>
  <c r="N227" i="83"/>
  <c r="P226" i="83"/>
  <c r="N226" i="83"/>
  <c r="P225" i="83"/>
  <c r="N225" i="83"/>
  <c r="P224" i="83"/>
  <c r="N224" i="83"/>
  <c r="P223" i="83"/>
  <c r="N223" i="83"/>
  <c r="P222" i="83"/>
  <c r="N222" i="83"/>
  <c r="P221" i="83"/>
  <c r="N221" i="83"/>
  <c r="P220" i="83"/>
  <c r="N220" i="83"/>
  <c r="P219" i="83"/>
  <c r="N219" i="83"/>
  <c r="P218" i="83"/>
  <c r="N218" i="83"/>
  <c r="P217" i="83"/>
  <c r="N217" i="83"/>
  <c r="P216" i="83"/>
  <c r="N216" i="83"/>
  <c r="P215" i="83"/>
  <c r="N215" i="83"/>
  <c r="P214" i="83"/>
  <c r="N214" i="83"/>
  <c r="P213" i="83"/>
  <c r="N213" i="83"/>
  <c r="P212" i="83"/>
  <c r="N212" i="83"/>
  <c r="P211" i="83"/>
  <c r="N211" i="83"/>
  <c r="P210" i="83"/>
  <c r="N210" i="83"/>
  <c r="P209" i="83"/>
  <c r="N209" i="83"/>
  <c r="P208" i="83"/>
  <c r="N208" i="83"/>
  <c r="P207" i="83"/>
  <c r="N207" i="83"/>
  <c r="P206" i="83"/>
  <c r="N206" i="83"/>
  <c r="P205" i="83"/>
  <c r="N205" i="83"/>
  <c r="P204" i="83"/>
  <c r="N204" i="83"/>
  <c r="P203" i="83"/>
  <c r="N203" i="83"/>
  <c r="P202" i="83"/>
  <c r="N202" i="83"/>
  <c r="P201" i="83"/>
  <c r="N201" i="83"/>
  <c r="P200" i="83"/>
  <c r="N200" i="83"/>
  <c r="P199" i="83"/>
  <c r="N199" i="83"/>
  <c r="P198" i="83"/>
  <c r="N198" i="83"/>
  <c r="P197" i="83"/>
  <c r="N197" i="83"/>
  <c r="P196" i="83"/>
  <c r="N196" i="83"/>
  <c r="P195" i="83"/>
  <c r="N195" i="83"/>
  <c r="P194" i="83"/>
  <c r="N194" i="83"/>
  <c r="P193" i="83"/>
  <c r="N193" i="83"/>
  <c r="P192" i="83"/>
  <c r="N192" i="83"/>
  <c r="P191" i="83"/>
  <c r="N191" i="83"/>
  <c r="P190" i="83"/>
  <c r="N190" i="83"/>
  <c r="P189" i="83"/>
  <c r="N189" i="83"/>
  <c r="P188" i="83"/>
  <c r="N188" i="83"/>
  <c r="P187" i="83"/>
  <c r="N187" i="83"/>
  <c r="P186" i="83"/>
  <c r="N186" i="83"/>
  <c r="P185" i="83"/>
  <c r="N185" i="83"/>
  <c r="P184" i="83"/>
  <c r="N184" i="83"/>
  <c r="P183" i="83"/>
  <c r="N183" i="83"/>
  <c r="P182" i="83"/>
  <c r="N182" i="83"/>
  <c r="P181" i="83"/>
  <c r="N181" i="83"/>
  <c r="P180" i="83"/>
  <c r="N180" i="83"/>
  <c r="P179" i="83"/>
  <c r="N179" i="83"/>
  <c r="P178" i="83"/>
  <c r="N178" i="83"/>
  <c r="P177" i="83"/>
  <c r="N177" i="83"/>
  <c r="P176" i="83"/>
  <c r="N176" i="83"/>
  <c r="P175" i="83"/>
  <c r="N175" i="83"/>
  <c r="P174" i="83"/>
  <c r="N174" i="83"/>
  <c r="P173" i="83"/>
  <c r="N173" i="83"/>
  <c r="P172" i="83"/>
  <c r="N172" i="83"/>
  <c r="P171" i="83"/>
  <c r="N171" i="83"/>
  <c r="P170" i="83"/>
  <c r="N170" i="83"/>
  <c r="P169" i="83"/>
  <c r="N169" i="83"/>
  <c r="P168" i="83"/>
  <c r="N168" i="83"/>
  <c r="P167" i="83"/>
  <c r="N167" i="83"/>
  <c r="P166" i="83"/>
  <c r="N166" i="83"/>
  <c r="P165" i="83"/>
  <c r="N165" i="83"/>
  <c r="P164" i="83"/>
  <c r="N164" i="83"/>
  <c r="P163" i="83"/>
  <c r="N163" i="83"/>
  <c r="P162" i="83"/>
  <c r="N162" i="83"/>
  <c r="P161" i="83"/>
  <c r="N161" i="83"/>
  <c r="P160" i="83"/>
  <c r="N160" i="83"/>
  <c r="P159" i="83"/>
  <c r="N159" i="83"/>
  <c r="P158" i="83"/>
  <c r="N158" i="83"/>
  <c r="P157" i="83"/>
  <c r="N157" i="83"/>
  <c r="P156" i="83"/>
  <c r="N156" i="83"/>
  <c r="P155" i="83"/>
  <c r="N155" i="83"/>
  <c r="P154" i="83"/>
  <c r="N154" i="83"/>
  <c r="P153" i="83"/>
  <c r="N153" i="83"/>
  <c r="P152" i="83"/>
  <c r="N152" i="83"/>
  <c r="P151" i="83"/>
  <c r="N151" i="83"/>
  <c r="P150" i="83"/>
  <c r="N150" i="83"/>
  <c r="P149" i="83"/>
  <c r="N149" i="83"/>
  <c r="P148" i="83"/>
  <c r="N148" i="83"/>
  <c r="P147" i="83"/>
  <c r="N147" i="83"/>
  <c r="P146" i="83"/>
  <c r="N146" i="83"/>
  <c r="P145" i="83"/>
  <c r="N145" i="83"/>
  <c r="P144" i="83"/>
  <c r="N144" i="83"/>
  <c r="P143" i="83"/>
  <c r="N143" i="83"/>
  <c r="P142" i="83"/>
  <c r="N142" i="83"/>
  <c r="P141" i="83"/>
  <c r="N141" i="83"/>
  <c r="P140" i="83"/>
  <c r="N140" i="83"/>
  <c r="P139" i="83"/>
  <c r="N139" i="83"/>
  <c r="P138" i="83"/>
  <c r="N138" i="83"/>
  <c r="P137" i="83"/>
  <c r="N137" i="83"/>
  <c r="P136" i="83"/>
  <c r="N136" i="83"/>
  <c r="P135" i="83"/>
  <c r="N135" i="83"/>
  <c r="P134" i="83"/>
  <c r="N134" i="83"/>
  <c r="P133" i="83"/>
  <c r="N133" i="83"/>
  <c r="P132" i="83"/>
  <c r="N132" i="83"/>
  <c r="P131" i="83"/>
  <c r="N131" i="83"/>
  <c r="P130" i="83"/>
  <c r="N130" i="83"/>
  <c r="P129" i="83"/>
  <c r="N129" i="83"/>
  <c r="P128" i="83"/>
  <c r="N128" i="83"/>
  <c r="P127" i="83"/>
  <c r="N127" i="83"/>
  <c r="P126" i="83"/>
  <c r="N126" i="83"/>
  <c r="P125" i="83"/>
  <c r="N125" i="83"/>
  <c r="P124" i="83"/>
  <c r="N124" i="83"/>
  <c r="P123" i="83"/>
  <c r="N123" i="83"/>
  <c r="P122" i="83"/>
  <c r="N122" i="83"/>
  <c r="P121" i="83"/>
  <c r="N121" i="83"/>
  <c r="P120" i="83"/>
  <c r="N120" i="83"/>
  <c r="P119" i="83"/>
  <c r="N119" i="83"/>
  <c r="P118" i="83"/>
  <c r="N118" i="83"/>
  <c r="P117" i="83"/>
  <c r="N117" i="83"/>
  <c r="P116" i="83"/>
  <c r="N116" i="83"/>
  <c r="P115" i="83"/>
  <c r="N115" i="83"/>
  <c r="P114" i="83"/>
  <c r="N114" i="83"/>
  <c r="P113" i="83"/>
  <c r="N113" i="83"/>
  <c r="P112" i="83"/>
  <c r="N112" i="83"/>
  <c r="P111" i="83"/>
  <c r="N111" i="83"/>
  <c r="P110" i="83"/>
  <c r="N110" i="83"/>
  <c r="P109" i="83"/>
  <c r="N109" i="83"/>
  <c r="P108" i="83"/>
  <c r="N108" i="83"/>
  <c r="P107" i="83"/>
  <c r="N107" i="83"/>
  <c r="P106" i="83"/>
  <c r="N106" i="83"/>
  <c r="P105" i="83"/>
  <c r="N105" i="83"/>
  <c r="P104" i="83"/>
  <c r="N104" i="83"/>
  <c r="P103" i="83"/>
  <c r="N103" i="83"/>
  <c r="P102" i="83"/>
  <c r="N102" i="83"/>
  <c r="P101" i="83"/>
  <c r="N101" i="83"/>
  <c r="P100" i="83"/>
  <c r="N100" i="83"/>
  <c r="P99" i="83"/>
  <c r="N99" i="83"/>
  <c r="P98" i="83"/>
  <c r="N98" i="83"/>
  <c r="P97" i="83"/>
  <c r="N97" i="83"/>
  <c r="P96" i="83"/>
  <c r="N96" i="83"/>
  <c r="P95" i="83"/>
  <c r="N95" i="83"/>
  <c r="P94" i="83"/>
  <c r="N94" i="83"/>
  <c r="P93" i="83"/>
  <c r="N93" i="83"/>
  <c r="P92" i="83"/>
  <c r="N92" i="83"/>
  <c r="P91" i="83"/>
  <c r="N91" i="83"/>
  <c r="P90" i="83"/>
  <c r="N90" i="83"/>
  <c r="P89" i="83"/>
  <c r="N89" i="83"/>
  <c r="P88" i="83"/>
  <c r="N88" i="83"/>
  <c r="P87" i="83"/>
  <c r="N87" i="83"/>
  <c r="P86" i="83"/>
  <c r="N86" i="83"/>
  <c r="P85" i="83"/>
  <c r="N85" i="83"/>
  <c r="P84" i="83"/>
  <c r="N84" i="83"/>
  <c r="P83" i="83"/>
  <c r="N83" i="83"/>
  <c r="P82" i="83"/>
  <c r="N82" i="83"/>
  <c r="P81" i="83"/>
  <c r="N81" i="83"/>
  <c r="P80" i="83"/>
  <c r="N80" i="83"/>
  <c r="P79" i="83"/>
  <c r="N79" i="83"/>
  <c r="P78" i="83"/>
  <c r="N78" i="83"/>
  <c r="P77" i="83"/>
  <c r="N77" i="83"/>
  <c r="P76" i="83"/>
  <c r="N76" i="83"/>
  <c r="P75" i="83"/>
  <c r="N75" i="83"/>
  <c r="P74" i="83"/>
  <c r="N74" i="83"/>
  <c r="P73" i="83"/>
  <c r="N73" i="83"/>
  <c r="P72" i="83"/>
  <c r="N72" i="83"/>
  <c r="P71" i="83"/>
  <c r="N71" i="83"/>
  <c r="P70" i="83"/>
  <c r="N70" i="83"/>
  <c r="P69" i="83"/>
  <c r="N69" i="83"/>
  <c r="P68" i="83"/>
  <c r="N68" i="83"/>
  <c r="P67" i="83"/>
  <c r="N67" i="83"/>
  <c r="P66" i="83"/>
  <c r="N66" i="83"/>
  <c r="P65" i="83"/>
  <c r="N65" i="83"/>
  <c r="P64" i="83"/>
  <c r="N64" i="83"/>
  <c r="P63" i="83"/>
  <c r="N63" i="83"/>
  <c r="P62" i="83"/>
  <c r="N62" i="83"/>
  <c r="P61" i="83"/>
  <c r="N61" i="83"/>
  <c r="P60" i="83"/>
  <c r="N60" i="83"/>
  <c r="P59" i="83"/>
  <c r="N59" i="83"/>
  <c r="P58" i="83"/>
  <c r="N58" i="83"/>
  <c r="P57" i="83"/>
  <c r="N57" i="83"/>
  <c r="P56" i="83"/>
  <c r="N56" i="83"/>
  <c r="P55" i="83"/>
  <c r="N55" i="83"/>
  <c r="P54" i="83"/>
  <c r="N54" i="83"/>
  <c r="P53" i="83"/>
  <c r="N53" i="83"/>
  <c r="P52" i="83"/>
  <c r="N52" i="83"/>
  <c r="P51" i="83"/>
  <c r="N51" i="83"/>
  <c r="P50" i="83"/>
  <c r="N50" i="83"/>
  <c r="P49" i="83"/>
  <c r="N49" i="83"/>
  <c r="P48" i="83"/>
  <c r="N48" i="83"/>
  <c r="P47" i="83"/>
  <c r="N47" i="83"/>
  <c r="P46" i="83"/>
  <c r="N46" i="83"/>
  <c r="P45" i="83"/>
  <c r="N45" i="83"/>
  <c r="P44" i="83"/>
  <c r="N44" i="83"/>
  <c r="P43" i="83"/>
  <c r="N43" i="83"/>
  <c r="P42" i="83"/>
  <c r="N42" i="83"/>
  <c r="P41" i="83"/>
  <c r="N41" i="83"/>
  <c r="P40" i="83"/>
  <c r="N40" i="83"/>
  <c r="P39" i="83"/>
  <c r="N39" i="83"/>
  <c r="P38" i="83"/>
  <c r="N38" i="83"/>
  <c r="P37" i="83"/>
  <c r="N37" i="83"/>
  <c r="P36" i="83"/>
  <c r="N36" i="83"/>
  <c r="P35" i="83"/>
  <c r="N35" i="83"/>
  <c r="P34" i="83"/>
  <c r="N34" i="83"/>
  <c r="P33" i="83"/>
  <c r="N33" i="83"/>
  <c r="P32" i="83"/>
  <c r="N32" i="83"/>
  <c r="P31" i="83"/>
  <c r="N31" i="83"/>
  <c r="P30" i="83"/>
  <c r="N30" i="83"/>
  <c r="P29" i="83"/>
  <c r="N29" i="83"/>
  <c r="P28" i="83"/>
  <c r="N28" i="83"/>
  <c r="P27" i="83"/>
  <c r="N27" i="83"/>
  <c r="P26" i="83"/>
  <c r="N26" i="83"/>
  <c r="P25" i="83"/>
  <c r="N25" i="83"/>
  <c r="P24" i="83"/>
  <c r="N24" i="83"/>
  <c r="P23" i="83"/>
  <c r="N23" i="83"/>
  <c r="P22" i="83"/>
  <c r="N22" i="83"/>
  <c r="P21" i="83"/>
  <c r="N21" i="83"/>
  <c r="P20" i="83"/>
  <c r="N20" i="83"/>
  <c r="P19" i="83"/>
  <c r="N19" i="83"/>
  <c r="P18" i="83"/>
  <c r="N18" i="83"/>
  <c r="P17" i="83"/>
  <c r="N17" i="83"/>
  <c r="P16" i="83"/>
  <c r="N16" i="83"/>
  <c r="P15" i="83"/>
  <c r="N15" i="83"/>
  <c r="P14" i="83"/>
  <c r="N14" i="83"/>
  <c r="P13" i="83"/>
  <c r="N13" i="83"/>
  <c r="P12" i="83"/>
  <c r="N12" i="83"/>
  <c r="P11" i="83"/>
  <c r="N11" i="83"/>
  <c r="P10" i="83"/>
  <c r="N10" i="83"/>
  <c r="P9" i="83"/>
  <c r="N9" i="83"/>
  <c r="P8" i="83"/>
  <c r="N8" i="83"/>
  <c r="P7" i="83"/>
  <c r="N7" i="83"/>
  <c r="P6" i="83"/>
  <c r="N6" i="83"/>
  <c r="P5" i="83"/>
  <c r="N5" i="83"/>
  <c r="P4" i="83"/>
  <c r="N4" i="83"/>
  <c r="P3" i="83"/>
  <c r="N3" i="83"/>
  <c r="E1" i="83"/>
  <c r="F1" i="83" s="1"/>
  <c r="G1" i="83" s="1"/>
  <c r="H1" i="83" s="1"/>
  <c r="I1" i="83" s="1"/>
  <c r="J1" i="83" s="1"/>
  <c r="K1" i="83" s="1"/>
  <c r="L1" i="83" s="1"/>
  <c r="M1" i="83" s="1"/>
  <c r="N1" i="83" s="1"/>
  <c r="D1" i="83"/>
  <c r="C1" i="83"/>
  <c r="B1" i="83"/>
  <c r="R49" i="82"/>
  <c r="R45" i="82"/>
  <c r="R41" i="82"/>
  <c r="R37" i="82"/>
  <c r="R34" i="82"/>
  <c r="R119" i="82"/>
  <c r="AK118" i="82"/>
  <c r="AI118" i="82"/>
  <c r="AH118" i="82" s="1"/>
  <c r="AD118" i="82"/>
  <c r="AB118" i="82"/>
  <c r="AG118" i="82" s="1"/>
  <c r="W118" i="82"/>
  <c r="U118" i="82"/>
  <c r="S118" i="82"/>
  <c r="R118" i="82"/>
  <c r="P118" i="82"/>
  <c r="N118" i="82"/>
  <c r="Q118" i="82" s="1"/>
  <c r="M118" i="82"/>
  <c r="AK117" i="82"/>
  <c r="AI117" i="82"/>
  <c r="AL117" i="82" s="1"/>
  <c r="AG117" i="82"/>
  <c r="AE117" i="82"/>
  <c r="AD117" i="82"/>
  <c r="AC117" i="82"/>
  <c r="AB117" i="82"/>
  <c r="AF117" i="82" s="1"/>
  <c r="AA117" i="82"/>
  <c r="Z117" i="82"/>
  <c r="Y117" i="82"/>
  <c r="X117" i="82"/>
  <c r="W117" i="82"/>
  <c r="U117" i="82"/>
  <c r="V117" i="82" s="1"/>
  <c r="S117" i="82"/>
  <c r="Q117" i="82"/>
  <c r="P117" i="82"/>
  <c r="O117" i="82"/>
  <c r="N117" i="82"/>
  <c r="R117" i="82" s="1"/>
  <c r="M117" i="82"/>
  <c r="AK116" i="82"/>
  <c r="AI116" i="82"/>
  <c r="AJ116" i="82" s="1"/>
  <c r="AE116" i="82"/>
  <c r="AD116" i="82"/>
  <c r="AB116" i="82"/>
  <c r="W116" i="82"/>
  <c r="U116" i="82"/>
  <c r="P116" i="82"/>
  <c r="N116" i="82"/>
  <c r="S116" i="82" s="1"/>
  <c r="AM115" i="82"/>
  <c r="AK115" i="82"/>
  <c r="AJ115" i="82"/>
  <c r="AI115" i="82"/>
  <c r="AN115" i="82" s="1"/>
  <c r="AH115" i="82"/>
  <c r="AD115" i="82"/>
  <c r="AB115" i="82"/>
  <c r="W115" i="82"/>
  <c r="U115" i="82"/>
  <c r="X115" i="82" s="1"/>
  <c r="S115" i="82"/>
  <c r="Q115" i="82"/>
  <c r="P115" i="82"/>
  <c r="O115" i="82"/>
  <c r="N115" i="82"/>
  <c r="M115" i="82" s="1"/>
  <c r="AN114" i="82"/>
  <c r="AM114" i="82"/>
  <c r="AL114" i="82"/>
  <c r="AK114" i="82"/>
  <c r="AJ114" i="82"/>
  <c r="AI114" i="82"/>
  <c r="AH114" i="82" s="1"/>
  <c r="AG114" i="82"/>
  <c r="AD114" i="82"/>
  <c r="AB114" i="82"/>
  <c r="AC114" i="82" s="1"/>
  <c r="Z114" i="82"/>
  <c r="X114" i="82"/>
  <c r="W114" i="82"/>
  <c r="V114" i="82"/>
  <c r="U114" i="82"/>
  <c r="Y114" i="82" s="1"/>
  <c r="T114" i="82"/>
  <c r="P114" i="82"/>
  <c r="N114" i="82"/>
  <c r="AK113" i="82"/>
  <c r="AI113" i="82"/>
  <c r="AL113" i="82" s="1"/>
  <c r="AD113" i="82"/>
  <c r="AB113" i="82"/>
  <c r="AA113" i="82" s="1"/>
  <c r="Y113" i="82"/>
  <c r="W113" i="82"/>
  <c r="V113" i="82"/>
  <c r="U113" i="82"/>
  <c r="Z113" i="82" s="1"/>
  <c r="T113" i="82"/>
  <c r="P113" i="82"/>
  <c r="N113" i="82"/>
  <c r="AK112" i="82"/>
  <c r="AI112" i="82"/>
  <c r="AF112" i="82"/>
  <c r="AD112" i="82"/>
  <c r="AB112" i="82"/>
  <c r="AE112" i="82" s="1"/>
  <c r="Z112" i="82"/>
  <c r="Y112" i="82"/>
  <c r="X112" i="82"/>
  <c r="W112" i="82"/>
  <c r="V112" i="82"/>
  <c r="U112" i="82"/>
  <c r="T112" i="82" s="1"/>
  <c r="S112" i="82"/>
  <c r="P112" i="82"/>
  <c r="N112" i="82"/>
  <c r="O112" i="82" s="1"/>
  <c r="AN111" i="82"/>
  <c r="AK111" i="82"/>
  <c r="AI111" i="82"/>
  <c r="AJ111" i="82" s="1"/>
  <c r="AG111" i="82"/>
  <c r="AE111" i="82"/>
  <c r="AD111" i="82"/>
  <c r="AC111" i="82"/>
  <c r="AB111" i="82"/>
  <c r="AF111" i="82" s="1"/>
  <c r="AA111" i="82"/>
  <c r="W111" i="82"/>
  <c r="U111" i="82"/>
  <c r="X111" i="82" s="1"/>
  <c r="P111" i="82"/>
  <c r="N111" i="82"/>
  <c r="R110" i="82"/>
  <c r="AK106" i="82"/>
  <c r="AI106" i="82"/>
  <c r="AL106" i="82" s="1"/>
  <c r="AD106" i="82"/>
  <c r="AB106" i="82"/>
  <c r="Y106" i="82"/>
  <c r="W106" i="82"/>
  <c r="V106" i="82"/>
  <c r="U106" i="82"/>
  <c r="Z106" i="82" s="1"/>
  <c r="T106" i="82"/>
  <c r="S106" i="82"/>
  <c r="P106" i="82"/>
  <c r="N106" i="82"/>
  <c r="L106" i="82"/>
  <c r="AK105" i="82"/>
  <c r="AI105" i="82"/>
  <c r="AG105" i="82"/>
  <c r="AF105" i="82"/>
  <c r="AD105" i="82"/>
  <c r="AB105" i="82"/>
  <c r="AE105" i="82" s="1"/>
  <c r="AA105" i="82"/>
  <c r="W105" i="82"/>
  <c r="U105" i="82"/>
  <c r="Z105" i="82" s="1"/>
  <c r="P105" i="82"/>
  <c r="N105" i="82"/>
  <c r="O105" i="82" s="1"/>
  <c r="L105" i="82"/>
  <c r="AL104" i="82"/>
  <c r="AK104" i="82"/>
  <c r="AI104" i="82"/>
  <c r="AJ104" i="82" s="1"/>
  <c r="AD104" i="82"/>
  <c r="AB104" i="82"/>
  <c r="AG104" i="82" s="1"/>
  <c r="W104" i="82"/>
  <c r="U104" i="82"/>
  <c r="P104" i="82"/>
  <c r="N104" i="82"/>
  <c r="M104" i="82" s="1"/>
  <c r="L104" i="82"/>
  <c r="AK103" i="82"/>
  <c r="AI103" i="82"/>
  <c r="AH103" i="82" s="1"/>
  <c r="AD103" i="82"/>
  <c r="AB103" i="82"/>
  <c r="AG103" i="82" s="1"/>
  <c r="W103" i="82"/>
  <c r="U103" i="82"/>
  <c r="S103" i="82"/>
  <c r="R103" i="82"/>
  <c r="P103" i="82"/>
  <c r="N103" i="82"/>
  <c r="Q103" i="82" s="1"/>
  <c r="M103" i="82"/>
  <c r="L103" i="82"/>
  <c r="AM102" i="82"/>
  <c r="AK102" i="82"/>
  <c r="AI102" i="82"/>
  <c r="AL102" i="82" s="1"/>
  <c r="AH102" i="82"/>
  <c r="AF102" i="82"/>
  <c r="AE102" i="82"/>
  <c r="AD102" i="82"/>
  <c r="AC102" i="82"/>
  <c r="AB102" i="82"/>
  <c r="AG102" i="82" s="1"/>
  <c r="AA102" i="82"/>
  <c r="Z102" i="82"/>
  <c r="W102" i="82"/>
  <c r="U102" i="82"/>
  <c r="V102" i="82" s="1"/>
  <c r="S102" i="82"/>
  <c r="R102" i="82"/>
  <c r="P102" i="82"/>
  <c r="O102" i="82"/>
  <c r="N102" i="82"/>
  <c r="Q102" i="82" s="1"/>
  <c r="M102" i="82"/>
  <c r="L102" i="82"/>
  <c r="AN101" i="82"/>
  <c r="AM101" i="82"/>
  <c r="AK101" i="82"/>
  <c r="AJ101" i="82"/>
  <c r="AI101" i="82"/>
  <c r="AL101" i="82" s="1"/>
  <c r="AH101" i="82"/>
  <c r="AD101" i="82"/>
  <c r="AB101" i="82"/>
  <c r="W101" i="82"/>
  <c r="U101" i="82"/>
  <c r="P101" i="82"/>
  <c r="N101" i="82"/>
  <c r="S101" i="82" s="1"/>
  <c r="L101" i="82"/>
  <c r="AM100" i="82"/>
  <c r="AK100" i="82"/>
  <c r="AI100" i="82"/>
  <c r="AN100" i="82" s="1"/>
  <c r="AD100" i="82"/>
  <c r="AB100" i="82"/>
  <c r="Y100" i="82"/>
  <c r="W100" i="82"/>
  <c r="U100" i="82"/>
  <c r="X100" i="82" s="1"/>
  <c r="T100" i="82"/>
  <c r="R100" i="82"/>
  <c r="Q100" i="82"/>
  <c r="P100" i="82"/>
  <c r="O100" i="82"/>
  <c r="N100" i="82"/>
  <c r="S100" i="82" s="1"/>
  <c r="M100" i="82"/>
  <c r="L100" i="82"/>
  <c r="AM99" i="82"/>
  <c r="AL99" i="82"/>
  <c r="AK99" i="82"/>
  <c r="AJ99" i="82"/>
  <c r="AI99" i="82"/>
  <c r="AN99" i="82" s="1"/>
  <c r="AH99" i="82"/>
  <c r="AD99" i="82"/>
  <c r="AB99" i="82"/>
  <c r="AG99" i="82" s="1"/>
  <c r="Y99" i="82"/>
  <c r="X99" i="82"/>
  <c r="W99" i="82"/>
  <c r="U99" i="82"/>
  <c r="V99" i="82" s="1"/>
  <c r="P99" i="82"/>
  <c r="N99" i="82"/>
  <c r="Q99" i="82" s="1"/>
  <c r="L99" i="82"/>
  <c r="AK98" i="82"/>
  <c r="AJ98" i="82"/>
  <c r="AI98" i="82"/>
  <c r="AL98" i="82" s="1"/>
  <c r="AD98" i="82"/>
  <c r="AB98" i="82"/>
  <c r="AA98" i="82"/>
  <c r="Y98" i="82"/>
  <c r="W98" i="82"/>
  <c r="U98" i="82"/>
  <c r="Z98" i="82" s="1"/>
  <c r="P98" i="82"/>
  <c r="N98" i="82"/>
  <c r="L98" i="82"/>
  <c r="AN97" i="82"/>
  <c r="AK97" i="82"/>
  <c r="AI97" i="82"/>
  <c r="AL97" i="82" s="1"/>
  <c r="AD97" i="82"/>
  <c r="AB97" i="82"/>
  <c r="AE97" i="82" s="1"/>
  <c r="AA97" i="82"/>
  <c r="W97" i="82"/>
  <c r="U97" i="82"/>
  <c r="Z97" i="82" s="1"/>
  <c r="S97" i="82"/>
  <c r="Q97" i="82"/>
  <c r="P97" i="82"/>
  <c r="N97" i="82"/>
  <c r="L97" i="82"/>
  <c r="AK96" i="82"/>
  <c r="AI96" i="82"/>
  <c r="AN96" i="82" s="1"/>
  <c r="AG96" i="82"/>
  <c r="AD96" i="82"/>
  <c r="AB96" i="82"/>
  <c r="AE96" i="82" s="1"/>
  <c r="X96" i="82"/>
  <c r="W96" i="82"/>
  <c r="U96" i="82"/>
  <c r="V96" i="82" s="1"/>
  <c r="P96" i="82"/>
  <c r="N96" i="82"/>
  <c r="M96" i="82"/>
  <c r="L96" i="82"/>
  <c r="AN95" i="82"/>
  <c r="AK95" i="82"/>
  <c r="AI95" i="82"/>
  <c r="AH95" i="82"/>
  <c r="AF95" i="82"/>
  <c r="AD95" i="82"/>
  <c r="AC95" i="82"/>
  <c r="AB95" i="82"/>
  <c r="AG95" i="82" s="1"/>
  <c r="AA95" i="82"/>
  <c r="Z95" i="82"/>
  <c r="W95" i="82"/>
  <c r="U95" i="82"/>
  <c r="S95" i="82"/>
  <c r="P95" i="82"/>
  <c r="N95" i="82"/>
  <c r="Q95" i="82" s="1"/>
  <c r="M95" i="82"/>
  <c r="L95" i="82"/>
  <c r="AM94" i="82"/>
  <c r="AK94" i="82"/>
  <c r="AI94" i="82"/>
  <c r="AL94" i="82" s="1"/>
  <c r="AH94" i="82"/>
  <c r="AE94" i="82"/>
  <c r="AD94" i="82"/>
  <c r="AB94" i="82"/>
  <c r="AG94" i="82" s="1"/>
  <c r="AA94" i="82"/>
  <c r="W94" i="82"/>
  <c r="U94" i="82"/>
  <c r="R94" i="82"/>
  <c r="Q94" i="82"/>
  <c r="P94" i="82"/>
  <c r="N94" i="82"/>
  <c r="O94" i="82" s="1"/>
  <c r="L94" i="82"/>
  <c r="AM93" i="82"/>
  <c r="AL93" i="82"/>
  <c r="AK93" i="82"/>
  <c r="AI93" i="82"/>
  <c r="AJ93" i="82" s="1"/>
  <c r="AD93" i="82"/>
  <c r="AB93" i="82"/>
  <c r="AF93" i="82" s="1"/>
  <c r="W93" i="82"/>
  <c r="U93" i="82"/>
  <c r="P93" i="82"/>
  <c r="N93" i="82"/>
  <c r="S93" i="82" s="1"/>
  <c r="L93" i="82"/>
  <c r="AM92" i="82"/>
  <c r="AK92" i="82"/>
  <c r="AI92" i="82"/>
  <c r="AN92" i="82" s="1"/>
  <c r="AG92" i="82"/>
  <c r="AD92" i="82"/>
  <c r="AC92" i="82"/>
  <c r="AB92" i="82"/>
  <c r="AE92" i="82" s="1"/>
  <c r="W92" i="82"/>
  <c r="U92" i="82"/>
  <c r="P92" i="82"/>
  <c r="N92" i="82"/>
  <c r="S92" i="82" s="1"/>
  <c r="L92" i="82"/>
  <c r="AK91" i="82"/>
  <c r="AI91" i="82"/>
  <c r="AN91" i="82" s="1"/>
  <c r="AH91" i="82"/>
  <c r="AD91" i="82"/>
  <c r="AB91" i="82"/>
  <c r="AE91" i="82" s="1"/>
  <c r="Y91" i="82"/>
  <c r="W91" i="82"/>
  <c r="V91" i="82"/>
  <c r="U91" i="82"/>
  <c r="Z91" i="82" s="1"/>
  <c r="T91" i="82"/>
  <c r="R91" i="82"/>
  <c r="P91" i="82"/>
  <c r="N91" i="82"/>
  <c r="Q91" i="82" s="1"/>
  <c r="L91" i="82"/>
  <c r="AM90" i="82"/>
  <c r="AL90" i="82"/>
  <c r="AK90" i="82"/>
  <c r="AJ90" i="82"/>
  <c r="AI90" i="82"/>
  <c r="AD90" i="82"/>
  <c r="AB90" i="82"/>
  <c r="Y90" i="82"/>
  <c r="W90" i="82"/>
  <c r="U90" i="82"/>
  <c r="Z90" i="82" s="1"/>
  <c r="T90" i="82"/>
  <c r="P90" i="82"/>
  <c r="N90" i="82"/>
  <c r="L90" i="82"/>
  <c r="AN89" i="82"/>
  <c r="AL89" i="82"/>
  <c r="AK89" i="82"/>
  <c r="AI89" i="82"/>
  <c r="AJ89" i="82" s="1"/>
  <c r="AD89" i="82"/>
  <c r="AB89" i="82"/>
  <c r="AE89" i="82" s="1"/>
  <c r="AA89" i="82"/>
  <c r="W89" i="82"/>
  <c r="U89" i="82"/>
  <c r="Z89" i="82" s="1"/>
  <c r="S89" i="82"/>
  <c r="Q89" i="82"/>
  <c r="P89" i="82"/>
  <c r="N89" i="82"/>
  <c r="M89" i="82"/>
  <c r="L89" i="82"/>
  <c r="AK88" i="82"/>
  <c r="AI88" i="82"/>
  <c r="AG88" i="82"/>
  <c r="AF88" i="82"/>
  <c r="AE88" i="82"/>
  <c r="AD88" i="82"/>
  <c r="AC88" i="82"/>
  <c r="AB88" i="82"/>
  <c r="AA88" i="82"/>
  <c r="X88" i="82"/>
  <c r="W88" i="82"/>
  <c r="U88" i="82"/>
  <c r="T88" i="82" s="1"/>
  <c r="P88" i="82"/>
  <c r="N88" i="82"/>
  <c r="S88" i="82" s="1"/>
  <c r="M88" i="82"/>
  <c r="L88" i="82"/>
  <c r="AK87" i="82"/>
  <c r="AI87" i="82"/>
  <c r="AN87" i="82" s="1"/>
  <c r="AH87" i="82"/>
  <c r="AD87" i="82"/>
  <c r="AB87" i="82"/>
  <c r="AA87" i="82" s="1"/>
  <c r="W87" i="82"/>
  <c r="U87" i="82"/>
  <c r="P87" i="82"/>
  <c r="N87" i="82"/>
  <c r="Q87" i="82" s="1"/>
  <c r="L87" i="82"/>
  <c r="AK86" i="82"/>
  <c r="AI86" i="82"/>
  <c r="AL86" i="82" s="1"/>
  <c r="AG86" i="82"/>
  <c r="AF86" i="82"/>
  <c r="AE86" i="82"/>
  <c r="AD86" i="82"/>
  <c r="AC86" i="82"/>
  <c r="AB86" i="82"/>
  <c r="AA86" i="82"/>
  <c r="W86" i="82"/>
  <c r="U86" i="82"/>
  <c r="T86" i="82" s="1"/>
  <c r="S86" i="82"/>
  <c r="R86" i="82"/>
  <c r="Q86" i="82"/>
  <c r="P86" i="82"/>
  <c r="O86" i="82"/>
  <c r="N86" i="82"/>
  <c r="M86" i="82"/>
  <c r="L86" i="82"/>
  <c r="AN85" i="82"/>
  <c r="AM85" i="82"/>
  <c r="AL85" i="82"/>
  <c r="AK85" i="82"/>
  <c r="AJ85" i="82"/>
  <c r="AI85" i="82"/>
  <c r="AH85" i="82"/>
  <c r="AD85" i="82"/>
  <c r="AB85" i="82"/>
  <c r="W85" i="82"/>
  <c r="U85" i="82"/>
  <c r="V85" i="82" s="1"/>
  <c r="R85" i="82"/>
  <c r="Q85" i="82"/>
  <c r="P85" i="82"/>
  <c r="N85" i="82"/>
  <c r="S85" i="82" s="1"/>
  <c r="L85" i="82"/>
  <c r="AK84" i="82"/>
  <c r="AI84" i="82"/>
  <c r="AG84" i="82"/>
  <c r="AE84" i="82"/>
  <c r="AD84" i="82"/>
  <c r="AC84" i="82"/>
  <c r="AB84" i="82"/>
  <c r="AF84" i="82" s="1"/>
  <c r="AA84" i="82"/>
  <c r="W84" i="82"/>
  <c r="U84" i="82"/>
  <c r="X84" i="82" s="1"/>
  <c r="P84" i="82"/>
  <c r="N84" i="82"/>
  <c r="O84" i="82" s="1"/>
  <c r="L84" i="82"/>
  <c r="AM83" i="82"/>
  <c r="AK83" i="82"/>
  <c r="AI83" i="82"/>
  <c r="AJ83" i="82" s="1"/>
  <c r="AG83" i="82"/>
  <c r="AE83" i="82"/>
  <c r="AD83" i="82"/>
  <c r="AB83" i="82"/>
  <c r="AC83" i="82" s="1"/>
  <c r="AA83" i="82"/>
  <c r="W83" i="82"/>
  <c r="U83" i="82"/>
  <c r="Z83" i="82" s="1"/>
  <c r="P83" i="82"/>
  <c r="N83" i="82"/>
  <c r="L83" i="82"/>
  <c r="AM82" i="82"/>
  <c r="AK82" i="82"/>
  <c r="AJ82" i="82"/>
  <c r="AI82" i="82"/>
  <c r="AH82" i="82" s="1"/>
  <c r="AD82" i="82"/>
  <c r="AB82" i="82"/>
  <c r="AE82" i="82" s="1"/>
  <c r="X82" i="82"/>
  <c r="W82" i="82"/>
  <c r="U82" i="82"/>
  <c r="Z82" i="82" s="1"/>
  <c r="T82" i="82"/>
  <c r="P82" i="82"/>
  <c r="N82" i="82"/>
  <c r="O82" i="82" s="1"/>
  <c r="L82" i="82"/>
  <c r="AK81" i="82"/>
  <c r="AI81" i="82"/>
  <c r="AH81" i="82" s="1"/>
  <c r="AD81" i="82"/>
  <c r="AB81" i="82"/>
  <c r="W81" i="82"/>
  <c r="U81" i="82"/>
  <c r="X81" i="82" s="1"/>
  <c r="T81" i="82"/>
  <c r="R81" i="82"/>
  <c r="Q81" i="82"/>
  <c r="P81" i="82"/>
  <c r="N81" i="82"/>
  <c r="O81" i="82" s="1"/>
  <c r="M81" i="82"/>
  <c r="L81" i="82"/>
  <c r="AM80" i="82"/>
  <c r="AL80" i="82"/>
  <c r="AK80" i="82"/>
  <c r="AI80" i="82"/>
  <c r="AJ80" i="82" s="1"/>
  <c r="AH80" i="82"/>
  <c r="AD80" i="82"/>
  <c r="AB80" i="82"/>
  <c r="AC80" i="82" s="1"/>
  <c r="AA80" i="82"/>
  <c r="Z80" i="82"/>
  <c r="Y80" i="82"/>
  <c r="X80" i="82"/>
  <c r="W80" i="82"/>
  <c r="V80" i="82"/>
  <c r="U80" i="82"/>
  <c r="T80" i="82"/>
  <c r="P80" i="82"/>
  <c r="N80" i="82"/>
  <c r="Q80" i="82" s="1"/>
  <c r="L80" i="82"/>
  <c r="AK79" i="82"/>
  <c r="AI79" i="82"/>
  <c r="AJ79" i="82" s="1"/>
  <c r="AD79" i="82"/>
  <c r="AB79" i="82"/>
  <c r="AA79" i="82"/>
  <c r="W79" i="82"/>
  <c r="U79" i="82"/>
  <c r="Z79" i="82" s="1"/>
  <c r="P79" i="82"/>
  <c r="N79" i="82"/>
  <c r="L79" i="82"/>
  <c r="AN78" i="82"/>
  <c r="AK78" i="82"/>
  <c r="AI78" i="82"/>
  <c r="AD78" i="82"/>
  <c r="AB78" i="82"/>
  <c r="AE78" i="82" s="1"/>
  <c r="W78" i="82"/>
  <c r="U78" i="82"/>
  <c r="V78" i="82" s="1"/>
  <c r="Q78" i="82"/>
  <c r="P78" i="82"/>
  <c r="N78" i="82"/>
  <c r="O78" i="82" s="1"/>
  <c r="M78" i="82"/>
  <c r="L78" i="82"/>
  <c r="AK77" i="82"/>
  <c r="AI77" i="82"/>
  <c r="AJ77" i="82" s="1"/>
  <c r="AH77" i="82"/>
  <c r="AG77" i="82"/>
  <c r="AF77" i="82"/>
  <c r="AE77" i="82"/>
  <c r="AD77" i="82"/>
  <c r="AC77" i="82"/>
  <c r="AB77" i="82"/>
  <c r="AA77" i="82"/>
  <c r="W77" i="82"/>
  <c r="U77" i="82"/>
  <c r="P77" i="82"/>
  <c r="N77" i="82"/>
  <c r="L77" i="82"/>
  <c r="AK76" i="82"/>
  <c r="AI76" i="82"/>
  <c r="AH76" i="82"/>
  <c r="AF76" i="82"/>
  <c r="AE76" i="82"/>
  <c r="AD76" i="82"/>
  <c r="AC76" i="82"/>
  <c r="AB76" i="82"/>
  <c r="AG76" i="82" s="1"/>
  <c r="AA76" i="82"/>
  <c r="W76" i="82"/>
  <c r="U76" i="82"/>
  <c r="S76" i="82"/>
  <c r="P76" i="82"/>
  <c r="N76" i="82"/>
  <c r="Q76" i="82" s="1"/>
  <c r="M76" i="82"/>
  <c r="L76" i="82"/>
  <c r="AN75" i="82"/>
  <c r="AM75" i="82"/>
  <c r="AK75" i="82"/>
  <c r="AI75" i="82"/>
  <c r="AL75" i="82" s="1"/>
  <c r="AH75" i="82"/>
  <c r="AD75" i="82"/>
  <c r="AB75" i="82"/>
  <c r="AC75" i="82" s="1"/>
  <c r="W75" i="82"/>
  <c r="U75" i="82"/>
  <c r="V75" i="82" s="1"/>
  <c r="T75" i="82"/>
  <c r="R75" i="82"/>
  <c r="Q75" i="82"/>
  <c r="P75" i="82"/>
  <c r="N75" i="82"/>
  <c r="O75" i="82" s="1"/>
  <c r="M75" i="82"/>
  <c r="L75" i="82"/>
  <c r="AM74" i="82"/>
  <c r="AL74" i="82"/>
  <c r="AK74" i="82"/>
  <c r="AI74" i="82"/>
  <c r="AJ74" i="82" s="1"/>
  <c r="AH74" i="82"/>
  <c r="AD74" i="82"/>
  <c r="AB74" i="82"/>
  <c r="AC74" i="82" s="1"/>
  <c r="W74" i="82"/>
  <c r="U74" i="82"/>
  <c r="T74" i="82"/>
  <c r="P74" i="82"/>
  <c r="N74" i="82"/>
  <c r="S74" i="82" s="1"/>
  <c r="M74" i="82"/>
  <c r="L74" i="82"/>
  <c r="AM73" i="82"/>
  <c r="AL73" i="82"/>
  <c r="AK73" i="82"/>
  <c r="AJ73" i="82"/>
  <c r="AI73" i="82"/>
  <c r="AN73" i="82" s="1"/>
  <c r="AH73" i="82"/>
  <c r="AG73" i="82"/>
  <c r="AD73" i="82"/>
  <c r="AB73" i="82"/>
  <c r="W73" i="82"/>
  <c r="U73" i="82"/>
  <c r="X73" i="82" s="1"/>
  <c r="T73" i="82"/>
  <c r="P73" i="82"/>
  <c r="N73" i="82"/>
  <c r="O73" i="82" s="1"/>
  <c r="L73" i="82"/>
  <c r="AL72" i="82"/>
  <c r="AK72" i="82"/>
  <c r="AI72" i="82"/>
  <c r="AJ72" i="82" s="1"/>
  <c r="AD72" i="82"/>
  <c r="AB72" i="82"/>
  <c r="AC72" i="82" s="1"/>
  <c r="Z72" i="82"/>
  <c r="Y72" i="82"/>
  <c r="W72" i="82"/>
  <c r="U72" i="82"/>
  <c r="V72" i="82" s="1"/>
  <c r="T72" i="82"/>
  <c r="P72" i="82"/>
  <c r="O72" i="82"/>
  <c r="N72" i="82"/>
  <c r="Q72" i="82" s="1"/>
  <c r="L72" i="82"/>
  <c r="AK71" i="82"/>
  <c r="AI71" i="82"/>
  <c r="AD71" i="82"/>
  <c r="AB71" i="82"/>
  <c r="Y71" i="82"/>
  <c r="X71" i="82"/>
  <c r="W71" i="82"/>
  <c r="U71" i="82"/>
  <c r="Z71" i="82" s="1"/>
  <c r="T71" i="82"/>
  <c r="P71" i="82"/>
  <c r="N71" i="82"/>
  <c r="S71" i="82" s="1"/>
  <c r="L71" i="82"/>
  <c r="AK70" i="82"/>
  <c r="AI70" i="82"/>
  <c r="AD70" i="82"/>
  <c r="AB70" i="82"/>
  <c r="AE70" i="82" s="1"/>
  <c r="AA70" i="82"/>
  <c r="W70" i="82"/>
  <c r="U70" i="82"/>
  <c r="V70" i="82" s="1"/>
  <c r="P70" i="82"/>
  <c r="N70" i="82"/>
  <c r="O70" i="82" s="1"/>
  <c r="L70" i="82"/>
  <c r="AN69" i="82"/>
  <c r="AL69" i="82"/>
  <c r="AK69" i="82"/>
  <c r="AI69" i="82"/>
  <c r="AJ69" i="82" s="1"/>
  <c r="AH69" i="82"/>
  <c r="AG69" i="82"/>
  <c r="AD69" i="82"/>
  <c r="AB69" i="82"/>
  <c r="AE69" i="82" s="1"/>
  <c r="W69" i="82"/>
  <c r="U69" i="82"/>
  <c r="P69" i="82"/>
  <c r="N69" i="82"/>
  <c r="L69" i="82"/>
  <c r="AK68" i="82"/>
  <c r="AI68" i="82"/>
  <c r="AH68" i="82" s="1"/>
  <c r="AF68" i="82"/>
  <c r="AE68" i="82"/>
  <c r="AD68" i="82"/>
  <c r="AB68" i="82"/>
  <c r="AG68" i="82" s="1"/>
  <c r="AA68" i="82"/>
  <c r="W68" i="82"/>
  <c r="U68" i="82"/>
  <c r="S68" i="82"/>
  <c r="R68" i="82"/>
  <c r="P68" i="82"/>
  <c r="N68" i="82"/>
  <c r="Q68" i="82" s="1"/>
  <c r="M68" i="82"/>
  <c r="L68" i="82"/>
  <c r="AM67" i="82"/>
  <c r="AK67" i="82"/>
  <c r="AI67" i="82"/>
  <c r="AL67" i="82" s="1"/>
  <c r="AH67" i="82"/>
  <c r="AD67" i="82"/>
  <c r="AB67" i="82"/>
  <c r="AC67" i="82" s="1"/>
  <c r="Z67" i="82"/>
  <c r="W67" i="82"/>
  <c r="U67" i="82"/>
  <c r="V67" i="82" s="1"/>
  <c r="S67" i="82"/>
  <c r="Q67" i="82"/>
  <c r="P67" i="82"/>
  <c r="N67" i="82"/>
  <c r="R67" i="82" s="1"/>
  <c r="M67" i="82"/>
  <c r="L67" i="82"/>
  <c r="AN66" i="82"/>
  <c r="AL66" i="82"/>
  <c r="AK66" i="82"/>
  <c r="AI66" i="82"/>
  <c r="AM66" i="82" s="1"/>
  <c r="AH66" i="82"/>
  <c r="AD66" i="82"/>
  <c r="AC66" i="82"/>
  <c r="AB66" i="82"/>
  <c r="W66" i="82"/>
  <c r="U66" i="82"/>
  <c r="T66" i="82" s="1"/>
  <c r="R66" i="82"/>
  <c r="Q66" i="82"/>
  <c r="P66" i="82"/>
  <c r="O66" i="82"/>
  <c r="N66" i="82"/>
  <c r="S66" i="82" s="1"/>
  <c r="M66" i="82"/>
  <c r="L66" i="82"/>
  <c r="AK65" i="82"/>
  <c r="AI65" i="82"/>
  <c r="AN65" i="82" s="1"/>
  <c r="AG65" i="82"/>
  <c r="AD65" i="82"/>
  <c r="AB65" i="82"/>
  <c r="Z65" i="82"/>
  <c r="Y65" i="82"/>
  <c r="W65" i="82"/>
  <c r="V65" i="82"/>
  <c r="U65" i="82"/>
  <c r="X65" i="82" s="1"/>
  <c r="T65" i="82"/>
  <c r="R65" i="82"/>
  <c r="P65" i="82"/>
  <c r="N65" i="82"/>
  <c r="Q65" i="82" s="1"/>
  <c r="L65" i="82"/>
  <c r="AK64" i="82"/>
  <c r="AI64" i="82"/>
  <c r="AM64" i="82" s="1"/>
  <c r="AD64" i="82"/>
  <c r="AB64" i="82"/>
  <c r="AC64" i="82" s="1"/>
  <c r="AA64" i="82"/>
  <c r="Y64" i="82"/>
  <c r="X64" i="82"/>
  <c r="W64" i="82"/>
  <c r="U64" i="82"/>
  <c r="V64" i="82" s="1"/>
  <c r="P64" i="82"/>
  <c r="N64" i="82"/>
  <c r="Q64" i="82" s="1"/>
  <c r="L64" i="82"/>
  <c r="R63" i="82"/>
  <c r="AN62" i="82"/>
  <c r="AM62" i="82"/>
  <c r="AL62" i="82"/>
  <c r="AK62" i="82"/>
  <c r="AJ62" i="82"/>
  <c r="AI62" i="82"/>
  <c r="AH62" i="82"/>
  <c r="AD62" i="82"/>
  <c r="AB62" i="82"/>
  <c r="W62" i="82"/>
  <c r="U62" i="82"/>
  <c r="T62" i="82" s="1"/>
  <c r="R62" i="82"/>
  <c r="Q62" i="82"/>
  <c r="P62" i="82"/>
  <c r="O62" i="82"/>
  <c r="N62" i="82"/>
  <c r="S62" i="82" s="1"/>
  <c r="M62" i="82"/>
  <c r="L62" i="82"/>
  <c r="AM61" i="82"/>
  <c r="AL61" i="82"/>
  <c r="AK61" i="82"/>
  <c r="AJ61" i="82"/>
  <c r="AI61" i="82"/>
  <c r="AN61" i="82" s="1"/>
  <c r="AH61" i="82"/>
  <c r="AG61" i="82"/>
  <c r="AD61" i="82"/>
  <c r="AB61" i="82"/>
  <c r="Z61" i="82"/>
  <c r="Y61" i="82"/>
  <c r="W61" i="82"/>
  <c r="V61" i="82"/>
  <c r="U61" i="82"/>
  <c r="X61" i="82" s="1"/>
  <c r="T61" i="82"/>
  <c r="P61" i="82"/>
  <c r="N61" i="82"/>
  <c r="L61" i="82"/>
  <c r="AM60" i="82"/>
  <c r="AK60" i="82"/>
  <c r="AI60" i="82"/>
  <c r="AG60" i="82"/>
  <c r="AE60" i="82"/>
  <c r="AD60" i="82"/>
  <c r="AB60" i="82"/>
  <c r="AC60" i="82" s="1"/>
  <c r="AA60" i="82"/>
  <c r="Z60" i="82"/>
  <c r="Y60" i="82"/>
  <c r="X60" i="82"/>
  <c r="W60" i="82"/>
  <c r="V60" i="82"/>
  <c r="U60" i="82"/>
  <c r="T60" i="82"/>
  <c r="S60" i="82"/>
  <c r="Q60" i="82"/>
  <c r="P60" i="82"/>
  <c r="O60" i="82"/>
  <c r="N60" i="82"/>
  <c r="L60" i="82"/>
  <c r="AN59" i="82"/>
  <c r="AK59" i="82"/>
  <c r="AI59" i="82"/>
  <c r="AL59" i="82" s="1"/>
  <c r="AD59" i="82"/>
  <c r="AB59" i="82"/>
  <c r="AA59" i="82"/>
  <c r="Y59" i="82"/>
  <c r="X59" i="82"/>
  <c r="W59" i="82"/>
  <c r="V59" i="82"/>
  <c r="U59" i="82"/>
  <c r="Z59" i="82" s="1"/>
  <c r="T59" i="82"/>
  <c r="P59" i="82"/>
  <c r="N59" i="82"/>
  <c r="L59" i="82"/>
  <c r="AK58" i="82"/>
  <c r="AI58" i="82"/>
  <c r="AG58" i="82"/>
  <c r="AD58" i="82"/>
  <c r="AB58" i="82"/>
  <c r="AE58" i="82" s="1"/>
  <c r="X58" i="82"/>
  <c r="W58" i="82"/>
  <c r="U58" i="82"/>
  <c r="T58" i="82"/>
  <c r="S58" i="82"/>
  <c r="Q58" i="82"/>
  <c r="P58" i="82"/>
  <c r="N58" i="82"/>
  <c r="O58" i="82" s="1"/>
  <c r="M58" i="82"/>
  <c r="L58" i="82"/>
  <c r="AN57" i="82"/>
  <c r="AL57" i="82"/>
  <c r="AK57" i="82"/>
  <c r="AI57" i="82"/>
  <c r="AJ57" i="82" s="1"/>
  <c r="AH57" i="82"/>
  <c r="AG57" i="82"/>
  <c r="AF57" i="82"/>
  <c r="AE57" i="82"/>
  <c r="AD57" i="82"/>
  <c r="AC57" i="82"/>
  <c r="AB57" i="82"/>
  <c r="AA57" i="82"/>
  <c r="W57" i="82"/>
  <c r="U57" i="82"/>
  <c r="R57" i="82"/>
  <c r="Q57" i="82"/>
  <c r="P57" i="82"/>
  <c r="N57" i="82"/>
  <c r="M57" i="82"/>
  <c r="L57" i="82"/>
  <c r="AL56" i="82"/>
  <c r="AK56" i="82"/>
  <c r="AI56" i="82"/>
  <c r="AH56" i="82" s="1"/>
  <c r="AF56" i="82"/>
  <c r="AE56" i="82"/>
  <c r="AD56" i="82"/>
  <c r="AC56" i="82"/>
  <c r="AB56" i="82"/>
  <c r="AG56" i="82" s="1"/>
  <c r="AA56" i="82"/>
  <c r="W56" i="82"/>
  <c r="U56" i="82"/>
  <c r="S56" i="82"/>
  <c r="P56" i="82"/>
  <c r="N56" i="82"/>
  <c r="Q56" i="82" s="1"/>
  <c r="L56" i="82"/>
  <c r="AN55" i="82"/>
  <c r="AM55" i="82"/>
  <c r="AK55" i="82"/>
  <c r="AJ55" i="82"/>
  <c r="AI55" i="82"/>
  <c r="AL55" i="82" s="1"/>
  <c r="AH55" i="82"/>
  <c r="AD55" i="82"/>
  <c r="AB55" i="82"/>
  <c r="Z55" i="82"/>
  <c r="X55" i="82"/>
  <c r="W55" i="82"/>
  <c r="U55" i="82"/>
  <c r="V55" i="82" s="1"/>
  <c r="T55" i="82"/>
  <c r="S55" i="82"/>
  <c r="R55" i="82"/>
  <c r="P55" i="82"/>
  <c r="O55" i="82"/>
  <c r="N55" i="82"/>
  <c r="Q55" i="82" s="1"/>
  <c r="M55" i="82"/>
  <c r="L55" i="82"/>
  <c r="AN54" i="82"/>
  <c r="AM54" i="82"/>
  <c r="AK54" i="82"/>
  <c r="AJ54" i="82"/>
  <c r="AI54" i="82"/>
  <c r="AL54" i="82" s="1"/>
  <c r="AH54" i="82"/>
  <c r="AG54" i="82"/>
  <c r="AD54" i="82"/>
  <c r="AC54" i="82"/>
  <c r="AB54" i="82"/>
  <c r="AA54" i="82" s="1"/>
  <c r="Z54" i="82"/>
  <c r="Y54" i="82"/>
  <c r="X54" i="82"/>
  <c r="W54" i="82"/>
  <c r="U54" i="82"/>
  <c r="V54" i="82" s="1"/>
  <c r="T54" i="82"/>
  <c r="R54" i="82"/>
  <c r="Q54" i="82"/>
  <c r="P54" i="82"/>
  <c r="O54" i="82"/>
  <c r="N54" i="82"/>
  <c r="S54" i="82" s="1"/>
  <c r="M54" i="82"/>
  <c r="L54" i="82"/>
  <c r="AM53" i="82"/>
  <c r="AL53" i="82"/>
  <c r="AK53" i="82"/>
  <c r="AJ53" i="82"/>
  <c r="AI53" i="82"/>
  <c r="AN53" i="82" s="1"/>
  <c r="AH53" i="82"/>
  <c r="AD53" i="82"/>
  <c r="AC53" i="82"/>
  <c r="AB53" i="82"/>
  <c r="Z53" i="82"/>
  <c r="Y53" i="82"/>
  <c r="W53" i="82"/>
  <c r="V53" i="82"/>
  <c r="U53" i="82"/>
  <c r="X53" i="82" s="1"/>
  <c r="T53" i="82"/>
  <c r="R53" i="82"/>
  <c r="P53" i="82"/>
  <c r="N53" i="82"/>
  <c r="S53" i="82" s="1"/>
  <c r="L53" i="82"/>
  <c r="AM52" i="82"/>
  <c r="AL52" i="82"/>
  <c r="AK52" i="82"/>
  <c r="AJ52" i="82"/>
  <c r="AI52" i="82"/>
  <c r="AN52" i="82" s="1"/>
  <c r="AH52" i="82"/>
  <c r="AD52" i="82"/>
  <c r="AB52" i="82"/>
  <c r="Z52" i="82"/>
  <c r="Y52" i="82"/>
  <c r="W52" i="82"/>
  <c r="V52" i="82"/>
  <c r="U52" i="82"/>
  <c r="X52" i="82" s="1"/>
  <c r="T52" i="82"/>
  <c r="S52" i="82"/>
  <c r="R52" i="82"/>
  <c r="Q52" i="82"/>
  <c r="P52" i="82"/>
  <c r="O52" i="82"/>
  <c r="N52" i="82"/>
  <c r="M52" i="82" s="1"/>
  <c r="L52" i="82"/>
  <c r="AN51" i="82"/>
  <c r="AM51" i="82"/>
  <c r="AK51" i="82"/>
  <c r="AI51" i="82"/>
  <c r="AH51" i="82" s="1"/>
  <c r="AE51" i="82"/>
  <c r="AD51" i="82"/>
  <c r="AB51" i="82"/>
  <c r="AC51" i="82" s="1"/>
  <c r="AA51" i="82"/>
  <c r="X51" i="82"/>
  <c r="W51" i="82"/>
  <c r="V51" i="82"/>
  <c r="U51" i="82"/>
  <c r="Z51" i="82" s="1"/>
  <c r="S51" i="82"/>
  <c r="P51" i="82"/>
  <c r="O51" i="82"/>
  <c r="N51" i="82"/>
  <c r="Q51" i="82" s="1"/>
  <c r="AN50" i="82"/>
  <c r="AL50" i="82"/>
  <c r="AK50" i="82"/>
  <c r="AJ50" i="82"/>
  <c r="AI50" i="82"/>
  <c r="AM50" i="82" s="1"/>
  <c r="AH50" i="82"/>
  <c r="AD50" i="82"/>
  <c r="AC50" i="82"/>
  <c r="AB50" i="82"/>
  <c r="AE50" i="82" s="1"/>
  <c r="AA50" i="82"/>
  <c r="W50" i="82"/>
  <c r="U50" i="82"/>
  <c r="P50" i="82"/>
  <c r="N50" i="82"/>
  <c r="R50" i="82" s="1"/>
  <c r="M50" i="82"/>
  <c r="AN48" i="82"/>
  <c r="AM48" i="82"/>
  <c r="AK48" i="82"/>
  <c r="AI48" i="82"/>
  <c r="AJ48" i="82" s="1"/>
  <c r="AF48" i="82"/>
  <c r="AE48" i="82"/>
  <c r="AD48" i="82"/>
  <c r="AC48" i="82"/>
  <c r="AB48" i="82"/>
  <c r="AG48" i="82" s="1"/>
  <c r="AA48" i="82"/>
  <c r="W48" i="82"/>
  <c r="U48" i="82"/>
  <c r="P48" i="82"/>
  <c r="O48" i="82"/>
  <c r="N48" i="82"/>
  <c r="R48" i="82" s="1"/>
  <c r="M48" i="82"/>
  <c r="AN47" i="82"/>
  <c r="AK47" i="82"/>
  <c r="AJ47" i="82"/>
  <c r="AI47" i="82"/>
  <c r="AM47" i="82" s="1"/>
  <c r="AH47" i="82"/>
  <c r="AD47" i="82"/>
  <c r="AB47" i="82"/>
  <c r="W47" i="82"/>
  <c r="U47" i="82"/>
  <c r="Y47" i="82" s="1"/>
  <c r="R47" i="82"/>
  <c r="Q47" i="82"/>
  <c r="P47" i="82"/>
  <c r="O47" i="82"/>
  <c r="N47" i="82"/>
  <c r="S47" i="82" s="1"/>
  <c r="M47" i="82"/>
  <c r="AN46" i="82"/>
  <c r="AM46" i="82"/>
  <c r="AL46" i="82"/>
  <c r="AK46" i="82"/>
  <c r="AJ46" i="82"/>
  <c r="AI46" i="82"/>
  <c r="AH46" i="82"/>
  <c r="AG46" i="82"/>
  <c r="AF46" i="82"/>
  <c r="AE46" i="82"/>
  <c r="AD46" i="82"/>
  <c r="AC46" i="82"/>
  <c r="AB46" i="82"/>
  <c r="AA46" i="82" s="1"/>
  <c r="Y46" i="82"/>
  <c r="W46" i="82"/>
  <c r="U46" i="82"/>
  <c r="V46" i="82" s="1"/>
  <c r="R46" i="82"/>
  <c r="P46" i="82"/>
  <c r="O46" i="82"/>
  <c r="N46" i="82"/>
  <c r="S46" i="82" s="1"/>
  <c r="M46" i="82"/>
  <c r="AK44" i="82"/>
  <c r="AI44" i="82"/>
  <c r="AG44" i="82"/>
  <c r="AD44" i="82"/>
  <c r="AB44" i="82"/>
  <c r="AF44" i="82" s="1"/>
  <c r="AA44" i="82"/>
  <c r="Z44" i="82"/>
  <c r="X44" i="82"/>
  <c r="W44" i="82"/>
  <c r="U44" i="82"/>
  <c r="V44" i="82" s="1"/>
  <c r="S44" i="82"/>
  <c r="R44" i="82"/>
  <c r="P44" i="82"/>
  <c r="O44" i="82"/>
  <c r="N44" i="82"/>
  <c r="M44" i="82" s="1"/>
  <c r="AN43" i="82"/>
  <c r="AM43" i="82"/>
  <c r="AL43" i="82"/>
  <c r="AK43" i="82"/>
  <c r="AJ43" i="82"/>
  <c r="AI43" i="82"/>
  <c r="AH43" i="82" s="1"/>
  <c r="AG43" i="82"/>
  <c r="AF43" i="82"/>
  <c r="AD43" i="82"/>
  <c r="AB43" i="82"/>
  <c r="AC43" i="82" s="1"/>
  <c r="Y43" i="82"/>
  <c r="W43" i="82"/>
  <c r="U43" i="82"/>
  <c r="Z43" i="82" s="1"/>
  <c r="T43" i="82"/>
  <c r="P43" i="82"/>
  <c r="N43" i="82"/>
  <c r="AK42" i="82"/>
  <c r="AI42" i="82"/>
  <c r="AG42" i="82"/>
  <c r="AD42" i="82"/>
  <c r="AC42" i="82"/>
  <c r="AB42" i="82"/>
  <c r="AF42" i="82" s="1"/>
  <c r="AA42" i="82"/>
  <c r="W42" i="82"/>
  <c r="U42" i="82"/>
  <c r="S42" i="82"/>
  <c r="P42" i="82"/>
  <c r="N42" i="82"/>
  <c r="R42" i="82" s="1"/>
  <c r="M42" i="82"/>
  <c r="AN40" i="82"/>
  <c r="AM40" i="82"/>
  <c r="AK40" i="82"/>
  <c r="AI40" i="82"/>
  <c r="AJ40" i="82" s="1"/>
  <c r="AF40" i="82"/>
  <c r="AE40" i="82"/>
  <c r="AD40" i="82"/>
  <c r="AC40" i="82"/>
  <c r="AB40" i="82"/>
  <c r="AG40" i="82" s="1"/>
  <c r="AA40" i="82"/>
  <c r="W40" i="82"/>
  <c r="U40" i="82"/>
  <c r="P40" i="82"/>
  <c r="O40" i="82"/>
  <c r="N40" i="82"/>
  <c r="R40" i="82" s="1"/>
  <c r="M40" i="82"/>
  <c r="AN39" i="82"/>
  <c r="AK39" i="82"/>
  <c r="AJ39" i="82"/>
  <c r="AI39" i="82"/>
  <c r="AM39" i="82" s="1"/>
  <c r="AH39" i="82"/>
  <c r="AD39" i="82"/>
  <c r="AB39" i="82"/>
  <c r="W39" i="82"/>
  <c r="U39" i="82"/>
  <c r="Y39" i="82" s="1"/>
  <c r="R39" i="82"/>
  <c r="Q39" i="82"/>
  <c r="P39" i="82"/>
  <c r="O39" i="82"/>
  <c r="N39" i="82"/>
  <c r="S39" i="82" s="1"/>
  <c r="M39" i="82"/>
  <c r="AN38" i="82"/>
  <c r="AM38" i="82"/>
  <c r="AL38" i="82"/>
  <c r="AK38" i="82"/>
  <c r="AJ38" i="82"/>
  <c r="AI38" i="82"/>
  <c r="AH38" i="82"/>
  <c r="AG38" i="82"/>
  <c r="AF38" i="82"/>
  <c r="AE38" i="82"/>
  <c r="AD38" i="82"/>
  <c r="AC38" i="82"/>
  <c r="AB38" i="82"/>
  <c r="AA38" i="82" s="1"/>
  <c r="Y38" i="82"/>
  <c r="W38" i="82"/>
  <c r="U38" i="82"/>
  <c r="V38" i="82" s="1"/>
  <c r="R38" i="82"/>
  <c r="P38" i="82"/>
  <c r="O38" i="82"/>
  <c r="N38" i="82"/>
  <c r="S38" i="82" s="1"/>
  <c r="M38" i="82"/>
  <c r="AK36" i="82"/>
  <c r="AI36" i="82"/>
  <c r="AG36" i="82"/>
  <c r="AD36" i="82"/>
  <c r="AB36" i="82"/>
  <c r="AF36" i="82" s="1"/>
  <c r="AA36" i="82"/>
  <c r="Y36" i="82"/>
  <c r="X36" i="82"/>
  <c r="W36" i="82"/>
  <c r="U36" i="82"/>
  <c r="V36" i="82" s="1"/>
  <c r="R36" i="82"/>
  <c r="Q36" i="82"/>
  <c r="P36" i="82"/>
  <c r="N36" i="82"/>
  <c r="M36" i="82" s="1"/>
  <c r="AN35" i="82"/>
  <c r="AM35" i="82"/>
  <c r="AL35" i="82"/>
  <c r="AK35" i="82"/>
  <c r="AJ35" i="82"/>
  <c r="AI35" i="82"/>
  <c r="AH35" i="82" s="1"/>
  <c r="AG35" i="82"/>
  <c r="AF35" i="82"/>
  <c r="AE35" i="82"/>
  <c r="AD35" i="82"/>
  <c r="AB35" i="82"/>
  <c r="AC35" i="82" s="1"/>
  <c r="Y35" i="82"/>
  <c r="W35" i="82"/>
  <c r="U35" i="82"/>
  <c r="Z35" i="82" s="1"/>
  <c r="P35" i="82"/>
  <c r="N35" i="82"/>
  <c r="AN33" i="82"/>
  <c r="AK33" i="82"/>
  <c r="AI33" i="82"/>
  <c r="AM33" i="82" s="1"/>
  <c r="AH33" i="82"/>
  <c r="AG33" i="82"/>
  <c r="AF33" i="82"/>
  <c r="AE33" i="82"/>
  <c r="AD33" i="82"/>
  <c r="AC33" i="82"/>
  <c r="AB33" i="82"/>
  <c r="AA33" i="82"/>
  <c r="Z33" i="82"/>
  <c r="Y33" i="82"/>
  <c r="X33" i="82"/>
  <c r="W33" i="82"/>
  <c r="V33" i="82"/>
  <c r="U33" i="82"/>
  <c r="T33" i="82" s="1"/>
  <c r="S33" i="82"/>
  <c r="R33" i="82"/>
  <c r="P33" i="82"/>
  <c r="N33" i="82"/>
  <c r="O33" i="82" s="1"/>
  <c r="AN32" i="82"/>
  <c r="AM32" i="82"/>
  <c r="AL32" i="82"/>
  <c r="AK32" i="82"/>
  <c r="AI32" i="82"/>
  <c r="AJ32" i="82" s="1"/>
  <c r="AF32" i="82"/>
  <c r="AE32" i="82"/>
  <c r="AD32" i="82"/>
  <c r="AC32" i="82"/>
  <c r="AB32" i="82"/>
  <c r="AG32" i="82" s="1"/>
  <c r="AA32" i="82"/>
  <c r="W32" i="82"/>
  <c r="U32" i="82"/>
  <c r="P32" i="82"/>
  <c r="N32" i="82"/>
  <c r="S32" i="82" s="1"/>
  <c r="AK31" i="82"/>
  <c r="AJ31" i="82"/>
  <c r="AI31" i="82"/>
  <c r="AN31" i="82" s="1"/>
  <c r="AH31" i="82"/>
  <c r="AD31" i="82"/>
  <c r="AB31" i="82"/>
  <c r="W31" i="82"/>
  <c r="U31" i="82"/>
  <c r="Y31" i="82" s="1"/>
  <c r="S31" i="82"/>
  <c r="Q31" i="82"/>
  <c r="P31" i="82"/>
  <c r="N31" i="82"/>
  <c r="R31" i="82" s="1"/>
  <c r="R30" i="82"/>
  <c r="L18" i="82"/>
  <c r="L17" i="82"/>
  <c r="L15" i="82"/>
  <c r="L14" i="82"/>
  <c r="L13" i="82"/>
  <c r="M108" i="84" l="1"/>
  <c r="R112" i="84"/>
  <c r="S114" i="84"/>
  <c r="AG108" i="84"/>
  <c r="Q109" i="84"/>
  <c r="S112" i="84"/>
  <c r="AH108" i="84"/>
  <c r="AH109" i="84"/>
  <c r="V111" i="84"/>
  <c r="AJ109" i="84"/>
  <c r="AN111" i="84"/>
  <c r="AL113" i="84"/>
  <c r="AL108" i="84"/>
  <c r="X109" i="84"/>
  <c r="X111" i="84"/>
  <c r="AM113" i="84"/>
  <c r="V115" i="84"/>
  <c r="AM108" i="84"/>
  <c r="Y109" i="84"/>
  <c r="AN109" i="84"/>
  <c r="V92" i="84"/>
  <c r="AL94" i="84"/>
  <c r="AF96" i="84"/>
  <c r="M97" i="84"/>
  <c r="AC99" i="84"/>
  <c r="R102" i="84"/>
  <c r="AJ102" i="84"/>
  <c r="AN94" i="84"/>
  <c r="AH96" i="84"/>
  <c r="X98" i="84"/>
  <c r="Z92" i="84"/>
  <c r="AL102" i="84"/>
  <c r="AF94" i="84"/>
  <c r="AJ96" i="84"/>
  <c r="Q99" i="84"/>
  <c r="AN102" i="84"/>
  <c r="AH94" i="84"/>
  <c r="Y96" i="84"/>
  <c r="Q97" i="84"/>
  <c r="R99" i="84"/>
  <c r="Z100" i="84"/>
  <c r="AL101" i="84"/>
  <c r="AJ41" i="84"/>
  <c r="AC70" i="84"/>
  <c r="AA70" i="84"/>
  <c r="AG70" i="84"/>
  <c r="AE70" i="84"/>
  <c r="T86" i="84"/>
  <c r="Z86" i="84"/>
  <c r="Y86" i="84"/>
  <c r="X86" i="84"/>
  <c r="V86" i="84"/>
  <c r="AA93" i="84"/>
  <c r="AG93" i="84"/>
  <c r="AF93" i="84"/>
  <c r="AE93" i="84"/>
  <c r="AC93" i="84"/>
  <c r="AC111" i="84"/>
  <c r="AA111" i="84"/>
  <c r="AG111" i="84"/>
  <c r="AF111" i="84"/>
  <c r="AE111" i="84"/>
  <c r="T31" i="84"/>
  <c r="T32" i="84"/>
  <c r="AM32" i="84"/>
  <c r="V34" i="84"/>
  <c r="AE34" i="84"/>
  <c r="X38" i="84"/>
  <c r="AG38" i="84"/>
  <c r="T43" i="84"/>
  <c r="AH43" i="84"/>
  <c r="M44" i="84"/>
  <c r="AE44" i="84"/>
  <c r="O46" i="84"/>
  <c r="L46" i="84" s="1"/>
  <c r="V47" i="84"/>
  <c r="AM47" i="84"/>
  <c r="AJ47" i="84"/>
  <c r="X49" i="84"/>
  <c r="O50" i="84"/>
  <c r="L50" i="84" s="1"/>
  <c r="O52" i="84"/>
  <c r="AA52" i="84"/>
  <c r="AG52" i="84"/>
  <c r="AE52" i="84"/>
  <c r="AF59" i="84"/>
  <c r="AA59" i="84"/>
  <c r="AM65" i="84"/>
  <c r="AL65" i="84"/>
  <c r="AJ65" i="84"/>
  <c r="AH65" i="84"/>
  <c r="Z67" i="84"/>
  <c r="Y67" i="84"/>
  <c r="T94" i="84"/>
  <c r="Z94" i="84"/>
  <c r="Y94" i="84"/>
  <c r="X94" i="84"/>
  <c r="V94" i="84"/>
  <c r="AG109" i="84"/>
  <c r="AF109" i="84"/>
  <c r="AE32" i="84"/>
  <c r="AG34" i="84"/>
  <c r="AL37" i="84"/>
  <c r="AL41" i="84"/>
  <c r="X44" i="84"/>
  <c r="AF44" i="84"/>
  <c r="AE46" i="84"/>
  <c r="Y49" i="84"/>
  <c r="Y53" i="84"/>
  <c r="Z53" i="84"/>
  <c r="V53" i="84"/>
  <c r="T53" i="84"/>
  <c r="AM55" i="84"/>
  <c r="AN55" i="84"/>
  <c r="AJ55" i="84"/>
  <c r="AH55" i="84"/>
  <c r="Z58" i="84"/>
  <c r="Y58" i="84"/>
  <c r="X58" i="84"/>
  <c r="V58" i="84"/>
  <c r="AN64" i="84"/>
  <c r="AL64" i="84"/>
  <c r="AF70" i="84"/>
  <c r="AA101" i="84"/>
  <c r="AG101" i="84"/>
  <c r="AF101" i="84"/>
  <c r="AE101" i="84"/>
  <c r="AC101" i="84"/>
  <c r="T114" i="84"/>
  <c r="Z114" i="84"/>
  <c r="Y114" i="84"/>
  <c r="X114" i="84"/>
  <c r="V114" i="84"/>
  <c r="Q115" i="84"/>
  <c r="S115" i="84"/>
  <c r="R115" i="84"/>
  <c r="AC32" i="84"/>
  <c r="R71" i="84"/>
  <c r="S71" i="84"/>
  <c r="M71" i="84"/>
  <c r="V31" i="84"/>
  <c r="V32" i="84"/>
  <c r="AF32" i="84"/>
  <c r="Y34" i="84"/>
  <c r="AM41" i="84"/>
  <c r="V43" i="84"/>
  <c r="AJ43" i="84"/>
  <c r="O44" i="84"/>
  <c r="Y44" i="84"/>
  <c r="AG44" i="84"/>
  <c r="Q46" i="84"/>
  <c r="AG46" i="84"/>
  <c r="X47" i="84"/>
  <c r="Z49" i="84"/>
  <c r="Q50" i="84"/>
  <c r="AF73" i="84"/>
  <c r="AA73" i="84"/>
  <c r="AG73" i="84"/>
  <c r="M77" i="84"/>
  <c r="O77" i="84"/>
  <c r="T102" i="84"/>
  <c r="Z102" i="84"/>
  <c r="Y102" i="84"/>
  <c r="X102" i="84"/>
  <c r="V102" i="84"/>
  <c r="AC46" i="84"/>
  <c r="Q52" i="84"/>
  <c r="M52" i="84"/>
  <c r="AG32" i="84"/>
  <c r="Z34" i="84"/>
  <c r="AL38" i="84"/>
  <c r="AN41" i="84"/>
  <c r="Z44" i="84"/>
  <c r="Y47" i="84"/>
  <c r="AL49" i="84"/>
  <c r="R50" i="84"/>
  <c r="S52" i="84"/>
  <c r="AF52" i="84"/>
  <c r="AC56" i="84"/>
  <c r="AG58" i="84"/>
  <c r="AF58" i="84"/>
  <c r="AM59" i="84"/>
  <c r="AJ59" i="84"/>
  <c r="AH59" i="84"/>
  <c r="AA62" i="84"/>
  <c r="AG62" i="84"/>
  <c r="AE62" i="84"/>
  <c r="AM64" i="84"/>
  <c r="X67" i="84"/>
  <c r="AM85" i="84"/>
  <c r="AL85" i="84"/>
  <c r="AJ37" i="84"/>
  <c r="X32" i="84"/>
  <c r="AA34" i="84"/>
  <c r="AM38" i="84"/>
  <c r="AG41" i="84"/>
  <c r="X43" i="84"/>
  <c r="V52" i="84"/>
  <c r="Y52" i="84"/>
  <c r="AC62" i="84"/>
  <c r="AA46" i="84"/>
  <c r="R56" i="84"/>
  <c r="S56" i="84"/>
  <c r="O56" i="84"/>
  <c r="L56" i="84" s="1"/>
  <c r="AE56" i="84"/>
  <c r="Q58" i="84"/>
  <c r="O58" i="84"/>
  <c r="AE58" i="84"/>
  <c r="S64" i="84"/>
  <c r="S70" i="84"/>
  <c r="AL80" i="84"/>
  <c r="T82" i="84"/>
  <c r="AE83" i="84"/>
  <c r="AA85" i="84"/>
  <c r="X88" i="84"/>
  <c r="AA89" i="84"/>
  <c r="S91" i="84"/>
  <c r="X92" i="84"/>
  <c r="AM93" i="84"/>
  <c r="M95" i="84"/>
  <c r="X96" i="84"/>
  <c r="AA97" i="84"/>
  <c r="AN98" i="84"/>
  <c r="S99" i="84"/>
  <c r="X100" i="84"/>
  <c r="AM101" i="84"/>
  <c r="M103" i="84"/>
  <c r="AA103" i="84"/>
  <c r="AA108" i="84"/>
  <c r="R109" i="84"/>
  <c r="M110" i="84"/>
  <c r="AM111" i="84"/>
  <c r="AN113" i="84"/>
  <c r="AE114" i="84"/>
  <c r="AA115" i="84"/>
  <c r="AE99" i="84"/>
  <c r="AF114" i="84"/>
  <c r="M70" i="84"/>
  <c r="AM74" i="84"/>
  <c r="R76" i="84"/>
  <c r="AN80" i="84"/>
  <c r="V82" i="84"/>
  <c r="AG83" i="84"/>
  <c r="AC85" i="84"/>
  <c r="Z88" i="84"/>
  <c r="AC89" i="84"/>
  <c r="M91" i="84"/>
  <c r="AF91" i="84"/>
  <c r="O95" i="84"/>
  <c r="Z96" i="84"/>
  <c r="AC97" i="84"/>
  <c r="AH98" i="84"/>
  <c r="M99" i="84"/>
  <c r="AF99" i="84"/>
  <c r="O103" i="84"/>
  <c r="AC103" i="84"/>
  <c r="AC108" i="84"/>
  <c r="O110" i="84"/>
  <c r="M112" i="84"/>
  <c r="O114" i="84"/>
  <c r="AG114" i="84"/>
  <c r="X91" i="84"/>
  <c r="AG91" i="84"/>
  <c r="X99" i="84"/>
  <c r="AG99" i="84"/>
  <c r="AG49" i="84"/>
  <c r="Q55" i="84"/>
  <c r="AN56" i="84"/>
  <c r="R67" i="84"/>
  <c r="Q73" i="84"/>
  <c r="T76" i="84"/>
  <c r="AE80" i="84"/>
  <c r="X82" i="84"/>
  <c r="Q85" i="84"/>
  <c r="AE85" i="84"/>
  <c r="AE89" i="84"/>
  <c r="Y91" i="84"/>
  <c r="T92" i="84"/>
  <c r="Q94" i="84"/>
  <c r="Q95" i="84"/>
  <c r="AE97" i="84"/>
  <c r="Y99" i="84"/>
  <c r="T100" i="84"/>
  <c r="Q102" i="84"/>
  <c r="Q103" i="84"/>
  <c r="AE108" i="84"/>
  <c r="M109" i="84"/>
  <c r="S110" i="84"/>
  <c r="Y111" i="84"/>
  <c r="AH111" i="84"/>
  <c r="AJ113" i="84"/>
  <c r="Q114" i="84"/>
  <c r="Y82" i="84"/>
  <c r="AF85" i="84"/>
  <c r="AG89" i="84"/>
  <c r="S95" i="84"/>
  <c r="AG97" i="84"/>
  <c r="S103" i="84"/>
  <c r="R114" i="84"/>
  <c r="AA114" i="84"/>
  <c r="AH31" i="84"/>
  <c r="M32" i="84"/>
  <c r="AH34" i="84"/>
  <c r="M38" i="84"/>
  <c r="AG40" i="84"/>
  <c r="AF40" i="84"/>
  <c r="AN44" i="84"/>
  <c r="AL44" i="84"/>
  <c r="AJ44" i="84"/>
  <c r="AH44" i="84"/>
  <c r="AE65" i="84"/>
  <c r="AC65" i="84"/>
  <c r="AG65" i="84"/>
  <c r="AF65" i="84"/>
  <c r="AA65" i="84"/>
  <c r="T85" i="84"/>
  <c r="Z85" i="84"/>
  <c r="X85" i="84"/>
  <c r="Y85" i="84"/>
  <c r="V85" i="84"/>
  <c r="O41" i="84"/>
  <c r="M41" i="84"/>
  <c r="S41" i="84"/>
  <c r="V46" i="84"/>
  <c r="T46" i="84"/>
  <c r="Z46" i="84"/>
  <c r="X46" i="84"/>
  <c r="AJ31" i="84"/>
  <c r="O32" i="84"/>
  <c r="R34" i="84"/>
  <c r="AJ34" i="84"/>
  <c r="Y35" i="84"/>
  <c r="Y37" i="84"/>
  <c r="X37" i="84"/>
  <c r="AC43" i="84"/>
  <c r="AA43" i="84"/>
  <c r="AG43" i="84"/>
  <c r="AE43" i="84"/>
  <c r="AM44" i="84"/>
  <c r="S38" i="84"/>
  <c r="R38" i="84"/>
  <c r="AG71" i="84"/>
  <c r="AF71" i="84"/>
  <c r="AE71" i="84"/>
  <c r="AC71" i="84"/>
  <c r="AA71" i="84"/>
  <c r="M31" i="84"/>
  <c r="AC31" i="84"/>
  <c r="Y32" i="84"/>
  <c r="S34" i="84"/>
  <c r="Q35" i="84"/>
  <c r="Z35" i="84"/>
  <c r="V37" i="84"/>
  <c r="AN37" i="84"/>
  <c r="AM37" i="84"/>
  <c r="AE40" i="84"/>
  <c r="Q41" i="84"/>
  <c r="M43" i="84"/>
  <c r="S43" i="84"/>
  <c r="R43" i="84"/>
  <c r="Q43" i="84"/>
  <c r="O43" i="84"/>
  <c r="Y46" i="84"/>
  <c r="M80" i="84"/>
  <c r="S80" i="84"/>
  <c r="R80" i="84"/>
  <c r="Q80" i="84"/>
  <c r="O80" i="84"/>
  <c r="AL31" i="84"/>
  <c r="Q32" i="84"/>
  <c r="AL34" i="84"/>
  <c r="R35" i="84"/>
  <c r="Q38" i="84"/>
  <c r="Z40" i="84"/>
  <c r="Y40" i="84"/>
  <c r="X40" i="84"/>
  <c r="AJ40" i="84"/>
  <c r="AH40" i="84"/>
  <c r="AN40" i="84"/>
  <c r="R41" i="84"/>
  <c r="Z50" i="84"/>
  <c r="X50" i="84"/>
  <c r="V50" i="84"/>
  <c r="T50" i="84"/>
  <c r="AH50" i="84"/>
  <c r="AN50" i="84"/>
  <c r="AM50" i="84"/>
  <c r="AL50" i="84"/>
  <c r="AJ50" i="84"/>
  <c r="AN52" i="84"/>
  <c r="AM52" i="84"/>
  <c r="AL52" i="84"/>
  <c r="AJ52" i="84"/>
  <c r="AH52" i="84"/>
  <c r="T77" i="84"/>
  <c r="Z77" i="84"/>
  <c r="Y77" i="84"/>
  <c r="X77" i="84"/>
  <c r="V77" i="84"/>
  <c r="S98" i="84"/>
  <c r="R98" i="84"/>
  <c r="Q98" i="84"/>
  <c r="O98" i="84"/>
  <c r="M98" i="84"/>
  <c r="O31" i="84"/>
  <c r="AE31" i="84"/>
  <c r="AM31" i="84"/>
  <c r="S32" i="84"/>
  <c r="M34" i="84"/>
  <c r="AM34" i="84"/>
  <c r="T35" i="84"/>
  <c r="AC35" i="84"/>
  <c r="Q37" i="84"/>
  <c r="O37" i="84"/>
  <c r="Z37" i="84"/>
  <c r="T38" i="84"/>
  <c r="Z38" i="84"/>
  <c r="V40" i="84"/>
  <c r="AG47" i="84"/>
  <c r="AE47" i="84"/>
  <c r="AC47" i="84"/>
  <c r="AA47" i="84"/>
  <c r="AN76" i="84"/>
  <c r="AM76" i="84"/>
  <c r="AL76" i="84"/>
  <c r="AJ76" i="84"/>
  <c r="AH76" i="84"/>
  <c r="AN92" i="84"/>
  <c r="AM92" i="84"/>
  <c r="AL92" i="84"/>
  <c r="AJ92" i="84"/>
  <c r="AH92" i="84"/>
  <c r="O49" i="84"/>
  <c r="M49" i="84"/>
  <c r="L49" i="84" s="1"/>
  <c r="S49" i="84"/>
  <c r="Q49" i="84"/>
  <c r="M35" i="84"/>
  <c r="AE35" i="84"/>
  <c r="R37" i="84"/>
  <c r="AG37" i="84"/>
  <c r="AF37" i="84"/>
  <c r="AE37" i="84"/>
  <c r="R40" i="84"/>
  <c r="Q40" i="84"/>
  <c r="L40" i="84" s="1"/>
  <c r="AA40" i="84"/>
  <c r="AM40" i="84"/>
  <c r="AF47" i="84"/>
  <c r="S53" i="84"/>
  <c r="R53" i="84"/>
  <c r="Q53" i="84"/>
  <c r="O53" i="84"/>
  <c r="M53" i="84"/>
  <c r="AG55" i="84"/>
  <c r="AF55" i="84"/>
  <c r="AE55" i="84"/>
  <c r="AC55" i="84"/>
  <c r="AA55" i="84"/>
  <c r="AC53" i="84"/>
  <c r="V56" i="84"/>
  <c r="AL56" i="84"/>
  <c r="R61" i="84"/>
  <c r="AC61" i="84"/>
  <c r="AL62" i="84"/>
  <c r="AJ62" i="84"/>
  <c r="Q64" i="84"/>
  <c r="AG68" i="84"/>
  <c r="AF68" i="84"/>
  <c r="AM68" i="84"/>
  <c r="V70" i="84"/>
  <c r="T70" i="84"/>
  <c r="AA74" i="84"/>
  <c r="AG74" i="84"/>
  <c r="AF74" i="84"/>
  <c r="AE74" i="84"/>
  <c r="AH38" i="84"/>
  <c r="AA41" i="84"/>
  <c r="Y43" i="84"/>
  <c r="T44" i="84"/>
  <c r="R46" i="84"/>
  <c r="AH46" i="84"/>
  <c r="M47" i="84"/>
  <c r="AA49" i="84"/>
  <c r="T52" i="84"/>
  <c r="AE53" i="84"/>
  <c r="AM53" i="84"/>
  <c r="M55" i="84"/>
  <c r="X56" i="84"/>
  <c r="AF56" i="84"/>
  <c r="M58" i="84"/>
  <c r="S58" i="84"/>
  <c r="AE61" i="84"/>
  <c r="AM62" i="84"/>
  <c r="T64" i="84"/>
  <c r="Z64" i="84"/>
  <c r="AF67" i="84"/>
  <c r="X70" i="84"/>
  <c r="S74" i="84"/>
  <c r="R74" i="84"/>
  <c r="Q74" i="84"/>
  <c r="O74" i="84"/>
  <c r="AA82" i="84"/>
  <c r="AE82" i="84"/>
  <c r="AG82" i="84"/>
  <c r="AF82" i="84"/>
  <c r="AC82" i="84"/>
  <c r="AG110" i="84"/>
  <c r="AF110" i="84"/>
  <c r="AE110" i="84"/>
  <c r="AC110" i="84"/>
  <c r="AL47" i="84"/>
  <c r="AE50" i="84"/>
  <c r="X53" i="84"/>
  <c r="AF53" i="84"/>
  <c r="AL55" i="84"/>
  <c r="Q56" i="84"/>
  <c r="Y56" i="84"/>
  <c r="X59" i="84"/>
  <c r="V59" i="84"/>
  <c r="L59" i="84" s="1"/>
  <c r="AE59" i="84"/>
  <c r="V62" i="84"/>
  <c r="T62" i="84"/>
  <c r="AN62" i="84"/>
  <c r="AH95" i="84"/>
  <c r="AN95" i="84"/>
  <c r="AL95" i="84"/>
  <c r="AM95" i="84"/>
  <c r="AA113" i="84"/>
  <c r="AG113" i="84"/>
  <c r="AF113" i="84"/>
  <c r="AE113" i="84"/>
  <c r="AC113" i="84"/>
  <c r="AG53" i="84"/>
  <c r="Z56" i="84"/>
  <c r="AH56" i="84"/>
  <c r="AG59" i="84"/>
  <c r="M64" i="84"/>
  <c r="O65" i="84"/>
  <c r="M65" i="84"/>
  <c r="Y68" i="84"/>
  <c r="X68" i="84"/>
  <c r="V68" i="84"/>
  <c r="Z70" i="84"/>
  <c r="AH71" i="84"/>
  <c r="AN71" i="84"/>
  <c r="AM71" i="84"/>
  <c r="AL71" i="84"/>
  <c r="S93" i="84"/>
  <c r="R93" i="84"/>
  <c r="M93" i="84"/>
  <c r="Q93" i="84"/>
  <c r="Z95" i="84"/>
  <c r="Y95" i="84"/>
  <c r="X95" i="84"/>
  <c r="V95" i="84"/>
  <c r="AJ95" i="84"/>
  <c r="S61" i="84"/>
  <c r="Q61" i="84"/>
  <c r="AN68" i="84"/>
  <c r="AL68" i="84"/>
  <c r="Z74" i="84"/>
  <c r="Y74" i="84"/>
  <c r="X74" i="84"/>
  <c r="AJ56" i="84"/>
  <c r="AC58" i="84"/>
  <c r="AA58" i="84"/>
  <c r="AN59" i="84"/>
  <c r="AL59" i="84"/>
  <c r="O61" i="84"/>
  <c r="Y62" i="84"/>
  <c r="O64" i="84"/>
  <c r="AJ64" i="84"/>
  <c r="AH64" i="84"/>
  <c r="Q65" i="84"/>
  <c r="Z68" i="84"/>
  <c r="AJ68" i="84"/>
  <c r="Z71" i="84"/>
  <c r="Y71" i="84"/>
  <c r="X71" i="84"/>
  <c r="V71" i="84"/>
  <c r="AN73" i="84"/>
  <c r="AM73" i="84"/>
  <c r="AL73" i="84"/>
  <c r="AJ73" i="84"/>
  <c r="V74" i="84"/>
  <c r="AG76" i="84"/>
  <c r="AF76" i="84"/>
  <c r="AE76" i="84"/>
  <c r="AC76" i="84"/>
  <c r="S77" i="84"/>
  <c r="R77" i="84"/>
  <c r="Q77" i="84"/>
  <c r="R79" i="84"/>
  <c r="M79" i="84"/>
  <c r="S79" i="84"/>
  <c r="Q79" i="84"/>
  <c r="AH79" i="84"/>
  <c r="AN79" i="84"/>
  <c r="AM79" i="84"/>
  <c r="AL79" i="84"/>
  <c r="AJ79" i="84"/>
  <c r="AL83" i="84"/>
  <c r="AJ83" i="84"/>
  <c r="AH83" i="84"/>
  <c r="AN83" i="84"/>
  <c r="AM83" i="84"/>
  <c r="AA98" i="84"/>
  <c r="AG98" i="84"/>
  <c r="AE98" i="84"/>
  <c r="AF98" i="84"/>
  <c r="AH103" i="84"/>
  <c r="AN103" i="84"/>
  <c r="AL103" i="84"/>
  <c r="AM103" i="84"/>
  <c r="AA61" i="84"/>
  <c r="AG61" i="84"/>
  <c r="AC67" i="84"/>
  <c r="AA67" i="84"/>
  <c r="O86" i="84"/>
  <c r="M86" i="84"/>
  <c r="S86" i="84"/>
  <c r="R86" i="84"/>
  <c r="Q86" i="84"/>
  <c r="S101" i="84"/>
  <c r="R101" i="84"/>
  <c r="M101" i="84"/>
  <c r="Q101" i="84"/>
  <c r="Z103" i="84"/>
  <c r="Y103" i="84"/>
  <c r="X103" i="84"/>
  <c r="V103" i="84"/>
  <c r="M111" i="84"/>
  <c r="S111" i="84"/>
  <c r="Q111" i="84"/>
  <c r="R111" i="84"/>
  <c r="O111" i="84"/>
  <c r="AN100" i="84"/>
  <c r="AM100" i="84"/>
  <c r="T108" i="84"/>
  <c r="Z108" i="84"/>
  <c r="X108" i="84"/>
  <c r="AG80" i="84"/>
  <c r="X89" i="84"/>
  <c r="V89" i="84"/>
  <c r="T89" i="84"/>
  <c r="X97" i="84"/>
  <c r="V97" i="84"/>
  <c r="T97" i="84"/>
  <c r="AJ100" i="84"/>
  <c r="V108" i="84"/>
  <c r="S113" i="84"/>
  <c r="R113" i="84"/>
  <c r="Q113" i="84"/>
  <c r="O113" i="84"/>
  <c r="S67" i="84"/>
  <c r="AJ70" i="84"/>
  <c r="O71" i="84"/>
  <c r="M73" i="84"/>
  <c r="AC73" i="84"/>
  <c r="AN74" i="84"/>
  <c r="V76" i="84"/>
  <c r="AG77" i="84"/>
  <c r="AH80" i="84"/>
  <c r="M85" i="84"/>
  <c r="Q92" i="84"/>
  <c r="O92" i="84"/>
  <c r="M92" i="84"/>
  <c r="T93" i="84"/>
  <c r="Z93" i="84"/>
  <c r="X93" i="84"/>
  <c r="AG95" i="84"/>
  <c r="AF95" i="84"/>
  <c r="Q100" i="84"/>
  <c r="O100" i="84"/>
  <c r="M100" i="84"/>
  <c r="T101" i="84"/>
  <c r="Z101" i="84"/>
  <c r="X101" i="84"/>
  <c r="AG103" i="84"/>
  <c r="AF103" i="84"/>
  <c r="AJ85" i="84"/>
  <c r="AH85" i="84"/>
  <c r="AN85" i="84"/>
  <c r="AE86" i="84"/>
  <c r="AC86" i="84"/>
  <c r="AA86" i="84"/>
  <c r="M88" i="84"/>
  <c r="S88" i="84"/>
  <c r="Q88" i="84"/>
  <c r="Y89" i="84"/>
  <c r="M96" i="84"/>
  <c r="S96" i="84"/>
  <c r="Q96" i="84"/>
  <c r="Y97" i="84"/>
  <c r="Z98" i="84"/>
  <c r="Y98" i="84"/>
  <c r="AL100" i="84"/>
  <c r="Y108" i="84"/>
  <c r="AH110" i="84"/>
  <c r="AN110" i="84"/>
  <c r="AL110" i="84"/>
  <c r="X112" i="84"/>
  <c r="V112" i="84"/>
  <c r="T112" i="84"/>
  <c r="AN115" i="84"/>
  <c r="AM115" i="84"/>
  <c r="AL115" i="84"/>
  <c r="AJ115" i="84"/>
  <c r="AL70" i="84"/>
  <c r="Q71" i="84"/>
  <c r="AE73" i="84"/>
  <c r="X76" i="84"/>
  <c r="AA80" i="84"/>
  <c r="O85" i="84"/>
  <c r="O88" i="84"/>
  <c r="Z89" i="84"/>
  <c r="AN89" i="84"/>
  <c r="AM89" i="84"/>
  <c r="AL89" i="84"/>
  <c r="AJ89" i="84"/>
  <c r="R92" i="84"/>
  <c r="O96" i="84"/>
  <c r="Z97" i="84"/>
  <c r="AN97" i="84"/>
  <c r="AM97" i="84"/>
  <c r="AL97" i="84"/>
  <c r="AJ97" i="84"/>
  <c r="V98" i="84"/>
  <c r="R100" i="84"/>
  <c r="S108" i="84"/>
  <c r="R108" i="84"/>
  <c r="AE109" i="84"/>
  <c r="AC109" i="84"/>
  <c r="AA109" i="84"/>
  <c r="Z110" i="84"/>
  <c r="Y110" i="84"/>
  <c r="X110" i="84"/>
  <c r="V110" i="84"/>
  <c r="AJ110" i="84"/>
  <c r="Z113" i="84"/>
  <c r="Y113" i="84"/>
  <c r="X113" i="84"/>
  <c r="S82" i="84"/>
  <c r="O82" i="84"/>
  <c r="V83" i="84"/>
  <c r="Z83" i="84"/>
  <c r="AL91" i="84"/>
  <c r="AJ91" i="84"/>
  <c r="AH91" i="84"/>
  <c r="AG92" i="84"/>
  <c r="AF92" i="84"/>
  <c r="AE92" i="84"/>
  <c r="AC92" i="84"/>
  <c r="AE94" i="84"/>
  <c r="AC94" i="84"/>
  <c r="AA94" i="84"/>
  <c r="AL99" i="84"/>
  <c r="AJ99" i="84"/>
  <c r="AH99" i="84"/>
  <c r="AG100" i="84"/>
  <c r="AF100" i="84"/>
  <c r="AE100" i="84"/>
  <c r="AC100" i="84"/>
  <c r="AE102" i="84"/>
  <c r="AC102" i="84"/>
  <c r="AA102" i="84"/>
  <c r="Y112" i="84"/>
  <c r="AN112" i="84"/>
  <c r="AM112" i="84"/>
  <c r="AL112" i="84"/>
  <c r="AJ112" i="84"/>
  <c r="AG88" i="84"/>
  <c r="Z91" i="84"/>
  <c r="AN93" i="84"/>
  <c r="S94" i="84"/>
  <c r="AG96" i="84"/>
  <c r="Z99" i="84"/>
  <c r="AN101" i="84"/>
  <c r="S102" i="84"/>
  <c r="AN108" i="84"/>
  <c r="S109" i="84"/>
  <c r="AH114" i="84"/>
  <c r="M115" i="84"/>
  <c r="AC115" i="84"/>
  <c r="AA88" i="84"/>
  <c r="T91" i="84"/>
  <c r="AH93" i="84"/>
  <c r="M94" i="84"/>
  <c r="AA96" i="84"/>
  <c r="T99" i="84"/>
  <c r="AH101" i="84"/>
  <c r="M102" i="84"/>
  <c r="AJ114" i="84"/>
  <c r="O115" i="84"/>
  <c r="AE115" i="84"/>
  <c r="AL109" i="84"/>
  <c r="Q110" i="84"/>
  <c r="AE112" i="84"/>
  <c r="X115" i="84"/>
  <c r="AF115" i="84"/>
  <c r="V111" i="82"/>
  <c r="Q112" i="82"/>
  <c r="AA112" i="82"/>
  <c r="AE114" i="82"/>
  <c r="AL116" i="82"/>
  <c r="Y115" i="82"/>
  <c r="AM116" i="82"/>
  <c r="AM117" i="82"/>
  <c r="AJ113" i="82"/>
  <c r="Z115" i="82"/>
  <c r="M116" i="82"/>
  <c r="AN116" i="82"/>
  <c r="AN117" i="82"/>
  <c r="AA118" i="82"/>
  <c r="AL111" i="82"/>
  <c r="AG112" i="82"/>
  <c r="R115" i="82"/>
  <c r="O116" i="82"/>
  <c r="AH116" i="82"/>
  <c r="AC118" i="82"/>
  <c r="T115" i="82"/>
  <c r="R116" i="82"/>
  <c r="AH117" i="82"/>
  <c r="AG64" i="82"/>
  <c r="AM65" i="82"/>
  <c r="AJ66" i="82"/>
  <c r="O67" i="82"/>
  <c r="X67" i="82"/>
  <c r="AJ67" i="82"/>
  <c r="AF69" i="82"/>
  <c r="M70" i="82"/>
  <c r="Y70" i="82"/>
  <c r="X72" i="82"/>
  <c r="R73" i="82"/>
  <c r="Z75" i="82"/>
  <c r="R76" i="82"/>
  <c r="AA78" i="82"/>
  <c r="Y79" i="82"/>
  <c r="T83" i="82"/>
  <c r="AL83" i="82"/>
  <c r="T84" i="82"/>
  <c r="M87" i="82"/>
  <c r="Y89" i="82"/>
  <c r="V90" i="82"/>
  <c r="M92" i="82"/>
  <c r="AC94" i="82"/>
  <c r="AN94" i="82"/>
  <c r="AF96" i="82"/>
  <c r="Y97" i="82"/>
  <c r="AA104" i="82"/>
  <c r="T105" i="82"/>
  <c r="O92" i="82"/>
  <c r="Z100" i="82"/>
  <c r="AN102" i="82"/>
  <c r="AC104" i="82"/>
  <c r="AN104" i="82"/>
  <c r="V105" i="82"/>
  <c r="AJ106" i="82"/>
  <c r="V83" i="82"/>
  <c r="Z64" i="82"/>
  <c r="AL64" i="82"/>
  <c r="AH65" i="82"/>
  <c r="AN67" i="82"/>
  <c r="AA69" i="82"/>
  <c r="Q70" i="82"/>
  <c r="AC70" i="82"/>
  <c r="AA72" i="82"/>
  <c r="AM72" i="82"/>
  <c r="V73" i="82"/>
  <c r="O74" i="82"/>
  <c r="AN74" i="82"/>
  <c r="S75" i="82"/>
  <c r="AE75" i="82"/>
  <c r="S78" i="82"/>
  <c r="AF78" i="82"/>
  <c r="T79" i="82"/>
  <c r="AA82" i="82"/>
  <c r="AL82" i="82"/>
  <c r="AF83" i="82"/>
  <c r="M84" i="82"/>
  <c r="Z84" i="82"/>
  <c r="T85" i="82"/>
  <c r="X86" i="82"/>
  <c r="AH86" i="82"/>
  <c r="R87" i="82"/>
  <c r="AJ87" i="82"/>
  <c r="O88" i="82"/>
  <c r="Y88" i="82"/>
  <c r="T89" i="82"/>
  <c r="X91" i="82"/>
  <c r="AJ91" i="82"/>
  <c r="M93" i="82"/>
  <c r="AN93" i="82"/>
  <c r="S94" i="82"/>
  <c r="AF94" i="82"/>
  <c r="AA96" i="82"/>
  <c r="T97" i="82"/>
  <c r="Z99" i="82"/>
  <c r="M101" i="82"/>
  <c r="AA103" i="82"/>
  <c r="S64" i="82"/>
  <c r="AE67" i="82"/>
  <c r="S70" i="82"/>
  <c r="AF75" i="82"/>
  <c r="AL77" i="82"/>
  <c r="AG78" i="82"/>
  <c r="AE80" i="82"/>
  <c r="Y81" i="82"/>
  <c r="X83" i="82"/>
  <c r="S87" i="82"/>
  <c r="AF89" i="82"/>
  <c r="Q92" i="82"/>
  <c r="AL96" i="82"/>
  <c r="AF97" i="82"/>
  <c r="AE104" i="82"/>
  <c r="X105" i="82"/>
  <c r="T64" i="82"/>
  <c r="AJ65" i="82"/>
  <c r="T67" i="82"/>
  <c r="AF67" i="82"/>
  <c r="AC69" i="82"/>
  <c r="AF70" i="82"/>
  <c r="Y73" i="82"/>
  <c r="Q74" i="82"/>
  <c r="AN77" i="82"/>
  <c r="V79" i="82"/>
  <c r="AG80" i="82"/>
  <c r="Z81" i="82"/>
  <c r="Y83" i="82"/>
  <c r="AH83" i="82"/>
  <c r="M85" i="82"/>
  <c r="AL87" i="82"/>
  <c r="Q88" i="82"/>
  <c r="V89" i="82"/>
  <c r="AG89" i="82"/>
  <c r="AL91" i="82"/>
  <c r="R92" i="82"/>
  <c r="AH92" i="82"/>
  <c r="O93" i="82"/>
  <c r="AH93" i="82"/>
  <c r="M94" i="82"/>
  <c r="R95" i="82"/>
  <c r="AC96" i="82"/>
  <c r="V97" i="82"/>
  <c r="AG97" i="82"/>
  <c r="T98" i="82"/>
  <c r="T99" i="82"/>
  <c r="AH100" i="82"/>
  <c r="O101" i="82"/>
  <c r="X102" i="82"/>
  <c r="AC103" i="82"/>
  <c r="AF104" i="82"/>
  <c r="Y105" i="82"/>
  <c r="AG70" i="82"/>
  <c r="AE72" i="82"/>
  <c r="Z73" i="82"/>
  <c r="R74" i="82"/>
  <c r="O76" i="82"/>
  <c r="X78" i="82"/>
  <c r="AF82" i="82"/>
  <c r="Q84" i="82"/>
  <c r="X85" i="82"/>
  <c r="AM86" i="82"/>
  <c r="AM87" i="82"/>
  <c r="R88" i="82"/>
  <c r="AM91" i="82"/>
  <c r="Q105" i="82"/>
  <c r="AE64" i="82"/>
  <c r="AL65" i="82"/>
  <c r="O68" i="82"/>
  <c r="AC68" i="82"/>
  <c r="X70" i="82"/>
  <c r="V71" i="82"/>
  <c r="AG72" i="82"/>
  <c r="Q73" i="82"/>
  <c r="X75" i="82"/>
  <c r="AJ75" i="82"/>
  <c r="Y78" i="82"/>
  <c r="X79" i="82"/>
  <c r="AG82" i="82"/>
  <c r="R84" i="82"/>
  <c r="O85" i="82"/>
  <c r="Y85" i="82"/>
  <c r="X89" i="82"/>
  <c r="AJ92" i="82"/>
  <c r="R93" i="82"/>
  <c r="X97" i="82"/>
  <c r="V98" i="82"/>
  <c r="AJ100" i="82"/>
  <c r="R101" i="82"/>
  <c r="AF103" i="82"/>
  <c r="S105" i="82"/>
  <c r="L50" i="82"/>
  <c r="T51" i="82"/>
  <c r="S50" i="82"/>
  <c r="Y51" i="82"/>
  <c r="T47" i="82"/>
  <c r="S48" i="82"/>
  <c r="Z46" i="82"/>
  <c r="Z47" i="82"/>
  <c r="Q46" i="82"/>
  <c r="L44" i="82"/>
  <c r="L42" i="82"/>
  <c r="X43" i="82"/>
  <c r="Q44" i="82"/>
  <c r="Y44" i="82"/>
  <c r="T44" i="82"/>
  <c r="V43" i="82"/>
  <c r="L39" i="82"/>
  <c r="T39" i="82"/>
  <c r="S40" i="82"/>
  <c r="Z38" i="82"/>
  <c r="Z39" i="82"/>
  <c r="Q38" i="82"/>
  <c r="Z36" i="82"/>
  <c r="T36" i="82"/>
  <c r="O36" i="82"/>
  <c r="L36" i="82" s="1"/>
  <c r="S36" i="82"/>
  <c r="X35" i="82"/>
  <c r="T35" i="82"/>
  <c r="V35" i="82"/>
  <c r="Q33" i="82"/>
  <c r="M32" i="82"/>
  <c r="O32" i="82"/>
  <c r="T31" i="82"/>
  <c r="Z31" i="82"/>
  <c r="M31" i="82"/>
  <c r="O31" i="82"/>
  <c r="Z50" i="82"/>
  <c r="Y50" i="82"/>
  <c r="X50" i="82"/>
  <c r="V50" i="82"/>
  <c r="T50" i="82"/>
  <c r="T57" i="82"/>
  <c r="Z57" i="82"/>
  <c r="Y57" i="82"/>
  <c r="X57" i="82"/>
  <c r="V57" i="82"/>
  <c r="AG71" i="82"/>
  <c r="AF71" i="82"/>
  <c r="AE71" i="82"/>
  <c r="AC71" i="82"/>
  <c r="AA71" i="82"/>
  <c r="T40" i="82"/>
  <c r="Z40" i="82"/>
  <c r="Y40" i="82"/>
  <c r="L40" i="82" s="1"/>
  <c r="X40" i="82"/>
  <c r="V40" i="82"/>
  <c r="T48" i="82"/>
  <c r="Z48" i="82"/>
  <c r="Y48" i="82"/>
  <c r="X48" i="82"/>
  <c r="L48" i="82" s="1"/>
  <c r="V48" i="82"/>
  <c r="R90" i="82"/>
  <c r="M90" i="82"/>
  <c r="S90" i="82"/>
  <c r="Q90" i="82"/>
  <c r="O90" i="82"/>
  <c r="Y68" i="82"/>
  <c r="X68" i="82"/>
  <c r="V68" i="82"/>
  <c r="T68" i="82"/>
  <c r="Z68" i="82"/>
  <c r="M35" i="82"/>
  <c r="S35" i="82"/>
  <c r="R35" i="82"/>
  <c r="Q35" i="82"/>
  <c r="O35" i="82"/>
  <c r="M43" i="82"/>
  <c r="S43" i="82"/>
  <c r="R43" i="82"/>
  <c r="Q43" i="82"/>
  <c r="O43" i="82"/>
  <c r="O61" i="82"/>
  <c r="M61" i="82"/>
  <c r="S61" i="82"/>
  <c r="R61" i="82"/>
  <c r="Q61" i="82"/>
  <c r="AH71" i="82"/>
  <c r="AN71" i="82"/>
  <c r="AM71" i="82"/>
  <c r="AL71" i="82"/>
  <c r="AJ71" i="82"/>
  <c r="Y87" i="82"/>
  <c r="Z87" i="82"/>
  <c r="X87" i="82"/>
  <c r="V87" i="82"/>
  <c r="T87" i="82"/>
  <c r="Z42" i="82"/>
  <c r="Y42" i="82"/>
  <c r="X42" i="82"/>
  <c r="V42" i="82"/>
  <c r="T42" i="82"/>
  <c r="AA62" i="82"/>
  <c r="AF62" i="82"/>
  <c r="AG62" i="82"/>
  <c r="AE62" i="82"/>
  <c r="AC62" i="82"/>
  <c r="S69" i="82"/>
  <c r="R69" i="82"/>
  <c r="Q69" i="82"/>
  <c r="O69" i="82"/>
  <c r="M69" i="82"/>
  <c r="AM70" i="82"/>
  <c r="AL70" i="82"/>
  <c r="AJ70" i="82"/>
  <c r="AH70" i="82"/>
  <c r="AN70" i="82"/>
  <c r="AC52" i="82"/>
  <c r="AF52" i="82"/>
  <c r="AG52" i="82"/>
  <c r="AE52" i="82"/>
  <c r="AA52" i="82"/>
  <c r="T77" i="82"/>
  <c r="Z77" i="82"/>
  <c r="Y77" i="82"/>
  <c r="X77" i="82"/>
  <c r="V77" i="82"/>
  <c r="Y93" i="82"/>
  <c r="V93" i="82"/>
  <c r="T93" i="82"/>
  <c r="X93" i="82"/>
  <c r="Z93" i="82"/>
  <c r="T32" i="82"/>
  <c r="X32" i="82"/>
  <c r="Z32" i="82"/>
  <c r="Y32" i="82"/>
  <c r="V32" i="82"/>
  <c r="AC55" i="82"/>
  <c r="AG55" i="82"/>
  <c r="AF55" i="82"/>
  <c r="AE55" i="82"/>
  <c r="AA55" i="82"/>
  <c r="S77" i="82"/>
  <c r="R77" i="82"/>
  <c r="Q77" i="82"/>
  <c r="O77" i="82"/>
  <c r="M77" i="82"/>
  <c r="AG39" i="82"/>
  <c r="AF39" i="82"/>
  <c r="AE39" i="82"/>
  <c r="AC39" i="82"/>
  <c r="AA39" i="82"/>
  <c r="AG47" i="82"/>
  <c r="AF47" i="82"/>
  <c r="AE47" i="82"/>
  <c r="AC47" i="82"/>
  <c r="AA47" i="82"/>
  <c r="AN44" i="82"/>
  <c r="AM44" i="82"/>
  <c r="AL44" i="82"/>
  <c r="AJ44" i="82"/>
  <c r="AH44" i="82"/>
  <c r="R59" i="82"/>
  <c r="Q59" i="82"/>
  <c r="M59" i="82"/>
  <c r="S59" i="82"/>
  <c r="O59" i="82"/>
  <c r="T69" i="82"/>
  <c r="Z69" i="82"/>
  <c r="Y69" i="82"/>
  <c r="X69" i="82"/>
  <c r="V69" i="82"/>
  <c r="AG31" i="82"/>
  <c r="AF31" i="82"/>
  <c r="AC31" i="82"/>
  <c r="AE31" i="82"/>
  <c r="AA31" i="82"/>
  <c r="AN36" i="82"/>
  <c r="AM36" i="82"/>
  <c r="AL36" i="82"/>
  <c r="AJ36" i="82"/>
  <c r="AH36" i="82"/>
  <c r="AH42" i="82"/>
  <c r="AN42" i="82"/>
  <c r="AM42" i="82"/>
  <c r="AL42" i="82"/>
  <c r="AJ42" i="82"/>
  <c r="Y76" i="82"/>
  <c r="X76" i="82"/>
  <c r="V76" i="82"/>
  <c r="T76" i="82"/>
  <c r="Z76" i="82"/>
  <c r="X38" i="82"/>
  <c r="AL40" i="82"/>
  <c r="AE43" i="82"/>
  <c r="X46" i="82"/>
  <c r="AL48" i="82"/>
  <c r="AL51" i="82"/>
  <c r="Q53" i="82"/>
  <c r="AF53" i="82"/>
  <c r="AA53" i="82"/>
  <c r="R56" i="82"/>
  <c r="AM56" i="82"/>
  <c r="V58" i="82"/>
  <c r="Z58" i="82"/>
  <c r="AF58" i="82"/>
  <c r="AA66" i="82"/>
  <c r="AG66" i="82"/>
  <c r="AF66" i="82"/>
  <c r="AA74" i="82"/>
  <c r="AG74" i="82"/>
  <c r="AF74" i="82"/>
  <c r="AM78" i="82"/>
  <c r="AL78" i="82"/>
  <c r="AJ78" i="82"/>
  <c r="AH78" i="82"/>
  <c r="AH79" i="82"/>
  <c r="AN79" i="82"/>
  <c r="AM79" i="82"/>
  <c r="AM81" i="82"/>
  <c r="AN81" i="82"/>
  <c r="AL81" i="82"/>
  <c r="AJ81" i="82"/>
  <c r="AJ88" i="82"/>
  <c r="AN88" i="82"/>
  <c r="AM88" i="82"/>
  <c r="AL88" i="82"/>
  <c r="AH88" i="82"/>
  <c r="T104" i="82"/>
  <c r="Z104" i="82"/>
  <c r="Y104" i="82"/>
  <c r="X104" i="82"/>
  <c r="V104" i="82"/>
  <c r="AM112" i="82"/>
  <c r="AL112" i="82"/>
  <c r="AJ112" i="82"/>
  <c r="AH112" i="82"/>
  <c r="AN112" i="82"/>
  <c r="AM58" i="82"/>
  <c r="AL58" i="82"/>
  <c r="AH58" i="82"/>
  <c r="AG59" i="82"/>
  <c r="AE59" i="82"/>
  <c r="AC59" i="82"/>
  <c r="AN84" i="82"/>
  <c r="AH84" i="82"/>
  <c r="AM84" i="82"/>
  <c r="AA85" i="82"/>
  <c r="AF85" i="82"/>
  <c r="AE85" i="82"/>
  <c r="AC85" i="82"/>
  <c r="AF90" i="82"/>
  <c r="AC90" i="82"/>
  <c r="AG90" i="82"/>
  <c r="AE90" i="82"/>
  <c r="AA90" i="82"/>
  <c r="Y101" i="82"/>
  <c r="X101" i="82"/>
  <c r="V101" i="82"/>
  <c r="T101" i="82"/>
  <c r="Z101" i="82"/>
  <c r="AG106" i="82"/>
  <c r="AF106" i="82"/>
  <c r="AE106" i="82"/>
  <c r="AC106" i="82"/>
  <c r="AA106" i="82"/>
  <c r="M114" i="82"/>
  <c r="S114" i="82"/>
  <c r="R114" i="82"/>
  <c r="Q114" i="82"/>
  <c r="O114" i="82"/>
  <c r="Y56" i="82"/>
  <c r="X56" i="82"/>
  <c r="T56" i="82"/>
  <c r="V31" i="82"/>
  <c r="AL31" i="82"/>
  <c r="Q32" i="82"/>
  <c r="AJ33" i="82"/>
  <c r="AC36" i="82"/>
  <c r="V39" i="82"/>
  <c r="AL39" i="82"/>
  <c r="Q40" i="82"/>
  <c r="O42" i="82"/>
  <c r="AE42" i="82"/>
  <c r="AC44" i="82"/>
  <c r="V47" i="82"/>
  <c r="L47" i="82" s="1"/>
  <c r="AL47" i="82"/>
  <c r="Q48" i="82"/>
  <c r="O50" i="82"/>
  <c r="AF50" i="82"/>
  <c r="AF51" i="82"/>
  <c r="AE53" i="82"/>
  <c r="AE54" i="82"/>
  <c r="V56" i="82"/>
  <c r="S57" i="82"/>
  <c r="O57" i="82"/>
  <c r="Y58" i="82"/>
  <c r="AJ58" i="82"/>
  <c r="M60" i="82"/>
  <c r="R60" i="82"/>
  <c r="AF61" i="82"/>
  <c r="AE61" i="82"/>
  <c r="AC61" i="82"/>
  <c r="AA61" i="82"/>
  <c r="O65" i="82"/>
  <c r="M65" i="82"/>
  <c r="S65" i="82"/>
  <c r="AE66" i="82"/>
  <c r="AN68" i="82"/>
  <c r="AM68" i="82"/>
  <c r="AL68" i="82"/>
  <c r="AJ68" i="82"/>
  <c r="AE74" i="82"/>
  <c r="AN76" i="82"/>
  <c r="AM76" i="82"/>
  <c r="AL76" i="82"/>
  <c r="AJ76" i="82"/>
  <c r="AL79" i="82"/>
  <c r="R82" i="82"/>
  <c r="M82" i="82"/>
  <c r="S82" i="82"/>
  <c r="AJ84" i="82"/>
  <c r="AM31" i="82"/>
  <c r="R32" i="82"/>
  <c r="AH32" i="82"/>
  <c r="M33" i="82"/>
  <c r="L33" i="82" s="1"/>
  <c r="AA35" i="82"/>
  <c r="T38" i="82"/>
  <c r="L38" i="82" s="1"/>
  <c r="AH40" i="82"/>
  <c r="AA43" i="82"/>
  <c r="T46" i="82"/>
  <c r="L46" i="82" s="1"/>
  <c r="AH48" i="82"/>
  <c r="AG50" i="82"/>
  <c r="R51" i="82"/>
  <c r="M51" i="82"/>
  <c r="AG51" i="82"/>
  <c r="M53" i="82"/>
  <c r="AG53" i="82"/>
  <c r="AF54" i="82"/>
  <c r="M56" i="82"/>
  <c r="AA58" i="82"/>
  <c r="AF59" i="82"/>
  <c r="AJ60" i="82"/>
  <c r="AH60" i="82"/>
  <c r="AN60" i="82"/>
  <c r="Z62" i="82"/>
  <c r="X62" i="82"/>
  <c r="V62" i="82"/>
  <c r="R79" i="82"/>
  <c r="Q79" i="82"/>
  <c r="O79" i="82"/>
  <c r="M79" i="82"/>
  <c r="AG85" i="82"/>
  <c r="AG87" i="82"/>
  <c r="AF87" i="82"/>
  <c r="AE87" i="82"/>
  <c r="AC87" i="82"/>
  <c r="V94" i="82"/>
  <c r="T94" i="82"/>
  <c r="Y94" i="82"/>
  <c r="X94" i="82"/>
  <c r="R98" i="82"/>
  <c r="O98" i="82"/>
  <c r="M98" i="82"/>
  <c r="S98" i="82"/>
  <c r="Q98" i="82"/>
  <c r="AF100" i="82"/>
  <c r="AC100" i="82"/>
  <c r="AA100" i="82"/>
  <c r="AE100" i="82"/>
  <c r="AA101" i="82"/>
  <c r="AG101" i="82"/>
  <c r="AF101" i="82"/>
  <c r="AE101" i="82"/>
  <c r="AC101" i="82"/>
  <c r="S111" i="82"/>
  <c r="R111" i="82"/>
  <c r="Q111" i="82"/>
  <c r="O111" i="82"/>
  <c r="M111" i="82"/>
  <c r="AL33" i="82"/>
  <c r="X39" i="82"/>
  <c r="Q42" i="82"/>
  <c r="AE44" i="82"/>
  <c r="Q50" i="82"/>
  <c r="Z56" i="82"/>
  <c r="AN56" i="82"/>
  <c r="AJ56" i="82"/>
  <c r="AN58" i="82"/>
  <c r="AH59" i="82"/>
  <c r="AM59" i="82"/>
  <c r="M64" i="82"/>
  <c r="R64" i="82"/>
  <c r="AF65" i="82"/>
  <c r="AE65" i="82"/>
  <c r="AC65" i="82"/>
  <c r="AA65" i="82"/>
  <c r="R71" i="82"/>
  <c r="Q71" i="82"/>
  <c r="O71" i="82"/>
  <c r="M71" i="82"/>
  <c r="AF73" i="82"/>
  <c r="AE73" i="82"/>
  <c r="AC73" i="82"/>
  <c r="AA73" i="82"/>
  <c r="M80" i="82"/>
  <c r="S80" i="82"/>
  <c r="R80" i="82"/>
  <c r="AE81" i="82"/>
  <c r="AG81" i="82"/>
  <c r="AF81" i="82"/>
  <c r="AC81" i="82"/>
  <c r="AA81" i="82"/>
  <c r="AL84" i="82"/>
  <c r="V86" i="82"/>
  <c r="Z86" i="82"/>
  <c r="Y86" i="82"/>
  <c r="AC91" i="82"/>
  <c r="AA91" i="82"/>
  <c r="AF91" i="82"/>
  <c r="AG91" i="82"/>
  <c r="X92" i="82"/>
  <c r="V92" i="82"/>
  <c r="Z92" i="82"/>
  <c r="Y92" i="82"/>
  <c r="T92" i="82"/>
  <c r="AC99" i="82"/>
  <c r="AA99" i="82"/>
  <c r="AF99" i="82"/>
  <c r="AE99" i="82"/>
  <c r="Z116" i="82"/>
  <c r="Y116" i="82"/>
  <c r="X116" i="82"/>
  <c r="V116" i="82"/>
  <c r="T116" i="82"/>
  <c r="X31" i="82"/>
  <c r="AE36" i="82"/>
  <c r="X47" i="82"/>
  <c r="AJ51" i="82"/>
  <c r="O53" i="82"/>
  <c r="O56" i="82"/>
  <c r="AC58" i="82"/>
  <c r="AJ59" i="82"/>
  <c r="AL60" i="82"/>
  <c r="Y62" i="82"/>
  <c r="O64" i="82"/>
  <c r="AJ64" i="82"/>
  <c r="AH64" i="82"/>
  <c r="AN64" i="82"/>
  <c r="Z66" i="82"/>
  <c r="Y66" i="82"/>
  <c r="X66" i="82"/>
  <c r="V66" i="82"/>
  <c r="M72" i="82"/>
  <c r="S72" i="82"/>
  <c r="R72" i="82"/>
  <c r="Z74" i="82"/>
  <c r="Y74" i="82"/>
  <c r="X74" i="82"/>
  <c r="V74" i="82"/>
  <c r="S79" i="82"/>
  <c r="AG79" i="82"/>
  <c r="AF79" i="82"/>
  <c r="AE79" i="82"/>
  <c r="AC79" i="82"/>
  <c r="O80" i="82"/>
  <c r="Q82" i="82"/>
  <c r="M83" i="82"/>
  <c r="S83" i="82"/>
  <c r="R83" i="82"/>
  <c r="Q83" i="82"/>
  <c r="O83" i="82"/>
  <c r="Z94" i="82"/>
  <c r="AH98" i="82"/>
  <c r="AN98" i="82"/>
  <c r="AM98" i="82"/>
  <c r="AG100" i="82"/>
  <c r="S104" i="82"/>
  <c r="R104" i="82"/>
  <c r="Q104" i="82"/>
  <c r="O104" i="82"/>
  <c r="AM105" i="82"/>
  <c r="AL105" i="82"/>
  <c r="AJ105" i="82"/>
  <c r="AH105" i="82"/>
  <c r="AN105" i="82"/>
  <c r="Y55" i="82"/>
  <c r="AM57" i="82"/>
  <c r="R58" i="82"/>
  <c r="AF60" i="82"/>
  <c r="AF64" i="82"/>
  <c r="Y67" i="82"/>
  <c r="AG67" i="82"/>
  <c r="AM69" i="82"/>
  <c r="R70" i="82"/>
  <c r="Z70" i="82"/>
  <c r="AF72" i="82"/>
  <c r="AN72" i="82"/>
  <c r="S73" i="82"/>
  <c r="Y75" i="82"/>
  <c r="AG75" i="82"/>
  <c r="AM77" i="82"/>
  <c r="R78" i="82"/>
  <c r="Z78" i="82"/>
  <c r="AF80" i="82"/>
  <c r="AN80" i="82"/>
  <c r="S81" i="82"/>
  <c r="Y82" i="82"/>
  <c r="AN83" i="82"/>
  <c r="S84" i="82"/>
  <c r="Z85" i="82"/>
  <c r="AN86" i="82"/>
  <c r="Z88" i="82"/>
  <c r="O89" i="82"/>
  <c r="R89" i="82"/>
  <c r="AM89" i="82"/>
  <c r="AH89" i="82"/>
  <c r="AJ96" i="82"/>
  <c r="AH96" i="82"/>
  <c r="AM96" i="82"/>
  <c r="AH106" i="82"/>
  <c r="AN106" i="82"/>
  <c r="AM106" i="82"/>
  <c r="T111" i="82"/>
  <c r="Z111" i="82"/>
  <c r="Y111" i="82"/>
  <c r="AA67" i="82"/>
  <c r="T70" i="82"/>
  <c r="AH72" i="82"/>
  <c r="M73" i="82"/>
  <c r="AA75" i="82"/>
  <c r="T78" i="82"/>
  <c r="AA93" i="82"/>
  <c r="AG93" i="82"/>
  <c r="R96" i="82"/>
  <c r="Q96" i="82"/>
  <c r="O96" i="82"/>
  <c r="Y103" i="82"/>
  <c r="X103" i="82"/>
  <c r="V103" i="82"/>
  <c r="T103" i="82"/>
  <c r="R113" i="82"/>
  <c r="Q113" i="82"/>
  <c r="O113" i="82"/>
  <c r="M113" i="82"/>
  <c r="AF115" i="82"/>
  <c r="AE115" i="82"/>
  <c r="AC115" i="82"/>
  <c r="AA115" i="82"/>
  <c r="AC78" i="82"/>
  <c r="V81" i="82"/>
  <c r="AC82" i="82"/>
  <c r="V84" i="82"/>
  <c r="M91" i="82"/>
  <c r="S91" i="82"/>
  <c r="AC93" i="82"/>
  <c r="Y95" i="82"/>
  <c r="V95" i="82"/>
  <c r="T95" i="82"/>
  <c r="AF98" i="82"/>
  <c r="AE98" i="82"/>
  <c r="AC98" i="82"/>
  <c r="M99" i="82"/>
  <c r="S99" i="82"/>
  <c r="R99" i="82"/>
  <c r="AN103" i="82"/>
  <c r="AM103" i="82"/>
  <c r="AL103" i="82"/>
  <c r="AJ103" i="82"/>
  <c r="AG113" i="82"/>
  <c r="AF113" i="82"/>
  <c r="AE113" i="82"/>
  <c r="AC113" i="82"/>
  <c r="AA116" i="82"/>
  <c r="AG116" i="82"/>
  <c r="AF116" i="82"/>
  <c r="Y118" i="82"/>
  <c r="X118" i="82"/>
  <c r="V118" i="82"/>
  <c r="T118" i="82"/>
  <c r="AN118" i="82"/>
  <c r="AM118" i="82"/>
  <c r="AL118" i="82"/>
  <c r="AJ118" i="82"/>
  <c r="O87" i="82"/>
  <c r="V88" i="82"/>
  <c r="AC89" i="82"/>
  <c r="O91" i="82"/>
  <c r="S96" i="82"/>
  <c r="AM97" i="82"/>
  <c r="AJ97" i="82"/>
  <c r="AH97" i="82"/>
  <c r="O99" i="82"/>
  <c r="Z103" i="82"/>
  <c r="S113" i="82"/>
  <c r="AG115" i="82"/>
  <c r="AC116" i="82"/>
  <c r="V82" i="82"/>
  <c r="AN82" i="82"/>
  <c r="Y84" i="82"/>
  <c r="AJ86" i="82"/>
  <c r="AH90" i="82"/>
  <c r="AN90" i="82"/>
  <c r="AF92" i="82"/>
  <c r="AA92" i="82"/>
  <c r="AE93" i="82"/>
  <c r="X95" i="82"/>
  <c r="AM95" i="82"/>
  <c r="AL95" i="82"/>
  <c r="AJ95" i="82"/>
  <c r="T96" i="82"/>
  <c r="Z96" i="82"/>
  <c r="Y96" i="82"/>
  <c r="O97" i="82"/>
  <c r="M97" i="82"/>
  <c r="R97" i="82"/>
  <c r="AG98" i="82"/>
  <c r="R106" i="82"/>
  <c r="Q106" i="82"/>
  <c r="O106" i="82"/>
  <c r="M106" i="82"/>
  <c r="AH113" i="82"/>
  <c r="AN113" i="82"/>
  <c r="AM113" i="82"/>
  <c r="Z118" i="82"/>
  <c r="Y102" i="82"/>
  <c r="AM104" i="82"/>
  <c r="R105" i="82"/>
  <c r="AM111" i="82"/>
  <c r="R112" i="82"/>
  <c r="AF114" i="82"/>
  <c r="X90" i="82"/>
  <c r="AL92" i="82"/>
  <c r="Q93" i="82"/>
  <c r="AJ94" i="82"/>
  <c r="O95" i="82"/>
  <c r="AE95" i="82"/>
  <c r="AC97" i="82"/>
  <c r="X98" i="82"/>
  <c r="V100" i="82"/>
  <c r="AL100" i="82"/>
  <c r="Q101" i="82"/>
  <c r="T102" i="82"/>
  <c r="AJ102" i="82"/>
  <c r="O103" i="82"/>
  <c r="AE103" i="82"/>
  <c r="AH104" i="82"/>
  <c r="M105" i="82"/>
  <c r="AC105" i="82"/>
  <c r="X106" i="82"/>
  <c r="AH111" i="82"/>
  <c r="M112" i="82"/>
  <c r="AC112" i="82"/>
  <c r="X113" i="82"/>
  <c r="AA114" i="82"/>
  <c r="V115" i="82"/>
  <c r="AL115" i="82"/>
  <c r="Q116" i="82"/>
  <c r="T117" i="82"/>
  <c r="AJ117" i="82"/>
  <c r="O118" i="82"/>
  <c r="AE118" i="82"/>
  <c r="AF118" i="82"/>
  <c r="L114" i="84" l="1"/>
  <c r="L34" i="84"/>
  <c r="L55" i="84"/>
  <c r="L43" i="84"/>
  <c r="L31" i="84"/>
  <c r="L110" i="84"/>
  <c r="L112" i="84"/>
  <c r="L37" i="84"/>
  <c r="L38" i="84"/>
  <c r="L47" i="84"/>
  <c r="L44" i="84"/>
  <c r="L32" i="84"/>
  <c r="L53" i="84"/>
  <c r="L52" i="84"/>
  <c r="L35" i="84"/>
  <c r="L41" i="84"/>
  <c r="L109" i="84"/>
  <c r="L111" i="84"/>
  <c r="L113" i="84"/>
  <c r="L115" i="84"/>
  <c r="B27" i="84"/>
  <c r="C16" i="84"/>
  <c r="L16" i="84" s="1"/>
  <c r="C10" i="84"/>
  <c r="L10" i="84" s="1"/>
  <c r="B26" i="84"/>
  <c r="L1" i="84"/>
  <c r="C6" i="84" s="1" a="1"/>
  <c r="C6" i="84" s="1"/>
  <c r="C12" i="84"/>
  <c r="L12" i="84" s="1"/>
  <c r="L118" i="82"/>
  <c r="L117" i="82"/>
  <c r="L51" i="82"/>
  <c r="L43" i="82"/>
  <c r="L35" i="82"/>
  <c r="L32" i="82"/>
  <c r="L31" i="82"/>
  <c r="L112" i="82"/>
  <c r="L114" i="82"/>
  <c r="L113" i="82"/>
  <c r="L115" i="82"/>
  <c r="L116" i="82"/>
  <c r="B27" i="82"/>
  <c r="L16" i="82"/>
  <c r="C10" i="82"/>
  <c r="L10" i="82" s="1"/>
  <c r="B26" i="82"/>
  <c r="L1" i="82"/>
  <c r="C12" i="82"/>
  <c r="L12" i="82" s="1"/>
  <c r="L104" i="84" l="1"/>
  <c r="L4" i="84"/>
  <c r="C9" i="84"/>
  <c r="L9" i="84" s="1"/>
  <c r="C8" i="84"/>
  <c r="L8" i="84" s="1"/>
  <c r="L107" i="82"/>
  <c r="C7" i="82" a="1"/>
  <c r="C7" i="82" s="1"/>
  <c r="L4" i="82"/>
  <c r="C9" i="82"/>
  <c r="L9" i="82" s="1"/>
  <c r="C8" i="82"/>
  <c r="L8" i="82" s="1"/>
  <c r="AM79" i="81"/>
  <c r="AK79" i="81"/>
  <c r="AI79" i="81"/>
  <c r="AN79" i="81" s="1"/>
  <c r="AG79" i="81"/>
  <c r="AF79" i="81"/>
  <c r="AE79" i="81"/>
  <c r="AD79" i="81"/>
  <c r="AC79" i="81"/>
  <c r="AB79" i="81"/>
  <c r="AA79" i="81"/>
  <c r="Y79" i="81"/>
  <c r="W79" i="81"/>
  <c r="U79" i="81"/>
  <c r="X79" i="81" s="1"/>
  <c r="S79" i="81"/>
  <c r="Q79" i="81"/>
  <c r="P79" i="81"/>
  <c r="O79" i="81"/>
  <c r="N79" i="81"/>
  <c r="R79" i="81" s="1"/>
  <c r="M79" i="81"/>
  <c r="R70" i="81"/>
  <c r="AK32" i="81"/>
  <c r="AI32" i="81"/>
  <c r="AN32" i="81" s="1"/>
  <c r="AD32" i="81"/>
  <c r="AB32" i="81"/>
  <c r="AF32" i="81" s="1"/>
  <c r="W32" i="81"/>
  <c r="U32" i="81"/>
  <c r="X32" i="81" s="1"/>
  <c r="P32" i="81"/>
  <c r="N32" i="81"/>
  <c r="O32" i="81" s="1"/>
  <c r="R119" i="81"/>
  <c r="AK118" i="81"/>
  <c r="AI118" i="81"/>
  <c r="AN118" i="81" s="1"/>
  <c r="AD118" i="81"/>
  <c r="AB118" i="81"/>
  <c r="W118" i="81"/>
  <c r="U118" i="81"/>
  <c r="T118" i="81" s="1"/>
  <c r="P118" i="81"/>
  <c r="N118" i="81"/>
  <c r="Q118" i="81" s="1"/>
  <c r="AK117" i="81"/>
  <c r="AI117" i="81"/>
  <c r="AL117" i="81" s="1"/>
  <c r="AD117" i="81"/>
  <c r="AB117" i="81"/>
  <c r="AC117" i="81" s="1"/>
  <c r="W117" i="81"/>
  <c r="U117" i="81"/>
  <c r="P117" i="81"/>
  <c r="N117" i="81"/>
  <c r="M117" i="81" s="1"/>
  <c r="AK116" i="81"/>
  <c r="AI116" i="81"/>
  <c r="AH116" i="81" s="1"/>
  <c r="AF116" i="81"/>
  <c r="AD116" i="81"/>
  <c r="AB116" i="81"/>
  <c r="AG116" i="81" s="1"/>
  <c r="W116" i="81"/>
  <c r="U116" i="81"/>
  <c r="Z116" i="81" s="1"/>
  <c r="P116" i="81"/>
  <c r="N116" i="81"/>
  <c r="AK115" i="81"/>
  <c r="AI115" i="81"/>
  <c r="AJ115" i="81" s="1"/>
  <c r="AD115" i="81"/>
  <c r="AB115" i="81"/>
  <c r="AA115" i="81" s="1"/>
  <c r="W115" i="81"/>
  <c r="U115" i="81"/>
  <c r="X115" i="81" s="1"/>
  <c r="P115" i="81"/>
  <c r="N115" i="81"/>
  <c r="O115" i="81" s="1"/>
  <c r="AK114" i="81"/>
  <c r="AI114" i="81"/>
  <c r="AJ114" i="81" s="1"/>
  <c r="AD114" i="81"/>
  <c r="AB114" i="81"/>
  <c r="W114" i="81"/>
  <c r="U114" i="81"/>
  <c r="T114" i="81" s="1"/>
  <c r="P114" i="81"/>
  <c r="N114" i="81"/>
  <c r="O114" i="81" s="1"/>
  <c r="AK113" i="81"/>
  <c r="AI113" i="81"/>
  <c r="AJ113" i="81" s="1"/>
  <c r="AD113" i="81"/>
  <c r="AB113" i="81"/>
  <c r="AG113" i="81" s="1"/>
  <c r="W113" i="81"/>
  <c r="U113" i="81"/>
  <c r="V113" i="81" s="1"/>
  <c r="P113" i="81"/>
  <c r="N113" i="81"/>
  <c r="M113" i="81" s="1"/>
  <c r="AK112" i="81"/>
  <c r="AI112" i="81"/>
  <c r="AH112" i="81" s="1"/>
  <c r="AD112" i="81"/>
  <c r="AB112" i="81"/>
  <c r="AE112" i="81" s="1"/>
  <c r="W112" i="81"/>
  <c r="U112" i="81"/>
  <c r="V112" i="81" s="1"/>
  <c r="P112" i="81"/>
  <c r="N112" i="81"/>
  <c r="S112" i="81" s="1"/>
  <c r="AK111" i="81"/>
  <c r="AI111" i="81"/>
  <c r="AM111" i="81" s="1"/>
  <c r="AD111" i="81"/>
  <c r="AB111" i="81"/>
  <c r="AA111" i="81" s="1"/>
  <c r="W111" i="81"/>
  <c r="U111" i="81"/>
  <c r="Z111" i="81" s="1"/>
  <c r="P111" i="81"/>
  <c r="N111" i="81"/>
  <c r="S111" i="81" s="1"/>
  <c r="R110" i="81"/>
  <c r="L107" i="81"/>
  <c r="AK106" i="81"/>
  <c r="AJ106" i="81"/>
  <c r="AI106" i="81"/>
  <c r="AN106" i="81" s="1"/>
  <c r="AD106" i="81"/>
  <c r="AB106" i="81"/>
  <c r="AG106" i="81" s="1"/>
  <c r="W106" i="81"/>
  <c r="U106" i="81"/>
  <c r="P106" i="81"/>
  <c r="N106" i="81"/>
  <c r="M106" i="81" s="1"/>
  <c r="L106" i="81"/>
  <c r="AK105" i="81"/>
  <c r="AI105" i="81"/>
  <c r="AH105" i="81" s="1"/>
  <c r="AD105" i="81"/>
  <c r="AB105" i="81"/>
  <c r="AE105" i="81" s="1"/>
  <c r="W105" i="81"/>
  <c r="U105" i="81"/>
  <c r="V105" i="81" s="1"/>
  <c r="P105" i="81"/>
  <c r="N105" i="81"/>
  <c r="M105" i="81" s="1"/>
  <c r="L105" i="81"/>
  <c r="AK104" i="81"/>
  <c r="AI104" i="81"/>
  <c r="AH104" i="81" s="1"/>
  <c r="AD104" i="81"/>
  <c r="AB104" i="81"/>
  <c r="AA104" i="81" s="1"/>
  <c r="W104" i="81"/>
  <c r="U104" i="81"/>
  <c r="Y104" i="81" s="1"/>
  <c r="P104" i="81"/>
  <c r="N104" i="81"/>
  <c r="S104" i="81" s="1"/>
  <c r="L104" i="81"/>
  <c r="AL103" i="81"/>
  <c r="AK103" i="81"/>
  <c r="AI103" i="81"/>
  <c r="AN103" i="81" s="1"/>
  <c r="AD103" i="81"/>
  <c r="AB103" i="81"/>
  <c r="AC103" i="81" s="1"/>
  <c r="W103" i="81"/>
  <c r="U103" i="81"/>
  <c r="P103" i="81"/>
  <c r="N103" i="81"/>
  <c r="L103" i="81"/>
  <c r="AK102" i="81"/>
  <c r="AI102" i="81"/>
  <c r="AL102" i="81" s="1"/>
  <c r="AD102" i="81"/>
  <c r="AB102" i="81"/>
  <c r="W102" i="81"/>
  <c r="U102" i="81"/>
  <c r="Z102" i="81" s="1"/>
  <c r="P102" i="81"/>
  <c r="N102" i="81"/>
  <c r="M102" i="81" s="1"/>
  <c r="L102" i="81"/>
  <c r="AK101" i="81"/>
  <c r="AI101" i="81"/>
  <c r="AH101" i="81" s="1"/>
  <c r="AD101" i="81"/>
  <c r="AB101" i="81"/>
  <c r="AG101" i="81" s="1"/>
  <c r="W101" i="81"/>
  <c r="U101" i="81"/>
  <c r="Z101" i="81" s="1"/>
  <c r="P101" i="81"/>
  <c r="N101" i="81"/>
  <c r="L101" i="81"/>
  <c r="AK100" i="81"/>
  <c r="AI100" i="81"/>
  <c r="AJ100" i="81" s="1"/>
  <c r="AD100" i="81"/>
  <c r="AB100" i="81"/>
  <c r="AA100" i="81" s="1"/>
  <c r="W100" i="81"/>
  <c r="U100" i="81"/>
  <c r="X100" i="81" s="1"/>
  <c r="P100" i="81"/>
  <c r="N100" i="81"/>
  <c r="O100" i="81" s="1"/>
  <c r="L100" i="81"/>
  <c r="AK99" i="81"/>
  <c r="AI99" i="81"/>
  <c r="AJ99" i="81" s="1"/>
  <c r="AD99" i="81"/>
  <c r="AB99" i="81"/>
  <c r="AG99" i="81" s="1"/>
  <c r="W99" i="81"/>
  <c r="U99" i="81"/>
  <c r="T99" i="81" s="1"/>
  <c r="P99" i="81"/>
  <c r="N99" i="81"/>
  <c r="R99" i="81" s="1"/>
  <c r="L99" i="81"/>
  <c r="AK98" i="81"/>
  <c r="AI98" i="81"/>
  <c r="AM98" i="81" s="1"/>
  <c r="AD98" i="81"/>
  <c r="AB98" i="81"/>
  <c r="AG98" i="81" s="1"/>
  <c r="W98" i="81"/>
  <c r="U98" i="81"/>
  <c r="P98" i="81"/>
  <c r="N98" i="81"/>
  <c r="M98" i="81" s="1"/>
  <c r="L98" i="81"/>
  <c r="AK97" i="81"/>
  <c r="AI97" i="81"/>
  <c r="AH97" i="81" s="1"/>
  <c r="AD97" i="81"/>
  <c r="AB97" i="81"/>
  <c r="AA97" i="81" s="1"/>
  <c r="W97" i="81"/>
  <c r="U97" i="81"/>
  <c r="P97" i="81"/>
  <c r="N97" i="81"/>
  <c r="S97" i="81" s="1"/>
  <c r="M97" i="81"/>
  <c r="L97" i="81"/>
  <c r="AK96" i="81"/>
  <c r="AI96" i="81"/>
  <c r="AN96" i="81" s="1"/>
  <c r="AD96" i="81"/>
  <c r="AB96" i="81"/>
  <c r="AA96" i="81" s="1"/>
  <c r="W96" i="81"/>
  <c r="U96" i="81"/>
  <c r="V96" i="81" s="1"/>
  <c r="P96" i="81"/>
  <c r="N96" i="81"/>
  <c r="S96" i="81" s="1"/>
  <c r="L96" i="81"/>
  <c r="AK95" i="81"/>
  <c r="AI95" i="81"/>
  <c r="AN95" i="81" s="1"/>
  <c r="AD95" i="81"/>
  <c r="AB95" i="81"/>
  <c r="W95" i="81"/>
  <c r="U95" i="81"/>
  <c r="Y95" i="81" s="1"/>
  <c r="P95" i="81"/>
  <c r="N95" i="81"/>
  <c r="M95" i="81" s="1"/>
  <c r="L95" i="81"/>
  <c r="AK94" i="81"/>
  <c r="AI94" i="81"/>
  <c r="AH94" i="81" s="1"/>
  <c r="AD94" i="81"/>
  <c r="AB94" i="81"/>
  <c r="AA94" i="81" s="1"/>
  <c r="W94" i="81"/>
  <c r="U94" i="81"/>
  <c r="Z94" i="81" s="1"/>
  <c r="T94" i="81"/>
  <c r="P94" i="81"/>
  <c r="N94" i="81"/>
  <c r="L94" i="81"/>
  <c r="AK93" i="81"/>
  <c r="AI93" i="81"/>
  <c r="AN93" i="81" s="1"/>
  <c r="AD93" i="81"/>
  <c r="AB93" i="81"/>
  <c r="AF93" i="81" s="1"/>
  <c r="W93" i="81"/>
  <c r="U93" i="81"/>
  <c r="Z93" i="81" s="1"/>
  <c r="P93" i="81"/>
  <c r="N93" i="81"/>
  <c r="S93" i="81" s="1"/>
  <c r="L93" i="81"/>
  <c r="AK92" i="81"/>
  <c r="AI92" i="81"/>
  <c r="AL92" i="81" s="1"/>
  <c r="AD92" i="81"/>
  <c r="AB92" i="81"/>
  <c r="AA92" i="81" s="1"/>
  <c r="W92" i="81"/>
  <c r="U92" i="81"/>
  <c r="T92" i="81" s="1"/>
  <c r="P92" i="81"/>
  <c r="N92" i="81"/>
  <c r="S92" i="81" s="1"/>
  <c r="L92" i="81"/>
  <c r="AK91" i="81"/>
  <c r="AI91" i="81"/>
  <c r="AH91" i="81" s="1"/>
  <c r="AD91" i="81"/>
  <c r="AB91" i="81"/>
  <c r="W91" i="81"/>
  <c r="U91" i="81"/>
  <c r="Z91" i="81" s="1"/>
  <c r="P91" i="81"/>
  <c r="N91" i="81"/>
  <c r="M91" i="81" s="1"/>
  <c r="L91" i="81"/>
  <c r="AK90" i="81"/>
  <c r="AI90" i="81"/>
  <c r="AH90" i="81" s="1"/>
  <c r="AD90" i="81"/>
  <c r="AB90" i="81"/>
  <c r="W90" i="81"/>
  <c r="U90" i="81"/>
  <c r="Y90" i="81" s="1"/>
  <c r="P90" i="81"/>
  <c r="N90" i="81"/>
  <c r="L90" i="81"/>
  <c r="AK89" i="81"/>
  <c r="AI89" i="81"/>
  <c r="AH89" i="81" s="1"/>
  <c r="AD89" i="81"/>
  <c r="AB89" i="81"/>
  <c r="AF89" i="81" s="1"/>
  <c r="W89" i="81"/>
  <c r="U89" i="81"/>
  <c r="T89" i="81" s="1"/>
  <c r="P89" i="81"/>
  <c r="N89" i="81"/>
  <c r="L89" i="81"/>
  <c r="AK88" i="81"/>
  <c r="AI88" i="81"/>
  <c r="AD88" i="81"/>
  <c r="AB88" i="81"/>
  <c r="W88" i="81"/>
  <c r="U88" i="81"/>
  <c r="T88" i="81" s="1"/>
  <c r="P88" i="81"/>
  <c r="N88" i="81"/>
  <c r="R88" i="81" s="1"/>
  <c r="L88" i="81"/>
  <c r="AK87" i="81"/>
  <c r="AI87" i="81"/>
  <c r="AJ87" i="81" s="1"/>
  <c r="AD87" i="81"/>
  <c r="AB87" i="81"/>
  <c r="AF87" i="81" s="1"/>
  <c r="W87" i="81"/>
  <c r="U87" i="81"/>
  <c r="V87" i="81" s="1"/>
  <c r="P87" i="81"/>
  <c r="N87" i="81"/>
  <c r="O87" i="81" s="1"/>
  <c r="L87" i="81"/>
  <c r="AK86" i="81"/>
  <c r="AI86" i="81"/>
  <c r="AJ86" i="81" s="1"/>
  <c r="AD86" i="81"/>
  <c r="AB86" i="81"/>
  <c r="AG86" i="81" s="1"/>
  <c r="W86" i="81"/>
  <c r="U86" i="81"/>
  <c r="Z86" i="81" s="1"/>
  <c r="P86" i="81"/>
  <c r="N86" i="81"/>
  <c r="S86" i="81" s="1"/>
  <c r="L86" i="81"/>
  <c r="AK85" i="81"/>
  <c r="AI85" i="81"/>
  <c r="AD85" i="81"/>
  <c r="AB85" i="81"/>
  <c r="AE85" i="81" s="1"/>
  <c r="W85" i="81"/>
  <c r="U85" i="81"/>
  <c r="Y85" i="81" s="1"/>
  <c r="P85" i="81"/>
  <c r="N85" i="81"/>
  <c r="L85" i="81"/>
  <c r="AK84" i="81"/>
  <c r="AI84" i="81"/>
  <c r="AH84" i="81" s="1"/>
  <c r="AD84" i="81"/>
  <c r="AB84" i="81"/>
  <c r="AC84" i="81" s="1"/>
  <c r="W84" i="81"/>
  <c r="U84" i="81"/>
  <c r="Y84" i="81" s="1"/>
  <c r="P84" i="81"/>
  <c r="N84" i="81"/>
  <c r="L84" i="81"/>
  <c r="AK83" i="81"/>
  <c r="AI83" i="81"/>
  <c r="AD83" i="81"/>
  <c r="AB83" i="81"/>
  <c r="AG83" i="81" s="1"/>
  <c r="W83" i="81"/>
  <c r="U83" i="81"/>
  <c r="Z83" i="81" s="1"/>
  <c r="P83" i="81"/>
  <c r="N83" i="81"/>
  <c r="O83" i="81" s="1"/>
  <c r="L83" i="81"/>
  <c r="AK82" i="81"/>
  <c r="AI82" i="81"/>
  <c r="AJ82" i="81" s="1"/>
  <c r="AD82" i="81"/>
  <c r="AB82" i="81"/>
  <c r="W82" i="81"/>
  <c r="U82" i="81"/>
  <c r="Y82" i="81" s="1"/>
  <c r="P82" i="81"/>
  <c r="N82" i="81"/>
  <c r="Q82" i="81" s="1"/>
  <c r="L82" i="81"/>
  <c r="AK81" i="81"/>
  <c r="AJ81" i="81"/>
  <c r="AI81" i="81"/>
  <c r="AD81" i="81"/>
  <c r="AB81" i="81"/>
  <c r="AA81" i="81" s="1"/>
  <c r="W81" i="81"/>
  <c r="U81" i="81"/>
  <c r="T81" i="81" s="1"/>
  <c r="P81" i="81"/>
  <c r="N81" i="81"/>
  <c r="Q81" i="81" s="1"/>
  <c r="L81" i="81"/>
  <c r="AK80" i="81"/>
  <c r="AI80" i="81"/>
  <c r="AL80" i="81" s="1"/>
  <c r="AD80" i="81"/>
  <c r="AB80" i="81"/>
  <c r="AA80" i="81" s="1"/>
  <c r="W80" i="81"/>
  <c r="U80" i="81"/>
  <c r="V80" i="81" s="1"/>
  <c r="P80" i="81"/>
  <c r="N80" i="81"/>
  <c r="R80" i="81" s="1"/>
  <c r="AK78" i="81"/>
  <c r="AI78" i="81"/>
  <c r="AL78" i="81" s="1"/>
  <c r="AH78" i="81"/>
  <c r="AD78" i="81"/>
  <c r="AB78" i="81"/>
  <c r="AA78" i="81" s="1"/>
  <c r="W78" i="81"/>
  <c r="U78" i="81"/>
  <c r="V78" i="81" s="1"/>
  <c r="P78" i="81"/>
  <c r="N78" i="81"/>
  <c r="O78" i="81" s="1"/>
  <c r="R77" i="81"/>
  <c r="AK76" i="81"/>
  <c r="AI76" i="81"/>
  <c r="AJ76" i="81" s="1"/>
  <c r="AD76" i="81"/>
  <c r="AB76" i="81"/>
  <c r="AC76" i="81" s="1"/>
  <c r="W76" i="81"/>
  <c r="U76" i="81"/>
  <c r="P76" i="81"/>
  <c r="N76" i="81"/>
  <c r="Q76" i="81" s="1"/>
  <c r="AK75" i="81"/>
  <c r="AI75" i="81"/>
  <c r="AL75" i="81" s="1"/>
  <c r="AD75" i="81"/>
  <c r="AB75" i="81"/>
  <c r="AA75" i="81" s="1"/>
  <c r="W75" i="81"/>
  <c r="U75" i="81"/>
  <c r="V75" i="81" s="1"/>
  <c r="P75" i="81"/>
  <c r="N75" i="81"/>
  <c r="S75" i="81" s="1"/>
  <c r="AK74" i="81"/>
  <c r="AI74" i="81"/>
  <c r="AN74" i="81" s="1"/>
  <c r="AD74" i="81"/>
  <c r="AB74" i="81"/>
  <c r="AA74" i="81" s="1"/>
  <c r="W74" i="81"/>
  <c r="U74" i="81"/>
  <c r="P74" i="81"/>
  <c r="N74" i="81"/>
  <c r="R73" i="81"/>
  <c r="AK72" i="81"/>
  <c r="AI72" i="81"/>
  <c r="AD72" i="81"/>
  <c r="AB72" i="81"/>
  <c r="AA72" i="81" s="1"/>
  <c r="W72" i="81"/>
  <c r="U72" i="81"/>
  <c r="T72" i="81" s="1"/>
  <c r="P72" i="81"/>
  <c r="N72" i="81"/>
  <c r="Q72" i="81" s="1"/>
  <c r="AK71" i="81"/>
  <c r="AI71" i="81"/>
  <c r="AL71" i="81" s="1"/>
  <c r="AD71" i="81"/>
  <c r="AB71" i="81"/>
  <c r="AA71" i="81" s="1"/>
  <c r="W71" i="81"/>
  <c r="U71" i="81"/>
  <c r="P71" i="81"/>
  <c r="N71" i="81"/>
  <c r="R71" i="81" s="1"/>
  <c r="AK69" i="81"/>
  <c r="AI69" i="81"/>
  <c r="AH69" i="81" s="1"/>
  <c r="AD69" i="81"/>
  <c r="AB69" i="81"/>
  <c r="AA69" i="81" s="1"/>
  <c r="W69" i="81"/>
  <c r="U69" i="81"/>
  <c r="V69" i="81" s="1"/>
  <c r="P69" i="81"/>
  <c r="N69" i="81"/>
  <c r="O69" i="81" s="1"/>
  <c r="R66" i="81"/>
  <c r="AK68" i="81"/>
  <c r="AI68" i="81"/>
  <c r="AJ68" i="81" s="1"/>
  <c r="AD68" i="81"/>
  <c r="AB68" i="81"/>
  <c r="AC68" i="81" s="1"/>
  <c r="W68" i="81"/>
  <c r="U68" i="81"/>
  <c r="P68" i="81"/>
  <c r="N68" i="81"/>
  <c r="M68" i="81" s="1"/>
  <c r="AK67" i="81"/>
  <c r="AI67" i="81"/>
  <c r="AL67" i="81" s="1"/>
  <c r="AD67" i="81"/>
  <c r="AB67" i="81"/>
  <c r="AA67" i="81" s="1"/>
  <c r="W67" i="81"/>
  <c r="U67" i="81"/>
  <c r="V67" i="81" s="1"/>
  <c r="P67" i="81"/>
  <c r="N67" i="81"/>
  <c r="M67" i="81" s="1"/>
  <c r="AK65" i="81"/>
  <c r="AI65" i="81"/>
  <c r="AM65" i="81" s="1"/>
  <c r="AD65" i="81"/>
  <c r="AB65" i="81"/>
  <c r="AA65" i="81" s="1"/>
  <c r="W65" i="81"/>
  <c r="U65" i="81"/>
  <c r="P65" i="81"/>
  <c r="N65" i="81"/>
  <c r="M65" i="81" s="1"/>
  <c r="AK64" i="81"/>
  <c r="AI64" i="81"/>
  <c r="AJ64" i="81" s="1"/>
  <c r="AD64" i="81"/>
  <c r="AB64" i="81"/>
  <c r="W64" i="81"/>
  <c r="U64" i="81"/>
  <c r="X64" i="81" s="1"/>
  <c r="P64" i="81"/>
  <c r="N64" i="81"/>
  <c r="M64" i="81" s="1"/>
  <c r="AK63" i="81"/>
  <c r="AI63" i="81"/>
  <c r="AJ63" i="81" s="1"/>
  <c r="AD63" i="81"/>
  <c r="AB63" i="81"/>
  <c r="AC63" i="81" s="1"/>
  <c r="W63" i="81"/>
  <c r="U63" i="81"/>
  <c r="V63" i="81" s="1"/>
  <c r="P63" i="81"/>
  <c r="N63" i="81"/>
  <c r="M63" i="81" s="1"/>
  <c r="R62" i="81"/>
  <c r="AK61" i="81"/>
  <c r="AI61" i="81"/>
  <c r="AH61" i="81" s="1"/>
  <c r="AD61" i="81"/>
  <c r="AB61" i="81"/>
  <c r="AA61" i="81" s="1"/>
  <c r="W61" i="81"/>
  <c r="U61" i="81"/>
  <c r="V61" i="81" s="1"/>
  <c r="P61" i="81"/>
  <c r="N61" i="81"/>
  <c r="O61" i="81" s="1"/>
  <c r="L61" i="81"/>
  <c r="AK60" i="81"/>
  <c r="AI60" i="81"/>
  <c r="AD60" i="81"/>
  <c r="AB60" i="81"/>
  <c r="AA60" i="81" s="1"/>
  <c r="W60" i="81"/>
  <c r="U60" i="81"/>
  <c r="P60" i="81"/>
  <c r="N60" i="81"/>
  <c r="M60" i="81" s="1"/>
  <c r="L60" i="81"/>
  <c r="AK59" i="81"/>
  <c r="AI59" i="81"/>
  <c r="AM59" i="81" s="1"/>
  <c r="AD59" i="81"/>
  <c r="AB59" i="81"/>
  <c r="W59" i="81"/>
  <c r="U59" i="81"/>
  <c r="P59" i="81"/>
  <c r="N59" i="81"/>
  <c r="M59" i="81" s="1"/>
  <c r="L59" i="81"/>
  <c r="AK58" i="81"/>
  <c r="AI58" i="81"/>
  <c r="AD58" i="81"/>
  <c r="AB58" i="81"/>
  <c r="AC58" i="81" s="1"/>
  <c r="W58" i="81"/>
  <c r="U58" i="81"/>
  <c r="T58" i="81" s="1"/>
  <c r="P58" i="81"/>
  <c r="N58" i="81"/>
  <c r="M58" i="81" s="1"/>
  <c r="L58" i="81"/>
  <c r="AK57" i="81"/>
  <c r="AI57" i="81"/>
  <c r="AH57" i="81" s="1"/>
  <c r="AD57" i="81"/>
  <c r="AB57" i="81"/>
  <c r="AF57" i="81" s="1"/>
  <c r="W57" i="81"/>
  <c r="U57" i="81"/>
  <c r="Y57" i="81" s="1"/>
  <c r="P57" i="81"/>
  <c r="N57" i="81"/>
  <c r="O57" i="81" s="1"/>
  <c r="L57" i="81"/>
  <c r="AK56" i="81"/>
  <c r="AI56" i="81"/>
  <c r="AJ56" i="81" s="1"/>
  <c r="AD56" i="81"/>
  <c r="AB56" i="81"/>
  <c r="AA56" i="81" s="1"/>
  <c r="W56" i="81"/>
  <c r="U56" i="81"/>
  <c r="P56" i="81"/>
  <c r="N56" i="81"/>
  <c r="O56" i="81" s="1"/>
  <c r="L56" i="81"/>
  <c r="AK55" i="81"/>
  <c r="AI55" i="81"/>
  <c r="AD55" i="81"/>
  <c r="AB55" i="81"/>
  <c r="W55" i="81"/>
  <c r="U55" i="81"/>
  <c r="T55" i="81" s="1"/>
  <c r="P55" i="81"/>
  <c r="N55" i="81"/>
  <c r="L55" i="81"/>
  <c r="AK54" i="81"/>
  <c r="AI54" i="81"/>
  <c r="AL54" i="81" s="1"/>
  <c r="AF54" i="81"/>
  <c r="AD54" i="81"/>
  <c r="AB54" i="81"/>
  <c r="W54" i="81"/>
  <c r="U54" i="81"/>
  <c r="V54" i="81" s="1"/>
  <c r="P54" i="81"/>
  <c r="N54" i="81"/>
  <c r="S54" i="81" s="1"/>
  <c r="L54" i="81"/>
  <c r="AK53" i="81"/>
  <c r="AI53" i="81"/>
  <c r="AM53" i="81" s="1"/>
  <c r="AD53" i="81"/>
  <c r="AB53" i="81"/>
  <c r="W53" i="81"/>
  <c r="U53" i="81"/>
  <c r="V53" i="81" s="1"/>
  <c r="P53" i="81"/>
  <c r="N53" i="81"/>
  <c r="M53" i="81" s="1"/>
  <c r="L53" i="81"/>
  <c r="AK52" i="81"/>
  <c r="AI52" i="81"/>
  <c r="AD52" i="81"/>
  <c r="AB52" i="81"/>
  <c r="AA52" i="81"/>
  <c r="W52" i="81"/>
  <c r="U52" i="81"/>
  <c r="P52" i="81"/>
  <c r="N52" i="81"/>
  <c r="Q52" i="81" s="1"/>
  <c r="L52" i="81"/>
  <c r="AK51" i="81"/>
  <c r="AI51" i="81"/>
  <c r="AD51" i="81"/>
  <c r="AB51" i="81"/>
  <c r="AC51" i="81" s="1"/>
  <c r="W51" i="81"/>
  <c r="U51" i="81"/>
  <c r="P51" i="81"/>
  <c r="N51" i="81"/>
  <c r="S51" i="81" s="1"/>
  <c r="L51" i="81"/>
  <c r="AK50" i="81"/>
  <c r="AI50" i="81"/>
  <c r="AD50" i="81"/>
  <c r="AB50" i="81"/>
  <c r="W50" i="81"/>
  <c r="U50" i="81"/>
  <c r="V50" i="81" s="1"/>
  <c r="T50" i="81"/>
  <c r="P50" i="81"/>
  <c r="N50" i="81"/>
  <c r="M50" i="81" s="1"/>
  <c r="L50" i="81"/>
  <c r="AK49" i="81"/>
  <c r="AI49" i="81"/>
  <c r="AH49" i="81" s="1"/>
  <c r="AD49" i="81"/>
  <c r="AB49" i="81"/>
  <c r="AE49" i="81" s="1"/>
  <c r="AA49" i="81"/>
  <c r="W49" i="81"/>
  <c r="U49" i="81"/>
  <c r="X49" i="81" s="1"/>
  <c r="P49" i="81"/>
  <c r="N49" i="81"/>
  <c r="O49" i="81" s="1"/>
  <c r="L49" i="81"/>
  <c r="AK48" i="81"/>
  <c r="AI48" i="81"/>
  <c r="AJ48" i="81" s="1"/>
  <c r="AD48" i="81"/>
  <c r="AB48" i="81"/>
  <c r="AG48" i="81" s="1"/>
  <c r="W48" i="81"/>
  <c r="U48" i="81"/>
  <c r="T48" i="81" s="1"/>
  <c r="P48" i="81"/>
  <c r="N48" i="81"/>
  <c r="O48" i="81" s="1"/>
  <c r="L48" i="81"/>
  <c r="AK47" i="81"/>
  <c r="AI47" i="81"/>
  <c r="AJ47" i="81" s="1"/>
  <c r="AD47" i="81"/>
  <c r="AB47" i="81"/>
  <c r="AA47" i="81" s="1"/>
  <c r="W47" i="81"/>
  <c r="U47" i="81"/>
  <c r="T47" i="81" s="1"/>
  <c r="P47" i="81"/>
  <c r="N47" i="81"/>
  <c r="Q47" i="81" s="1"/>
  <c r="AK46" i="81"/>
  <c r="AI46" i="81"/>
  <c r="AL46" i="81" s="1"/>
  <c r="AD46" i="81"/>
  <c r="AB46" i="81"/>
  <c r="W46" i="81"/>
  <c r="U46" i="81"/>
  <c r="V46" i="81" s="1"/>
  <c r="P46" i="81"/>
  <c r="N46" i="81"/>
  <c r="S46" i="81" s="1"/>
  <c r="AK45" i="81"/>
  <c r="AI45" i="81"/>
  <c r="AN45" i="81" s="1"/>
  <c r="AD45" i="81"/>
  <c r="AB45" i="81"/>
  <c r="W45" i="81"/>
  <c r="U45" i="81"/>
  <c r="X45" i="81" s="1"/>
  <c r="P45" i="81"/>
  <c r="N45" i="81"/>
  <c r="S45" i="81" s="1"/>
  <c r="R41" i="81"/>
  <c r="AK44" i="81"/>
  <c r="AI44" i="81"/>
  <c r="AL44" i="81" s="1"/>
  <c r="AD44" i="81"/>
  <c r="AB44" i="81"/>
  <c r="AG44" i="81" s="1"/>
  <c r="W44" i="81"/>
  <c r="U44" i="81"/>
  <c r="T44" i="81" s="1"/>
  <c r="P44" i="81"/>
  <c r="N44" i="81"/>
  <c r="Q44" i="81" s="1"/>
  <c r="AK43" i="81"/>
  <c r="AI43" i="81"/>
  <c r="AL43" i="81" s="1"/>
  <c r="AD43" i="81"/>
  <c r="AB43" i="81"/>
  <c r="AA43" i="81" s="1"/>
  <c r="W43" i="81"/>
  <c r="U43" i="81"/>
  <c r="V43" i="81" s="1"/>
  <c r="P43" i="81"/>
  <c r="N43" i="81"/>
  <c r="S43" i="81" s="1"/>
  <c r="AK42" i="81"/>
  <c r="AI42" i="81"/>
  <c r="AN42" i="81" s="1"/>
  <c r="AD42" i="81"/>
  <c r="AB42" i="81"/>
  <c r="AE42" i="81" s="1"/>
  <c r="W42" i="81"/>
  <c r="U42" i="81"/>
  <c r="X42" i="81" s="1"/>
  <c r="P42" i="81"/>
  <c r="N42" i="81"/>
  <c r="S42" i="81" s="1"/>
  <c r="AK40" i="81"/>
  <c r="AI40" i="81"/>
  <c r="AL40" i="81" s="1"/>
  <c r="AD40" i="81"/>
  <c r="AB40" i="81"/>
  <c r="AC40" i="81" s="1"/>
  <c r="W40" i="81"/>
  <c r="U40" i="81"/>
  <c r="V40" i="81" s="1"/>
  <c r="P40" i="81"/>
  <c r="N40" i="81"/>
  <c r="M40" i="81" s="1"/>
  <c r="R37" i="81"/>
  <c r="AK39" i="81"/>
  <c r="AI39" i="81"/>
  <c r="AJ39" i="81" s="1"/>
  <c r="AD39" i="81"/>
  <c r="AB39" i="81"/>
  <c r="AG39" i="81" s="1"/>
  <c r="W39" i="81"/>
  <c r="U39" i="81"/>
  <c r="T39" i="81" s="1"/>
  <c r="P39" i="81"/>
  <c r="N39" i="81"/>
  <c r="M39" i="81" s="1"/>
  <c r="AK38" i="81"/>
  <c r="AI38" i="81"/>
  <c r="AH38" i="81" s="1"/>
  <c r="AD38" i="81"/>
  <c r="AB38" i="81"/>
  <c r="AG38" i="81" s="1"/>
  <c r="W38" i="81"/>
  <c r="U38" i="81"/>
  <c r="Z38" i="81" s="1"/>
  <c r="P38" i="81"/>
  <c r="N38" i="81"/>
  <c r="Q38" i="81" s="1"/>
  <c r="M38" i="81"/>
  <c r="AK36" i="81"/>
  <c r="AI36" i="81"/>
  <c r="AL36" i="81" s="1"/>
  <c r="AD36" i="81"/>
  <c r="AB36" i="81"/>
  <c r="AC36" i="81" s="1"/>
  <c r="W36" i="81"/>
  <c r="U36" i="81"/>
  <c r="V36" i="81" s="1"/>
  <c r="P36" i="81"/>
  <c r="N36" i="81"/>
  <c r="R36" i="81" s="1"/>
  <c r="AK35" i="81"/>
  <c r="AI35" i="81"/>
  <c r="AH35" i="81" s="1"/>
  <c r="AD35" i="81"/>
  <c r="AB35" i="81"/>
  <c r="AA35" i="81" s="1"/>
  <c r="W35" i="81"/>
  <c r="U35" i="81"/>
  <c r="T35" i="81" s="1"/>
  <c r="P35" i="81"/>
  <c r="N35" i="81"/>
  <c r="S35" i="81" s="1"/>
  <c r="R34" i="81"/>
  <c r="AK33" i="81"/>
  <c r="AI33" i="81"/>
  <c r="AH33" i="81" s="1"/>
  <c r="AD33" i="81"/>
  <c r="AB33" i="81"/>
  <c r="AG33" i="81" s="1"/>
  <c r="W33" i="81"/>
  <c r="U33" i="81"/>
  <c r="Z33" i="81" s="1"/>
  <c r="P33" i="81"/>
  <c r="N33" i="81"/>
  <c r="Q33" i="81" s="1"/>
  <c r="AK31" i="81"/>
  <c r="AI31" i="81"/>
  <c r="AL31" i="81" s="1"/>
  <c r="AF31" i="81"/>
  <c r="AD31" i="81"/>
  <c r="AB31" i="81"/>
  <c r="AC31" i="81" s="1"/>
  <c r="W31" i="81"/>
  <c r="U31" i="81"/>
  <c r="V31" i="81" s="1"/>
  <c r="P31" i="81"/>
  <c r="N31" i="81"/>
  <c r="M31" i="81" s="1"/>
  <c r="R30" i="81"/>
  <c r="B27" i="81"/>
  <c r="B26" i="81"/>
  <c r="C20" i="81"/>
  <c r="C26" i="81" s="1"/>
  <c r="L26" i="81" s="1"/>
  <c r="C19" i="81"/>
  <c r="L19" i="81" s="1"/>
  <c r="L18" i="81"/>
  <c r="L17" i="81"/>
  <c r="L16" i="81"/>
  <c r="L15" i="81"/>
  <c r="L14" i="81"/>
  <c r="L13" i="81"/>
  <c r="L12" i="81"/>
  <c r="C11" i="81"/>
  <c r="L11" i="81" s="1"/>
  <c r="L10" i="81"/>
  <c r="L9" i="81"/>
  <c r="C8" i="81"/>
  <c r="L8" i="81" s="1"/>
  <c r="C5" i="81" a="1"/>
  <c r="C5" i="81" s="1"/>
  <c r="L4" i="81"/>
  <c r="C20" i="80"/>
  <c r="C19" i="80" s="1"/>
  <c r="C7" i="80" s="1"/>
  <c r="C5" i="80" a="1"/>
  <c r="C5" i="80" s="1"/>
  <c r="C11" i="80"/>
  <c r="R75" i="80"/>
  <c r="R71" i="80"/>
  <c r="R67" i="80"/>
  <c r="R43" i="80"/>
  <c r="R38" i="80"/>
  <c r="R33" i="80"/>
  <c r="C27" i="80"/>
  <c r="L27" i="80" s="1"/>
  <c r="C26" i="80"/>
  <c r="L26" i="80" s="1"/>
  <c r="R116" i="80"/>
  <c r="AK115" i="80"/>
  <c r="AI115" i="80"/>
  <c r="AH115" i="80" s="1"/>
  <c r="AD115" i="80"/>
  <c r="AB115" i="80"/>
  <c r="AG115" i="80" s="1"/>
  <c r="W115" i="80"/>
  <c r="U115" i="80"/>
  <c r="Y115" i="80" s="1"/>
  <c r="S115" i="80"/>
  <c r="P115" i="80"/>
  <c r="N115" i="80"/>
  <c r="Q115" i="80" s="1"/>
  <c r="AK114" i="80"/>
  <c r="AI114" i="80"/>
  <c r="AL114" i="80" s="1"/>
  <c r="AD114" i="80"/>
  <c r="AB114" i="80"/>
  <c r="AC114" i="80" s="1"/>
  <c r="Z114" i="80"/>
  <c r="Y114" i="80"/>
  <c r="W114" i="80"/>
  <c r="U114" i="80"/>
  <c r="V114" i="80" s="1"/>
  <c r="P114" i="80"/>
  <c r="N114" i="80"/>
  <c r="M114" i="80" s="1"/>
  <c r="AK113" i="80"/>
  <c r="AI113" i="80"/>
  <c r="AH113" i="80" s="1"/>
  <c r="AD113" i="80"/>
  <c r="AB113" i="80"/>
  <c r="AC113" i="80" s="1"/>
  <c r="W113" i="80"/>
  <c r="U113" i="80"/>
  <c r="T113" i="80" s="1"/>
  <c r="P113" i="80"/>
  <c r="N113" i="80"/>
  <c r="S113" i="80" s="1"/>
  <c r="AK112" i="80"/>
  <c r="AI112" i="80"/>
  <c r="AN112" i="80" s="1"/>
  <c r="AD112" i="80"/>
  <c r="AB112" i="80"/>
  <c r="AF112" i="80" s="1"/>
  <c r="AA112" i="80"/>
  <c r="W112" i="80"/>
  <c r="V112" i="80"/>
  <c r="U112" i="80"/>
  <c r="X112" i="80" s="1"/>
  <c r="R112" i="80"/>
  <c r="P112" i="80"/>
  <c r="N112" i="80"/>
  <c r="O112" i="80" s="1"/>
  <c r="AK111" i="80"/>
  <c r="AI111" i="80"/>
  <c r="AD111" i="80"/>
  <c r="AB111" i="80"/>
  <c r="AF111" i="80" s="1"/>
  <c r="Z111" i="80"/>
  <c r="Y111" i="80"/>
  <c r="W111" i="80"/>
  <c r="U111" i="80"/>
  <c r="T111" i="80" s="1"/>
  <c r="P111" i="80"/>
  <c r="N111" i="80"/>
  <c r="O111" i="80" s="1"/>
  <c r="AK110" i="80"/>
  <c r="AI110" i="80"/>
  <c r="AD110" i="80"/>
  <c r="AB110" i="80"/>
  <c r="AA110" i="80" s="1"/>
  <c r="W110" i="80"/>
  <c r="U110" i="80"/>
  <c r="Z110" i="80" s="1"/>
  <c r="T110" i="80"/>
  <c r="P110" i="80"/>
  <c r="N110" i="80"/>
  <c r="R110" i="80" s="1"/>
  <c r="AK109" i="80"/>
  <c r="AI109" i="80"/>
  <c r="AM109" i="80" s="1"/>
  <c r="AD109" i="80"/>
  <c r="AB109" i="80"/>
  <c r="AE109" i="80" s="1"/>
  <c r="AA109" i="80"/>
  <c r="W109" i="80"/>
  <c r="U109" i="80"/>
  <c r="V109" i="80" s="1"/>
  <c r="P109" i="80"/>
  <c r="N109" i="80"/>
  <c r="AM108" i="80"/>
  <c r="AK108" i="80"/>
  <c r="AI108" i="80"/>
  <c r="AJ108" i="80" s="1"/>
  <c r="AG108" i="80"/>
  <c r="AD108" i="80"/>
  <c r="AB108" i="80"/>
  <c r="AC108" i="80" s="1"/>
  <c r="W108" i="80"/>
  <c r="U108" i="80"/>
  <c r="P108" i="80"/>
  <c r="N108" i="80"/>
  <c r="M108" i="80" s="1"/>
  <c r="R107" i="80"/>
  <c r="L104" i="80"/>
  <c r="AK103" i="80"/>
  <c r="AI103" i="80"/>
  <c r="AD103" i="80"/>
  <c r="AB103" i="80"/>
  <c r="AA103" i="80" s="1"/>
  <c r="W103" i="80"/>
  <c r="U103" i="80"/>
  <c r="Z103" i="80" s="1"/>
  <c r="T103" i="80"/>
  <c r="P103" i="80"/>
  <c r="N103" i="80"/>
  <c r="M103" i="80" s="1"/>
  <c r="L103" i="80"/>
  <c r="AN102" i="80"/>
  <c r="AK102" i="80"/>
  <c r="AI102" i="80"/>
  <c r="AM102" i="80" s="1"/>
  <c r="AD102" i="80"/>
  <c r="AB102" i="80"/>
  <c r="AE102" i="80" s="1"/>
  <c r="W102" i="80"/>
  <c r="U102" i="80"/>
  <c r="P102" i="80"/>
  <c r="N102" i="80"/>
  <c r="O102" i="80" s="1"/>
  <c r="L102" i="80"/>
  <c r="AN101" i="80"/>
  <c r="AL101" i="80"/>
  <c r="AK101" i="80"/>
  <c r="AI101" i="80"/>
  <c r="AJ101" i="80" s="1"/>
  <c r="AE101" i="80"/>
  <c r="AD101" i="80"/>
  <c r="AB101" i="80"/>
  <c r="AA101" i="80" s="1"/>
  <c r="W101" i="80"/>
  <c r="U101" i="80"/>
  <c r="V101" i="80" s="1"/>
  <c r="P101" i="80"/>
  <c r="N101" i="80"/>
  <c r="M101" i="80" s="1"/>
  <c r="L101" i="80"/>
  <c r="AK100" i="80"/>
  <c r="AI100" i="80"/>
  <c r="AH100" i="80" s="1"/>
  <c r="AD100" i="80"/>
  <c r="AB100" i="80"/>
  <c r="Z100" i="80"/>
  <c r="W100" i="80"/>
  <c r="U100" i="80"/>
  <c r="Y100" i="80" s="1"/>
  <c r="S100" i="80"/>
  <c r="P100" i="80"/>
  <c r="N100" i="80"/>
  <c r="Q100" i="80" s="1"/>
  <c r="L100" i="80"/>
  <c r="AN99" i="80"/>
  <c r="AM99" i="80"/>
  <c r="AK99" i="80"/>
  <c r="AI99" i="80"/>
  <c r="AL99" i="80" s="1"/>
  <c r="AH99" i="80"/>
  <c r="AD99" i="80"/>
  <c r="AB99" i="80"/>
  <c r="Z99" i="80"/>
  <c r="W99" i="80"/>
  <c r="U99" i="80"/>
  <c r="V99" i="80" s="1"/>
  <c r="P99" i="80"/>
  <c r="N99" i="80"/>
  <c r="S99" i="80" s="1"/>
  <c r="L99" i="80"/>
  <c r="AK98" i="80"/>
  <c r="AJ98" i="80"/>
  <c r="AI98" i="80"/>
  <c r="AN98" i="80" s="1"/>
  <c r="AD98" i="80"/>
  <c r="AB98" i="80"/>
  <c r="W98" i="80"/>
  <c r="U98" i="80"/>
  <c r="P98" i="80"/>
  <c r="N98" i="80"/>
  <c r="M98" i="80" s="1"/>
  <c r="L98" i="80"/>
  <c r="AK97" i="80"/>
  <c r="AI97" i="80"/>
  <c r="AH97" i="80" s="1"/>
  <c r="AD97" i="80"/>
  <c r="AB97" i="80"/>
  <c r="AF97" i="80" s="1"/>
  <c r="W97" i="80"/>
  <c r="U97" i="80"/>
  <c r="P97" i="80"/>
  <c r="N97" i="80"/>
  <c r="O97" i="80" s="1"/>
  <c r="L97" i="80"/>
  <c r="AK96" i="80"/>
  <c r="AI96" i="80"/>
  <c r="AJ96" i="80" s="1"/>
  <c r="AD96" i="80"/>
  <c r="AB96" i="80"/>
  <c r="AC96" i="80" s="1"/>
  <c r="W96" i="80"/>
  <c r="U96" i="80"/>
  <c r="V96" i="80" s="1"/>
  <c r="Q96" i="80"/>
  <c r="P96" i="80"/>
  <c r="N96" i="80"/>
  <c r="L96" i="80"/>
  <c r="AK95" i="80"/>
  <c r="AI95" i="80"/>
  <c r="AJ95" i="80" s="1"/>
  <c r="AD95" i="80"/>
  <c r="AB95" i="80"/>
  <c r="AC95" i="80" s="1"/>
  <c r="AA95" i="80"/>
  <c r="W95" i="80"/>
  <c r="U95" i="80"/>
  <c r="V95" i="80" s="1"/>
  <c r="P95" i="80"/>
  <c r="N95" i="80"/>
  <c r="L95" i="80"/>
  <c r="AK94" i="80"/>
  <c r="AI94" i="80"/>
  <c r="AD94" i="80"/>
  <c r="AB94" i="80"/>
  <c r="AE94" i="80" s="1"/>
  <c r="Z94" i="80"/>
  <c r="W94" i="80"/>
  <c r="U94" i="80"/>
  <c r="Y94" i="80" s="1"/>
  <c r="P94" i="80"/>
  <c r="N94" i="80"/>
  <c r="O94" i="80" s="1"/>
  <c r="M94" i="80"/>
  <c r="L94" i="80"/>
  <c r="AK93" i="80"/>
  <c r="AI93" i="80"/>
  <c r="AD93" i="80"/>
  <c r="AB93" i="80"/>
  <c r="AA93" i="80" s="1"/>
  <c r="X93" i="80"/>
  <c r="W93" i="80"/>
  <c r="U93" i="80"/>
  <c r="Z93" i="80" s="1"/>
  <c r="P93" i="80"/>
  <c r="N93" i="80"/>
  <c r="L93" i="80"/>
  <c r="AK92" i="80"/>
  <c r="AI92" i="80"/>
  <c r="AJ92" i="80" s="1"/>
  <c r="AD92" i="80"/>
  <c r="AB92" i="80"/>
  <c r="AA92" i="80" s="1"/>
  <c r="W92" i="80"/>
  <c r="U92" i="80"/>
  <c r="Z92" i="80" s="1"/>
  <c r="T92" i="80"/>
  <c r="P92" i="80"/>
  <c r="N92" i="80"/>
  <c r="Q92" i="80" s="1"/>
  <c r="L92" i="80"/>
  <c r="AK91" i="80"/>
  <c r="AJ91" i="80"/>
  <c r="AI91" i="80"/>
  <c r="AD91" i="80"/>
  <c r="AB91" i="80"/>
  <c r="W91" i="80"/>
  <c r="U91" i="80"/>
  <c r="P91" i="80"/>
  <c r="N91" i="80"/>
  <c r="M91" i="80" s="1"/>
  <c r="L91" i="80"/>
  <c r="AK90" i="80"/>
  <c r="AI90" i="80"/>
  <c r="AH90" i="80" s="1"/>
  <c r="AD90" i="80"/>
  <c r="AB90" i="80"/>
  <c r="AG90" i="80" s="1"/>
  <c r="W90" i="80"/>
  <c r="U90" i="80"/>
  <c r="P90" i="80"/>
  <c r="N90" i="80"/>
  <c r="M90" i="80" s="1"/>
  <c r="L90" i="80"/>
  <c r="AK89" i="80"/>
  <c r="AI89" i="80"/>
  <c r="AL89" i="80" s="1"/>
  <c r="AH89" i="80"/>
  <c r="AD89" i="80"/>
  <c r="AB89" i="80"/>
  <c r="AA89" i="80" s="1"/>
  <c r="W89" i="80"/>
  <c r="U89" i="80"/>
  <c r="P89" i="80"/>
  <c r="N89" i="80"/>
  <c r="S89" i="80" s="1"/>
  <c r="L89" i="80"/>
  <c r="AK88" i="80"/>
  <c r="AI88" i="80"/>
  <c r="AD88" i="80"/>
  <c r="AB88" i="80"/>
  <c r="AC88" i="80" s="1"/>
  <c r="AA88" i="80"/>
  <c r="X88" i="80"/>
  <c r="W88" i="80"/>
  <c r="U88" i="80"/>
  <c r="V88" i="80" s="1"/>
  <c r="S88" i="80"/>
  <c r="Q88" i="80"/>
  <c r="P88" i="80"/>
  <c r="N88" i="80"/>
  <c r="O88" i="80" s="1"/>
  <c r="L88" i="80"/>
  <c r="AK87" i="80"/>
  <c r="AI87" i="80"/>
  <c r="AJ87" i="80" s="1"/>
  <c r="AG87" i="80"/>
  <c r="AD87" i="80"/>
  <c r="AB87" i="80"/>
  <c r="AE87" i="80" s="1"/>
  <c r="W87" i="80"/>
  <c r="U87" i="80"/>
  <c r="X87" i="80" s="1"/>
  <c r="P87" i="80"/>
  <c r="N87" i="80"/>
  <c r="M87" i="80" s="1"/>
  <c r="L87" i="80"/>
  <c r="AK86" i="80"/>
  <c r="AI86" i="80"/>
  <c r="AN86" i="80" s="1"/>
  <c r="AD86" i="80"/>
  <c r="AB86" i="80"/>
  <c r="AA86" i="80" s="1"/>
  <c r="W86" i="80"/>
  <c r="U86" i="80"/>
  <c r="T86" i="80" s="1"/>
  <c r="P86" i="80"/>
  <c r="N86" i="80"/>
  <c r="O86" i="80" s="1"/>
  <c r="L86" i="80"/>
  <c r="AK85" i="80"/>
  <c r="AI85" i="80"/>
  <c r="AD85" i="80"/>
  <c r="AB85" i="80"/>
  <c r="AC85" i="80" s="1"/>
  <c r="W85" i="80"/>
  <c r="U85" i="80"/>
  <c r="P85" i="80"/>
  <c r="N85" i="80"/>
  <c r="L85" i="80"/>
  <c r="AK84" i="80"/>
  <c r="AI84" i="80"/>
  <c r="AL84" i="80" s="1"/>
  <c r="AD84" i="80"/>
  <c r="AB84" i="80"/>
  <c r="AE84" i="80" s="1"/>
  <c r="Z84" i="80"/>
  <c r="W84" i="80"/>
  <c r="U84" i="80"/>
  <c r="T84" i="80" s="1"/>
  <c r="P84" i="80"/>
  <c r="N84" i="80"/>
  <c r="Q84" i="80" s="1"/>
  <c r="L84" i="80"/>
  <c r="AM83" i="80"/>
  <c r="AK83" i="80"/>
  <c r="AJ83" i="80"/>
  <c r="AI83" i="80"/>
  <c r="AL83" i="80" s="1"/>
  <c r="AH83" i="80"/>
  <c r="AD83" i="80"/>
  <c r="AB83" i="80"/>
  <c r="W83" i="80"/>
  <c r="U83" i="80"/>
  <c r="Y83" i="80" s="1"/>
  <c r="P83" i="80"/>
  <c r="N83" i="80"/>
  <c r="L83" i="80"/>
  <c r="AK82" i="80"/>
  <c r="AI82" i="80"/>
  <c r="AH82" i="80" s="1"/>
  <c r="AD82" i="80"/>
  <c r="AB82" i="80"/>
  <c r="W82" i="80"/>
  <c r="U82" i="80"/>
  <c r="X82" i="80" s="1"/>
  <c r="P82" i="80"/>
  <c r="N82" i="80"/>
  <c r="S82" i="80" s="1"/>
  <c r="L82" i="80"/>
  <c r="AK81" i="80"/>
  <c r="AI81" i="80"/>
  <c r="AD81" i="80"/>
  <c r="AB81" i="80"/>
  <c r="AA81" i="80" s="1"/>
  <c r="W81" i="80"/>
  <c r="U81" i="80"/>
  <c r="T81" i="80" s="1"/>
  <c r="P81" i="80"/>
  <c r="N81" i="80"/>
  <c r="M81" i="80" s="1"/>
  <c r="L81" i="80"/>
  <c r="AL80" i="80"/>
  <c r="AK80" i="80"/>
  <c r="AI80" i="80"/>
  <c r="AH80" i="80" s="1"/>
  <c r="AD80" i="80"/>
  <c r="AB80" i="80"/>
  <c r="W80" i="80"/>
  <c r="U80" i="80"/>
  <c r="V80" i="80" s="1"/>
  <c r="P80" i="80"/>
  <c r="N80" i="80"/>
  <c r="Q80" i="80" s="1"/>
  <c r="L80" i="80"/>
  <c r="AK79" i="80"/>
  <c r="AI79" i="80"/>
  <c r="AH79" i="80" s="1"/>
  <c r="AD79" i="80"/>
  <c r="AB79" i="80"/>
  <c r="AC79" i="80" s="1"/>
  <c r="W79" i="80"/>
  <c r="U79" i="80"/>
  <c r="P79" i="80"/>
  <c r="N79" i="80"/>
  <c r="L79" i="80"/>
  <c r="AK78" i="80"/>
  <c r="AI78" i="80"/>
  <c r="AM78" i="80" s="1"/>
  <c r="AD78" i="80"/>
  <c r="AB78" i="80"/>
  <c r="X78" i="80"/>
  <c r="W78" i="80"/>
  <c r="U78" i="80"/>
  <c r="V78" i="80" s="1"/>
  <c r="P78" i="80"/>
  <c r="N78" i="80"/>
  <c r="Q78" i="80" s="1"/>
  <c r="L78" i="80"/>
  <c r="AK77" i="80"/>
  <c r="AI77" i="80"/>
  <c r="AL77" i="80" s="1"/>
  <c r="AD77" i="80"/>
  <c r="AB77" i="80"/>
  <c r="AA77" i="80" s="1"/>
  <c r="W77" i="80"/>
  <c r="U77" i="80"/>
  <c r="V77" i="80" s="1"/>
  <c r="Q77" i="80"/>
  <c r="P77" i="80"/>
  <c r="N77" i="80"/>
  <c r="S77" i="80" s="1"/>
  <c r="AK76" i="80"/>
  <c r="AI76" i="80"/>
  <c r="AJ76" i="80" s="1"/>
  <c r="AD76" i="80"/>
  <c r="AB76" i="80"/>
  <c r="W76" i="80"/>
  <c r="U76" i="80"/>
  <c r="P76" i="80"/>
  <c r="N76" i="80"/>
  <c r="S76" i="80" s="1"/>
  <c r="AL74" i="80"/>
  <c r="AK74" i="80"/>
  <c r="AI74" i="80"/>
  <c r="AH74" i="80" s="1"/>
  <c r="AD74" i="80"/>
  <c r="AB74" i="80"/>
  <c r="W74" i="80"/>
  <c r="U74" i="80"/>
  <c r="Z74" i="80" s="1"/>
  <c r="P74" i="80"/>
  <c r="N74" i="80"/>
  <c r="O74" i="80" s="1"/>
  <c r="AK73" i="80"/>
  <c r="AI73" i="80"/>
  <c r="AD73" i="80"/>
  <c r="AB73" i="80"/>
  <c r="AA73" i="80" s="1"/>
  <c r="W73" i="80"/>
  <c r="U73" i="80"/>
  <c r="Z73" i="80" s="1"/>
  <c r="P73" i="80"/>
  <c r="N73" i="80"/>
  <c r="AK72" i="80"/>
  <c r="AI72" i="80"/>
  <c r="AN72" i="80" s="1"/>
  <c r="AD72" i="80"/>
  <c r="AB72" i="80"/>
  <c r="AC72" i="80" s="1"/>
  <c r="W72" i="80"/>
  <c r="U72" i="80"/>
  <c r="T72" i="80" s="1"/>
  <c r="P72" i="80"/>
  <c r="N72" i="80"/>
  <c r="AK70" i="80"/>
  <c r="AI70" i="80"/>
  <c r="AH70" i="80" s="1"/>
  <c r="AD70" i="80"/>
  <c r="AB70" i="80"/>
  <c r="AA70" i="80" s="1"/>
  <c r="W70" i="80"/>
  <c r="U70" i="80"/>
  <c r="Z70" i="80" s="1"/>
  <c r="P70" i="80"/>
  <c r="N70" i="80"/>
  <c r="O70" i="80" s="1"/>
  <c r="AK69" i="80"/>
  <c r="AI69" i="80"/>
  <c r="AD69" i="80"/>
  <c r="AB69" i="80"/>
  <c r="W69" i="80"/>
  <c r="U69" i="80"/>
  <c r="V69" i="80" s="1"/>
  <c r="P69" i="80"/>
  <c r="N69" i="80"/>
  <c r="AK68" i="80"/>
  <c r="AI68" i="80"/>
  <c r="AH68" i="80"/>
  <c r="AD68" i="80"/>
  <c r="AB68" i="80"/>
  <c r="AE68" i="80" s="1"/>
  <c r="W68" i="80"/>
  <c r="U68" i="80"/>
  <c r="T68" i="80" s="1"/>
  <c r="P68" i="80"/>
  <c r="N68" i="80"/>
  <c r="S68" i="80" s="1"/>
  <c r="AK66" i="80"/>
  <c r="AI66" i="80"/>
  <c r="AD66" i="80"/>
  <c r="AB66" i="80"/>
  <c r="AC66" i="80" s="1"/>
  <c r="W66" i="80"/>
  <c r="U66" i="80"/>
  <c r="Z66" i="80" s="1"/>
  <c r="P66" i="80"/>
  <c r="N66" i="80"/>
  <c r="AK65" i="80"/>
  <c r="AI65" i="80"/>
  <c r="AD65" i="80"/>
  <c r="AB65" i="80"/>
  <c r="W65" i="80"/>
  <c r="U65" i="80"/>
  <c r="V65" i="80" s="1"/>
  <c r="P65" i="80"/>
  <c r="N65" i="80"/>
  <c r="S65" i="80" s="1"/>
  <c r="AK64" i="80"/>
  <c r="AI64" i="80"/>
  <c r="AD64" i="80"/>
  <c r="AB64" i="80"/>
  <c r="AF64" i="80" s="1"/>
  <c r="W64" i="80"/>
  <c r="U64" i="80"/>
  <c r="X64" i="80" s="1"/>
  <c r="P64" i="80"/>
  <c r="N64" i="80"/>
  <c r="O64" i="80" s="1"/>
  <c r="AN63" i="80"/>
  <c r="AM63" i="80"/>
  <c r="AK63" i="80"/>
  <c r="AI63" i="80"/>
  <c r="AJ63" i="80" s="1"/>
  <c r="AH63" i="80"/>
  <c r="AD63" i="80"/>
  <c r="AB63" i="80"/>
  <c r="AG63" i="80" s="1"/>
  <c r="W63" i="80"/>
  <c r="U63" i="80"/>
  <c r="P63" i="80"/>
  <c r="N63" i="80"/>
  <c r="AK62" i="80"/>
  <c r="AI62" i="80"/>
  <c r="AH62" i="80" s="1"/>
  <c r="AD62" i="80"/>
  <c r="AB62" i="80"/>
  <c r="AG62" i="80" s="1"/>
  <c r="W62" i="80"/>
  <c r="U62" i="80"/>
  <c r="R62" i="80"/>
  <c r="P62" i="80"/>
  <c r="N62" i="80"/>
  <c r="Q62" i="80" s="1"/>
  <c r="R61" i="80"/>
  <c r="AK60" i="80"/>
  <c r="AI60" i="80"/>
  <c r="AD60" i="80"/>
  <c r="AB60" i="80"/>
  <c r="AA60" i="80" s="1"/>
  <c r="Y60" i="80"/>
  <c r="W60" i="80"/>
  <c r="U60" i="80"/>
  <c r="V60" i="80" s="1"/>
  <c r="P60" i="80"/>
  <c r="N60" i="80"/>
  <c r="Q60" i="80" s="1"/>
  <c r="L60" i="80"/>
  <c r="AK59" i="80"/>
  <c r="AI59" i="80"/>
  <c r="AH59" i="80" s="1"/>
  <c r="AD59" i="80"/>
  <c r="AB59" i="80"/>
  <c r="AA59" i="80" s="1"/>
  <c r="W59" i="80"/>
  <c r="U59" i="80"/>
  <c r="V59" i="80" s="1"/>
  <c r="P59" i="80"/>
  <c r="N59" i="80"/>
  <c r="M59" i="80" s="1"/>
  <c r="L59" i="80"/>
  <c r="AK58" i="80"/>
  <c r="AI58" i="80"/>
  <c r="AH58" i="80" s="1"/>
  <c r="AD58" i="80"/>
  <c r="AB58" i="80"/>
  <c r="AG58" i="80" s="1"/>
  <c r="W58" i="80"/>
  <c r="U58" i="80"/>
  <c r="R58" i="80"/>
  <c r="P58" i="80"/>
  <c r="N58" i="80"/>
  <c r="Q58" i="80" s="1"/>
  <c r="L58" i="80"/>
  <c r="AK57" i="80"/>
  <c r="AI57" i="80"/>
  <c r="AL57" i="80" s="1"/>
  <c r="AD57" i="80"/>
  <c r="AB57" i="80"/>
  <c r="Z57" i="80"/>
  <c r="W57" i="80"/>
  <c r="U57" i="80"/>
  <c r="V57" i="80" s="1"/>
  <c r="Q57" i="80"/>
  <c r="P57" i="80"/>
  <c r="N57" i="80"/>
  <c r="M57" i="80" s="1"/>
  <c r="L57" i="80"/>
  <c r="AL56" i="80"/>
  <c r="AK56" i="80"/>
  <c r="AI56" i="80"/>
  <c r="AH56" i="80" s="1"/>
  <c r="AD56" i="80"/>
  <c r="AB56" i="80"/>
  <c r="AG56" i="80" s="1"/>
  <c r="W56" i="80"/>
  <c r="U56" i="80"/>
  <c r="T56" i="80" s="1"/>
  <c r="P56" i="80"/>
  <c r="N56" i="80"/>
  <c r="M56" i="80" s="1"/>
  <c r="L56" i="80"/>
  <c r="AL55" i="80"/>
  <c r="AK55" i="80"/>
  <c r="AI55" i="80"/>
  <c r="AN55" i="80" s="1"/>
  <c r="AH55" i="80"/>
  <c r="AG55" i="80"/>
  <c r="AD55" i="80"/>
  <c r="AB55" i="80"/>
  <c r="W55" i="80"/>
  <c r="U55" i="80"/>
  <c r="T55" i="80" s="1"/>
  <c r="P55" i="80"/>
  <c r="N55" i="80"/>
  <c r="L55" i="80"/>
  <c r="AK54" i="80"/>
  <c r="AI54" i="80"/>
  <c r="AD54" i="80"/>
  <c r="AB54" i="80"/>
  <c r="AC54" i="80" s="1"/>
  <c r="W54" i="80"/>
  <c r="U54" i="80"/>
  <c r="P54" i="80"/>
  <c r="N54" i="80"/>
  <c r="L54" i="80"/>
  <c r="AK53" i="80"/>
  <c r="AI53" i="80"/>
  <c r="AD53" i="80"/>
  <c r="AB53" i="80"/>
  <c r="AC53" i="80" s="1"/>
  <c r="W53" i="80"/>
  <c r="U53" i="80"/>
  <c r="T53" i="80" s="1"/>
  <c r="P53" i="80"/>
  <c r="N53" i="80"/>
  <c r="M53" i="80" s="1"/>
  <c r="L53" i="80"/>
  <c r="AK52" i="80"/>
  <c r="AI52" i="80"/>
  <c r="AH52" i="80" s="1"/>
  <c r="AD52" i="80"/>
  <c r="AB52" i="80"/>
  <c r="AE52" i="80" s="1"/>
  <c r="W52" i="80"/>
  <c r="U52" i="80"/>
  <c r="S52" i="80"/>
  <c r="P52" i="80"/>
  <c r="N52" i="80"/>
  <c r="O52" i="80" s="1"/>
  <c r="M52" i="80"/>
  <c r="L52" i="80"/>
  <c r="AN51" i="80"/>
  <c r="AK51" i="80"/>
  <c r="AI51" i="80"/>
  <c r="AJ51" i="80" s="1"/>
  <c r="AE51" i="80"/>
  <c r="AD51" i="80"/>
  <c r="AB51" i="80"/>
  <c r="AC51" i="80" s="1"/>
  <c r="W51" i="80"/>
  <c r="U51" i="80"/>
  <c r="Z51" i="80" s="1"/>
  <c r="P51" i="80"/>
  <c r="N51" i="80"/>
  <c r="O51" i="80" s="1"/>
  <c r="L51" i="80"/>
  <c r="AK50" i="80"/>
  <c r="AI50" i="80"/>
  <c r="AN50" i="80" s="1"/>
  <c r="AD50" i="80"/>
  <c r="AB50" i="80"/>
  <c r="AA50" i="80" s="1"/>
  <c r="Z50" i="80"/>
  <c r="W50" i="80"/>
  <c r="U50" i="80"/>
  <c r="T50" i="80" s="1"/>
  <c r="P50" i="80"/>
  <c r="N50" i="80"/>
  <c r="Q50" i="80" s="1"/>
  <c r="L50" i="80"/>
  <c r="AK49" i="80"/>
  <c r="AI49" i="80"/>
  <c r="AL49" i="80" s="1"/>
  <c r="AD49" i="80"/>
  <c r="AB49" i="80"/>
  <c r="AA49" i="80" s="1"/>
  <c r="X49" i="80"/>
  <c r="W49" i="80"/>
  <c r="U49" i="80"/>
  <c r="V49" i="80" s="1"/>
  <c r="P49" i="80"/>
  <c r="N49" i="80"/>
  <c r="Q49" i="80" s="1"/>
  <c r="L49" i="80"/>
  <c r="AK48" i="80"/>
  <c r="AI48" i="80"/>
  <c r="AL48" i="80" s="1"/>
  <c r="AD48" i="80"/>
  <c r="AB48" i="80"/>
  <c r="AA48" i="80" s="1"/>
  <c r="W48" i="80"/>
  <c r="U48" i="80"/>
  <c r="Z48" i="80" s="1"/>
  <c r="P48" i="80"/>
  <c r="N48" i="80"/>
  <c r="S48" i="80" s="1"/>
  <c r="M48" i="80"/>
  <c r="L48" i="80"/>
  <c r="AK47" i="80"/>
  <c r="AI47" i="80"/>
  <c r="AN47" i="80" s="1"/>
  <c r="AD47" i="80"/>
  <c r="AB47" i="80"/>
  <c r="AF47" i="80" s="1"/>
  <c r="W47" i="80"/>
  <c r="U47" i="80"/>
  <c r="X47" i="80" s="1"/>
  <c r="P47" i="80"/>
  <c r="N47" i="80"/>
  <c r="L47" i="80"/>
  <c r="AK46" i="80"/>
  <c r="AI46" i="80"/>
  <c r="AH46" i="80"/>
  <c r="AD46" i="80"/>
  <c r="AB46" i="80"/>
  <c r="AC46" i="80" s="1"/>
  <c r="W46" i="80"/>
  <c r="U46" i="80"/>
  <c r="V46" i="80" s="1"/>
  <c r="P46" i="80"/>
  <c r="N46" i="80"/>
  <c r="M46" i="80" s="1"/>
  <c r="AK45" i="80"/>
  <c r="AI45" i="80"/>
  <c r="AH45" i="80" s="1"/>
  <c r="AD45" i="80"/>
  <c r="AB45" i="80"/>
  <c r="AG45" i="80" s="1"/>
  <c r="W45" i="80"/>
  <c r="U45" i="80"/>
  <c r="Z45" i="80" s="1"/>
  <c r="P45" i="80"/>
  <c r="N45" i="80"/>
  <c r="S45" i="80" s="1"/>
  <c r="AK44" i="80"/>
  <c r="AI44" i="80"/>
  <c r="AM44" i="80" s="1"/>
  <c r="AH44" i="80"/>
  <c r="AD44" i="80"/>
  <c r="AB44" i="80"/>
  <c r="AE44" i="80" s="1"/>
  <c r="W44" i="80"/>
  <c r="U44" i="80"/>
  <c r="Z44" i="80" s="1"/>
  <c r="P44" i="80"/>
  <c r="N44" i="80"/>
  <c r="R44" i="80" s="1"/>
  <c r="AK42" i="80"/>
  <c r="AI42" i="80"/>
  <c r="AN42" i="80" s="1"/>
  <c r="AD42" i="80"/>
  <c r="AB42" i="80"/>
  <c r="AG42" i="80" s="1"/>
  <c r="W42" i="80"/>
  <c r="U42" i="80"/>
  <c r="Y42" i="80" s="1"/>
  <c r="R42" i="80"/>
  <c r="P42" i="80"/>
  <c r="N42" i="80"/>
  <c r="M42" i="80" s="1"/>
  <c r="AN41" i="80"/>
  <c r="AK41" i="80"/>
  <c r="AI41" i="80"/>
  <c r="AL41" i="80" s="1"/>
  <c r="AH41" i="80"/>
  <c r="AD41" i="80"/>
  <c r="AB41" i="80"/>
  <c r="AE41" i="80" s="1"/>
  <c r="W41" i="80"/>
  <c r="U41" i="80"/>
  <c r="V41" i="80" s="1"/>
  <c r="P41" i="80"/>
  <c r="N41" i="80"/>
  <c r="O41" i="80" s="1"/>
  <c r="M41" i="80"/>
  <c r="AK40" i="80"/>
  <c r="AI40" i="80"/>
  <c r="AJ40" i="80" s="1"/>
  <c r="AD40" i="80"/>
  <c r="AB40" i="80"/>
  <c r="AA40" i="80" s="1"/>
  <c r="W40" i="80"/>
  <c r="U40" i="80"/>
  <c r="Z40" i="80" s="1"/>
  <c r="P40" i="80"/>
  <c r="N40" i="80"/>
  <c r="S40" i="80" s="1"/>
  <c r="AK39" i="80"/>
  <c r="AI39" i="80"/>
  <c r="AN39" i="80" s="1"/>
  <c r="AD39" i="80"/>
  <c r="AB39" i="80"/>
  <c r="AF39" i="80" s="1"/>
  <c r="W39" i="80"/>
  <c r="U39" i="80"/>
  <c r="X39" i="80" s="1"/>
  <c r="P39" i="80"/>
  <c r="N39" i="80"/>
  <c r="S39" i="80" s="1"/>
  <c r="AK37" i="80"/>
  <c r="AI37" i="80"/>
  <c r="AH37" i="80" s="1"/>
  <c r="AD37" i="80"/>
  <c r="AB37" i="80"/>
  <c r="AG37" i="80" s="1"/>
  <c r="W37" i="80"/>
  <c r="U37" i="80"/>
  <c r="Z37" i="80" s="1"/>
  <c r="P37" i="80"/>
  <c r="N37" i="80"/>
  <c r="R37" i="80" s="1"/>
  <c r="AK36" i="80"/>
  <c r="AI36" i="80"/>
  <c r="AM36" i="80" s="1"/>
  <c r="AD36" i="80"/>
  <c r="AB36" i="80"/>
  <c r="AE36" i="80" s="1"/>
  <c r="W36" i="80"/>
  <c r="U36" i="80"/>
  <c r="Y36" i="80" s="1"/>
  <c r="P36" i="80"/>
  <c r="N36" i="80"/>
  <c r="O36" i="80" s="1"/>
  <c r="AK35" i="80"/>
  <c r="AI35" i="80"/>
  <c r="AJ35" i="80" s="1"/>
  <c r="AD35" i="80"/>
  <c r="AB35" i="80"/>
  <c r="AG35" i="80" s="1"/>
  <c r="AA35" i="80"/>
  <c r="W35" i="80"/>
  <c r="U35" i="80"/>
  <c r="T35" i="80" s="1"/>
  <c r="P35" i="80"/>
  <c r="N35" i="80"/>
  <c r="S35" i="80" s="1"/>
  <c r="AK34" i="80"/>
  <c r="AI34" i="80"/>
  <c r="AN34" i="80" s="1"/>
  <c r="AH34" i="80"/>
  <c r="AD34" i="80"/>
  <c r="AB34" i="80"/>
  <c r="AG34" i="80" s="1"/>
  <c r="W34" i="80"/>
  <c r="U34" i="80"/>
  <c r="Y34" i="80" s="1"/>
  <c r="P34" i="80"/>
  <c r="N34" i="80"/>
  <c r="Q34" i="80" s="1"/>
  <c r="M34" i="80"/>
  <c r="AK32" i="80"/>
  <c r="AI32" i="80"/>
  <c r="AL32" i="80" s="1"/>
  <c r="AE32" i="80"/>
  <c r="AD32" i="80"/>
  <c r="AB32" i="80"/>
  <c r="AG32" i="80" s="1"/>
  <c r="AA32" i="80"/>
  <c r="X32" i="80"/>
  <c r="W32" i="80"/>
  <c r="U32" i="80"/>
  <c r="V32" i="80" s="1"/>
  <c r="P32" i="80"/>
  <c r="N32" i="80"/>
  <c r="R32" i="80" s="1"/>
  <c r="AM31" i="80"/>
  <c r="AK31" i="80"/>
  <c r="AI31" i="80"/>
  <c r="AJ31" i="80" s="1"/>
  <c r="AH31" i="80"/>
  <c r="AD31" i="80"/>
  <c r="AB31" i="80"/>
  <c r="AA31" i="80" s="1"/>
  <c r="W31" i="80"/>
  <c r="U31" i="80"/>
  <c r="Z31" i="80" s="1"/>
  <c r="P31" i="80"/>
  <c r="N31" i="80"/>
  <c r="S31" i="80" s="1"/>
  <c r="R30" i="80"/>
  <c r="L18" i="80"/>
  <c r="L17" i="80"/>
  <c r="L16" i="80"/>
  <c r="L15" i="80"/>
  <c r="L14" i="80"/>
  <c r="L13" i="80"/>
  <c r="L12" i="80"/>
  <c r="L11" i="80"/>
  <c r="L10" i="80"/>
  <c r="L9" i="80"/>
  <c r="C8" i="80"/>
  <c r="L8" i="80" s="1"/>
  <c r="L4" i="80"/>
  <c r="C11" i="79"/>
  <c r="R119" i="79"/>
  <c r="AK118" i="79"/>
  <c r="AI118" i="79"/>
  <c r="AH118" i="79" s="1"/>
  <c r="AD118" i="79"/>
  <c r="AB118" i="79"/>
  <c r="AA118" i="79"/>
  <c r="Y118" i="79"/>
  <c r="W118" i="79"/>
  <c r="U118" i="79"/>
  <c r="X118" i="79" s="1"/>
  <c r="T118" i="79"/>
  <c r="S118" i="79"/>
  <c r="R118" i="79"/>
  <c r="P118" i="79"/>
  <c r="N118" i="79"/>
  <c r="Q118" i="79" s="1"/>
  <c r="AK117" i="79"/>
  <c r="AI117" i="79"/>
  <c r="AL117" i="79" s="1"/>
  <c r="AG117" i="79"/>
  <c r="AF117" i="79"/>
  <c r="AD117" i="79"/>
  <c r="AB117" i="79"/>
  <c r="AC117" i="79" s="1"/>
  <c r="Y117" i="79"/>
  <c r="X117" i="79"/>
  <c r="W117" i="79"/>
  <c r="U117" i="79"/>
  <c r="V117" i="79" s="1"/>
  <c r="T117" i="79"/>
  <c r="P117" i="79"/>
  <c r="N117" i="79"/>
  <c r="M117" i="79" s="1"/>
  <c r="AL116" i="79"/>
  <c r="AK116" i="79"/>
  <c r="AI116" i="79"/>
  <c r="AH116" i="79" s="1"/>
  <c r="AD116" i="79"/>
  <c r="AB116" i="79"/>
  <c r="AC116" i="79" s="1"/>
  <c r="W116" i="79"/>
  <c r="U116" i="79"/>
  <c r="T116" i="79"/>
  <c r="P116" i="79"/>
  <c r="N116" i="79"/>
  <c r="M116" i="79"/>
  <c r="AK115" i="79"/>
  <c r="AI115" i="79"/>
  <c r="AH115" i="79" s="1"/>
  <c r="AD115" i="79"/>
  <c r="AB115" i="79"/>
  <c r="AE115" i="79" s="1"/>
  <c r="Z115" i="79"/>
  <c r="W115" i="79"/>
  <c r="U115" i="79"/>
  <c r="X115" i="79" s="1"/>
  <c r="P115" i="79"/>
  <c r="N115" i="79"/>
  <c r="O115" i="79" s="1"/>
  <c r="AK114" i="79"/>
  <c r="AI114" i="79"/>
  <c r="AJ114" i="79" s="1"/>
  <c r="AG114" i="79"/>
  <c r="AE114" i="79"/>
  <c r="AD114" i="79"/>
  <c r="AB114" i="79"/>
  <c r="AF114" i="79" s="1"/>
  <c r="AA114" i="79"/>
  <c r="Z114" i="79"/>
  <c r="X114" i="79"/>
  <c r="W114" i="79"/>
  <c r="U114" i="79"/>
  <c r="T114" i="79" s="1"/>
  <c r="P114" i="79"/>
  <c r="N114" i="79"/>
  <c r="O114" i="79" s="1"/>
  <c r="AK113" i="79"/>
  <c r="AI113" i="79"/>
  <c r="AD113" i="79"/>
  <c r="AB113" i="79"/>
  <c r="AC113" i="79" s="1"/>
  <c r="W113" i="79"/>
  <c r="U113" i="79"/>
  <c r="T113" i="79" s="1"/>
  <c r="S113" i="79"/>
  <c r="P113" i="79"/>
  <c r="N113" i="79"/>
  <c r="R113" i="79" s="1"/>
  <c r="AK112" i="79"/>
  <c r="AI112" i="79"/>
  <c r="AM112" i="79" s="1"/>
  <c r="AG112" i="79"/>
  <c r="AF112" i="79"/>
  <c r="AD112" i="79"/>
  <c r="AB112" i="79"/>
  <c r="AE112" i="79" s="1"/>
  <c r="Z112" i="79"/>
  <c r="Y112" i="79"/>
  <c r="X112" i="79"/>
  <c r="W112" i="79"/>
  <c r="U112" i="79"/>
  <c r="V112" i="79" s="1"/>
  <c r="T112" i="79"/>
  <c r="R112" i="79"/>
  <c r="Q112" i="79"/>
  <c r="P112" i="79"/>
  <c r="O112" i="79"/>
  <c r="N112" i="79"/>
  <c r="S112" i="79" s="1"/>
  <c r="M112" i="79"/>
  <c r="AK111" i="79"/>
  <c r="AI111" i="79"/>
  <c r="AH111" i="79" s="1"/>
  <c r="AE111" i="79"/>
  <c r="AD111" i="79"/>
  <c r="AB111" i="79"/>
  <c r="AA111" i="79" s="1"/>
  <c r="W111" i="79"/>
  <c r="U111" i="79"/>
  <c r="P111" i="79"/>
  <c r="N111" i="79"/>
  <c r="M111" i="79" s="1"/>
  <c r="R110" i="79"/>
  <c r="AK106" i="79"/>
  <c r="AI106" i="79"/>
  <c r="AJ106" i="79" s="1"/>
  <c r="AD106" i="79"/>
  <c r="AB106" i="79"/>
  <c r="AA106" i="79" s="1"/>
  <c r="W106" i="79"/>
  <c r="U106" i="79"/>
  <c r="T106" i="79"/>
  <c r="S106" i="79"/>
  <c r="R106" i="79"/>
  <c r="P106" i="79"/>
  <c r="N106" i="79"/>
  <c r="Q106" i="79" s="1"/>
  <c r="L106" i="79"/>
  <c r="AM105" i="79"/>
  <c r="AK105" i="79"/>
  <c r="AJ105" i="79"/>
  <c r="AI105" i="79"/>
  <c r="AL105" i="79" s="1"/>
  <c r="AH105" i="79"/>
  <c r="AD105" i="79"/>
  <c r="AB105" i="79"/>
  <c r="AE105" i="79" s="1"/>
  <c r="Z105" i="79"/>
  <c r="Y105" i="79"/>
  <c r="W105" i="79"/>
  <c r="U105" i="79"/>
  <c r="V105" i="79" s="1"/>
  <c r="S105" i="79"/>
  <c r="R105" i="79"/>
  <c r="Q105" i="79"/>
  <c r="P105" i="79"/>
  <c r="O105" i="79"/>
  <c r="N105" i="79"/>
  <c r="M105" i="79"/>
  <c r="L105" i="79"/>
  <c r="AN104" i="79"/>
  <c r="AM104" i="79"/>
  <c r="AL104" i="79"/>
  <c r="AK104" i="79"/>
  <c r="AJ104" i="79"/>
  <c r="AI104" i="79"/>
  <c r="AH104" i="79"/>
  <c r="AD104" i="79"/>
  <c r="AB104" i="79"/>
  <c r="AA104" i="79" s="1"/>
  <c r="W104" i="79"/>
  <c r="U104" i="79"/>
  <c r="Q104" i="79"/>
  <c r="P104" i="79"/>
  <c r="N104" i="79"/>
  <c r="L104" i="79"/>
  <c r="AK103" i="79"/>
  <c r="AJ103" i="79"/>
  <c r="AI103" i="79"/>
  <c r="AD103" i="79"/>
  <c r="AB103" i="79"/>
  <c r="AA103" i="79" s="1"/>
  <c r="W103" i="79"/>
  <c r="U103" i="79"/>
  <c r="X103" i="79" s="1"/>
  <c r="P103" i="79"/>
  <c r="N103" i="79"/>
  <c r="L103" i="79"/>
  <c r="AK102" i="79"/>
  <c r="AI102" i="79"/>
  <c r="AN102" i="79" s="1"/>
  <c r="AG102" i="79"/>
  <c r="AE102" i="79"/>
  <c r="AD102" i="79"/>
  <c r="AB102" i="79"/>
  <c r="AC102" i="79" s="1"/>
  <c r="AA102" i="79"/>
  <c r="Z102" i="79"/>
  <c r="Y102" i="79"/>
  <c r="X102" i="79"/>
  <c r="W102" i="79"/>
  <c r="V102" i="79"/>
  <c r="U102" i="79"/>
  <c r="T102" i="79" s="1"/>
  <c r="S102" i="79"/>
  <c r="Q102" i="79"/>
  <c r="P102" i="79"/>
  <c r="O102" i="79"/>
  <c r="N102" i="79"/>
  <c r="M102" i="79" s="1"/>
  <c r="L102" i="79"/>
  <c r="AK101" i="79"/>
  <c r="AI101" i="79"/>
  <c r="AH101" i="79" s="1"/>
  <c r="AD101" i="79"/>
  <c r="AB101" i="79"/>
  <c r="W101" i="79"/>
  <c r="U101" i="79"/>
  <c r="T101" i="79" s="1"/>
  <c r="P101" i="79"/>
  <c r="N101" i="79"/>
  <c r="M101" i="79" s="1"/>
  <c r="L101" i="79"/>
  <c r="AK100" i="79"/>
  <c r="AI100" i="79"/>
  <c r="AF100" i="79"/>
  <c r="AD100" i="79"/>
  <c r="AC100" i="79"/>
  <c r="AB100" i="79"/>
  <c r="AE100" i="79" s="1"/>
  <c r="Z100" i="79"/>
  <c r="W100" i="79"/>
  <c r="U100" i="79"/>
  <c r="S100" i="79"/>
  <c r="R100" i="79"/>
  <c r="Q100" i="79"/>
  <c r="P100" i="79"/>
  <c r="N100" i="79"/>
  <c r="O100" i="79" s="1"/>
  <c r="M100" i="79"/>
  <c r="L100" i="79"/>
  <c r="AM99" i="79"/>
  <c r="AL99" i="79"/>
  <c r="AK99" i="79"/>
  <c r="AI99" i="79"/>
  <c r="AJ99" i="79" s="1"/>
  <c r="AD99" i="79"/>
  <c r="AB99" i="79"/>
  <c r="AA99" i="79" s="1"/>
  <c r="W99" i="79"/>
  <c r="U99" i="79"/>
  <c r="T99" i="79" s="1"/>
  <c r="R99" i="79"/>
  <c r="P99" i="79"/>
  <c r="N99" i="79"/>
  <c r="L99" i="79"/>
  <c r="AK98" i="79"/>
  <c r="AI98" i="79"/>
  <c r="AD98" i="79"/>
  <c r="AB98" i="79"/>
  <c r="AA98" i="79" s="1"/>
  <c r="W98" i="79"/>
  <c r="U98" i="79"/>
  <c r="T98" i="79"/>
  <c r="P98" i="79"/>
  <c r="N98" i="79"/>
  <c r="Q98" i="79" s="1"/>
  <c r="L98" i="79"/>
  <c r="AK97" i="79"/>
  <c r="AI97" i="79"/>
  <c r="AL97" i="79" s="1"/>
  <c r="AH97" i="79"/>
  <c r="AD97" i="79"/>
  <c r="AB97" i="79"/>
  <c r="W97" i="79"/>
  <c r="U97" i="79"/>
  <c r="V97" i="79" s="1"/>
  <c r="T97" i="79"/>
  <c r="P97" i="79"/>
  <c r="N97" i="79"/>
  <c r="S97" i="79" s="1"/>
  <c r="M97" i="79"/>
  <c r="L97" i="79"/>
  <c r="AM96" i="79"/>
  <c r="AK96" i="79"/>
  <c r="AI96" i="79"/>
  <c r="AN96" i="79" s="1"/>
  <c r="AH96" i="79"/>
  <c r="AG96" i="79"/>
  <c r="AE96" i="79"/>
  <c r="AD96" i="79"/>
  <c r="AB96" i="79"/>
  <c r="AA96" i="79" s="1"/>
  <c r="W96" i="79"/>
  <c r="U96" i="79"/>
  <c r="Y96" i="79" s="1"/>
  <c r="Q96" i="79"/>
  <c r="P96" i="79"/>
  <c r="O96" i="79"/>
  <c r="N96" i="79"/>
  <c r="M96" i="79"/>
  <c r="L96" i="79"/>
  <c r="AK95" i="79"/>
  <c r="AI95" i="79"/>
  <c r="AH95" i="79" s="1"/>
  <c r="AD95" i="79"/>
  <c r="AB95" i="79"/>
  <c r="Z95" i="79"/>
  <c r="W95" i="79"/>
  <c r="U95" i="79"/>
  <c r="X95" i="79" s="1"/>
  <c r="T95" i="79"/>
  <c r="S95" i="79"/>
  <c r="P95" i="79"/>
  <c r="N95" i="79"/>
  <c r="L95" i="79"/>
  <c r="AK94" i="79"/>
  <c r="AI94" i="79"/>
  <c r="AF94" i="79"/>
  <c r="AE94" i="79"/>
  <c r="AD94" i="79"/>
  <c r="AB94" i="79"/>
  <c r="AC94" i="79" s="1"/>
  <c r="W94" i="79"/>
  <c r="U94" i="79"/>
  <c r="T94" i="79" s="1"/>
  <c r="P94" i="79"/>
  <c r="N94" i="79"/>
  <c r="M94" i="79" s="1"/>
  <c r="L94" i="79"/>
  <c r="AN93" i="79"/>
  <c r="AL93" i="79"/>
  <c r="AK93" i="79"/>
  <c r="AJ93" i="79"/>
  <c r="AI93" i="79"/>
  <c r="AH93" i="79" s="1"/>
  <c r="AD93" i="79"/>
  <c r="AB93" i="79"/>
  <c r="X93" i="79"/>
  <c r="W93" i="79"/>
  <c r="U93" i="79"/>
  <c r="P93" i="79"/>
  <c r="N93" i="79"/>
  <c r="M93" i="79" s="1"/>
  <c r="L93" i="79"/>
  <c r="AK92" i="79"/>
  <c r="AI92" i="79"/>
  <c r="AH92" i="79"/>
  <c r="AG92" i="79"/>
  <c r="AD92" i="79"/>
  <c r="AB92" i="79"/>
  <c r="AE92" i="79" s="1"/>
  <c r="AA92" i="79"/>
  <c r="Z92" i="79"/>
  <c r="Y92" i="79"/>
  <c r="W92" i="79"/>
  <c r="U92" i="79"/>
  <c r="P92" i="79"/>
  <c r="N92" i="79"/>
  <c r="O92" i="79" s="1"/>
  <c r="M92" i="79"/>
  <c r="L92" i="79"/>
  <c r="AK91" i="79"/>
  <c r="AI91" i="79"/>
  <c r="AJ91" i="79" s="1"/>
  <c r="AH91" i="79"/>
  <c r="AG91" i="79"/>
  <c r="AF91" i="79"/>
  <c r="AD91" i="79"/>
  <c r="AB91" i="79"/>
  <c r="AE91" i="79" s="1"/>
  <c r="AA91" i="79"/>
  <c r="X91" i="79"/>
  <c r="W91" i="79"/>
  <c r="U91" i="79"/>
  <c r="Z91" i="79" s="1"/>
  <c r="P91" i="79"/>
  <c r="N91" i="79"/>
  <c r="R91" i="79" s="1"/>
  <c r="M91" i="79"/>
  <c r="L91" i="79"/>
  <c r="AK90" i="79"/>
  <c r="AI90" i="79"/>
  <c r="AH90" i="79" s="1"/>
  <c r="AD90" i="79"/>
  <c r="AB90" i="79"/>
  <c r="AE90" i="79" s="1"/>
  <c r="AA90" i="79"/>
  <c r="W90" i="79"/>
  <c r="U90" i="79"/>
  <c r="S90" i="79"/>
  <c r="P90" i="79"/>
  <c r="N90" i="79"/>
  <c r="Q90" i="79" s="1"/>
  <c r="M90" i="79"/>
  <c r="L90" i="79"/>
  <c r="AN89" i="79"/>
  <c r="AM89" i="79"/>
  <c r="AK89" i="79"/>
  <c r="AJ89" i="79"/>
  <c r="AI89" i="79"/>
  <c r="AL89" i="79" s="1"/>
  <c r="AH89" i="79"/>
  <c r="AG89" i="79"/>
  <c r="AF89" i="79"/>
  <c r="AE89" i="79"/>
  <c r="AD89" i="79"/>
  <c r="AB89" i="79"/>
  <c r="AA89" i="79" s="1"/>
  <c r="W89" i="79"/>
  <c r="U89" i="79"/>
  <c r="V89" i="79" s="1"/>
  <c r="P89" i="79"/>
  <c r="N89" i="79"/>
  <c r="S89" i="79" s="1"/>
  <c r="M89" i="79"/>
  <c r="L89" i="79"/>
  <c r="AK88" i="79"/>
  <c r="AI88" i="79"/>
  <c r="AN88" i="79" s="1"/>
  <c r="AH88" i="79"/>
  <c r="AD88" i="79"/>
  <c r="AB88" i="79"/>
  <c r="AG88" i="79" s="1"/>
  <c r="W88" i="79"/>
  <c r="U88" i="79"/>
  <c r="X88" i="79" s="1"/>
  <c r="R88" i="79"/>
  <c r="P88" i="79"/>
  <c r="N88" i="79"/>
  <c r="S88" i="79" s="1"/>
  <c r="M88" i="79"/>
  <c r="L88" i="79"/>
  <c r="AK87" i="79"/>
  <c r="AI87" i="79"/>
  <c r="AJ87" i="79" s="1"/>
  <c r="AD87" i="79"/>
  <c r="AB87" i="79"/>
  <c r="AG87" i="79" s="1"/>
  <c r="AA87" i="79"/>
  <c r="Z87" i="79"/>
  <c r="Y87" i="79"/>
  <c r="W87" i="79"/>
  <c r="V87" i="79"/>
  <c r="U87" i="79"/>
  <c r="X87" i="79" s="1"/>
  <c r="T87" i="79"/>
  <c r="P87" i="79"/>
  <c r="N87" i="79"/>
  <c r="L87" i="79"/>
  <c r="AM86" i="79"/>
  <c r="AL86" i="79"/>
  <c r="AK86" i="79"/>
  <c r="AI86" i="79"/>
  <c r="AH86" i="79" s="1"/>
  <c r="AD86" i="79"/>
  <c r="AB86" i="79"/>
  <c r="AC86" i="79" s="1"/>
  <c r="AA86" i="79"/>
  <c r="Z86" i="79"/>
  <c r="Y86" i="79"/>
  <c r="W86" i="79"/>
  <c r="U86" i="79"/>
  <c r="X86" i="79" s="1"/>
  <c r="T86" i="79"/>
  <c r="S86" i="79"/>
  <c r="Q86" i="79"/>
  <c r="P86" i="79"/>
  <c r="N86" i="79"/>
  <c r="O86" i="79" s="1"/>
  <c r="L86" i="79"/>
  <c r="AL85" i="79"/>
  <c r="AK85" i="79"/>
  <c r="AJ85" i="79"/>
  <c r="AI85" i="79"/>
  <c r="AN85" i="79" s="1"/>
  <c r="AD85" i="79"/>
  <c r="AB85" i="79"/>
  <c r="AE85" i="79" s="1"/>
  <c r="AA85" i="79"/>
  <c r="Y85" i="79"/>
  <c r="X85" i="79"/>
  <c r="W85" i="79"/>
  <c r="V85" i="79"/>
  <c r="U85" i="79"/>
  <c r="Z85" i="79" s="1"/>
  <c r="T85" i="79"/>
  <c r="P85" i="79"/>
  <c r="N85" i="79"/>
  <c r="S85" i="79" s="1"/>
  <c r="M85" i="79"/>
  <c r="L85" i="79"/>
  <c r="AK84" i="79"/>
  <c r="AI84" i="79"/>
  <c r="AH84" i="79" s="1"/>
  <c r="AF84" i="79"/>
  <c r="AD84" i="79"/>
  <c r="AC84" i="79"/>
  <c r="AB84" i="79"/>
  <c r="AE84" i="79" s="1"/>
  <c r="W84" i="79"/>
  <c r="U84" i="79"/>
  <c r="T84" i="79" s="1"/>
  <c r="S84" i="79"/>
  <c r="R84" i="79"/>
  <c r="Q84" i="79"/>
  <c r="P84" i="79"/>
  <c r="N84" i="79"/>
  <c r="O84" i="79" s="1"/>
  <c r="M84" i="79"/>
  <c r="L84" i="79"/>
  <c r="AK83" i="79"/>
  <c r="AI83" i="79"/>
  <c r="AD83" i="79"/>
  <c r="AB83" i="79"/>
  <c r="AG83" i="79" s="1"/>
  <c r="AA83" i="79"/>
  <c r="X83" i="79"/>
  <c r="W83" i="79"/>
  <c r="U83" i="79"/>
  <c r="Z83" i="79" s="1"/>
  <c r="P83" i="79"/>
  <c r="N83" i="79"/>
  <c r="L83" i="79"/>
  <c r="AN82" i="79"/>
  <c r="AM82" i="79"/>
  <c r="AK82" i="79"/>
  <c r="AJ82" i="79"/>
  <c r="AI82" i="79"/>
  <c r="AL82" i="79" s="1"/>
  <c r="AH82" i="79"/>
  <c r="AD82" i="79"/>
  <c r="AB82" i="79"/>
  <c r="AA82" i="79" s="1"/>
  <c r="W82" i="79"/>
  <c r="U82" i="79"/>
  <c r="Y82" i="79" s="1"/>
  <c r="P82" i="79"/>
  <c r="N82" i="79"/>
  <c r="Q82" i="79" s="1"/>
  <c r="L82" i="79"/>
  <c r="AN81" i="79"/>
  <c r="AM81" i="79"/>
  <c r="AK81" i="79"/>
  <c r="AI81" i="79"/>
  <c r="AH81" i="79" s="1"/>
  <c r="AD81" i="79"/>
  <c r="AB81" i="79"/>
  <c r="Y81" i="79"/>
  <c r="X81" i="79"/>
  <c r="W81" i="79"/>
  <c r="V81" i="79"/>
  <c r="U81" i="79"/>
  <c r="Z81" i="79" s="1"/>
  <c r="T81" i="79"/>
  <c r="P81" i="79"/>
  <c r="N81" i="79"/>
  <c r="O81" i="79" s="1"/>
  <c r="L81" i="79"/>
  <c r="AK80" i="79"/>
  <c r="AJ80" i="79"/>
  <c r="AI80" i="79"/>
  <c r="AD80" i="79"/>
  <c r="AB80" i="79"/>
  <c r="W80" i="79"/>
  <c r="U80" i="79"/>
  <c r="X80" i="79" s="1"/>
  <c r="T80" i="79"/>
  <c r="S80" i="79"/>
  <c r="P80" i="79"/>
  <c r="N80" i="79"/>
  <c r="O80" i="79" s="1"/>
  <c r="AN79" i="79"/>
  <c r="AL79" i="79"/>
  <c r="AK79" i="79"/>
  <c r="AI79" i="79"/>
  <c r="AJ79" i="79" s="1"/>
  <c r="AH79" i="79"/>
  <c r="AG79" i="79"/>
  <c r="AF79" i="79"/>
  <c r="AE79" i="79"/>
  <c r="AD79" i="79"/>
  <c r="AC79" i="79"/>
  <c r="AB79" i="79"/>
  <c r="AA79" i="79"/>
  <c r="W79" i="79"/>
  <c r="U79" i="79"/>
  <c r="T79" i="79" s="1"/>
  <c r="P79" i="79"/>
  <c r="N79" i="79"/>
  <c r="AL78" i="79"/>
  <c r="AK78" i="79"/>
  <c r="AI78" i="79"/>
  <c r="AF78" i="79"/>
  <c r="AE78" i="79"/>
  <c r="AD78" i="79"/>
  <c r="AC78" i="79"/>
  <c r="AB78" i="79"/>
  <c r="AG78" i="79" s="1"/>
  <c r="AA78" i="79"/>
  <c r="W78" i="79"/>
  <c r="V78" i="79"/>
  <c r="U78" i="79"/>
  <c r="P78" i="79"/>
  <c r="N78" i="79"/>
  <c r="L78" i="79"/>
  <c r="AN77" i="79"/>
  <c r="AK77" i="79"/>
  <c r="AI77" i="79"/>
  <c r="AH77" i="79"/>
  <c r="AF77" i="79"/>
  <c r="AD77" i="79"/>
  <c r="AB77" i="79"/>
  <c r="AE77" i="79" s="1"/>
  <c r="AA77" i="79"/>
  <c r="W77" i="79"/>
  <c r="U77" i="79"/>
  <c r="V77" i="79" s="1"/>
  <c r="S77" i="79"/>
  <c r="R77" i="79"/>
  <c r="P77" i="79"/>
  <c r="N77" i="79"/>
  <c r="Q77" i="79" s="1"/>
  <c r="M77" i="79"/>
  <c r="AN76" i="79"/>
  <c r="AM76" i="79"/>
  <c r="AL76" i="79"/>
  <c r="AK76" i="79"/>
  <c r="AJ76" i="79"/>
  <c r="AI76" i="79"/>
  <c r="AH76" i="79"/>
  <c r="AG76" i="79"/>
  <c r="AF76" i="79"/>
  <c r="AE76" i="79"/>
  <c r="AD76" i="79"/>
  <c r="AC76" i="79"/>
  <c r="AB76" i="79"/>
  <c r="AA76" i="79" s="1"/>
  <c r="W76" i="79"/>
  <c r="U76" i="79"/>
  <c r="R76" i="79"/>
  <c r="Q76" i="79"/>
  <c r="P76" i="79"/>
  <c r="N76" i="79"/>
  <c r="S76" i="79" s="1"/>
  <c r="AM75" i="79"/>
  <c r="AL75" i="79"/>
  <c r="AK75" i="79"/>
  <c r="AJ75" i="79"/>
  <c r="AI75" i="79"/>
  <c r="AN75" i="79" s="1"/>
  <c r="AH75" i="79"/>
  <c r="AD75" i="79"/>
  <c r="AC75" i="79"/>
  <c r="AB75" i="79"/>
  <c r="W75" i="79"/>
  <c r="U75" i="79"/>
  <c r="Z75" i="79" s="1"/>
  <c r="P75" i="79"/>
  <c r="N75" i="79"/>
  <c r="Q75" i="79" s="1"/>
  <c r="M75" i="79"/>
  <c r="AM74" i="79"/>
  <c r="AK74" i="79"/>
  <c r="AI74" i="79"/>
  <c r="AL74" i="79" s="1"/>
  <c r="AH74" i="79"/>
  <c r="AG74" i="79"/>
  <c r="AE74" i="79"/>
  <c r="AD74" i="79"/>
  <c r="AB74" i="79"/>
  <c r="AC74" i="79" s="1"/>
  <c r="AA74" i="79"/>
  <c r="Z74" i="79"/>
  <c r="Y74" i="79"/>
  <c r="X74" i="79"/>
  <c r="W74" i="79"/>
  <c r="V74" i="79"/>
  <c r="U74" i="79"/>
  <c r="T74" i="79"/>
  <c r="S74" i="79"/>
  <c r="R74" i="79"/>
  <c r="Q74" i="79"/>
  <c r="P74" i="79"/>
  <c r="O74" i="79"/>
  <c r="N74" i="79"/>
  <c r="M74" i="79" s="1"/>
  <c r="L74" i="79"/>
  <c r="AN73" i="79"/>
  <c r="AM73" i="79"/>
  <c r="AL73" i="79"/>
  <c r="AK73" i="79"/>
  <c r="AJ73" i="79"/>
  <c r="AI73" i="79"/>
  <c r="AH73" i="79" s="1"/>
  <c r="AD73" i="79"/>
  <c r="AB73" i="79"/>
  <c r="W73" i="79"/>
  <c r="U73" i="79"/>
  <c r="Z73" i="79" s="1"/>
  <c r="P73" i="79"/>
  <c r="O73" i="79"/>
  <c r="N73" i="79"/>
  <c r="AK72" i="79"/>
  <c r="AJ72" i="79"/>
  <c r="AI72" i="79"/>
  <c r="AD72" i="79"/>
  <c r="AB72" i="79"/>
  <c r="Y72" i="79"/>
  <c r="W72" i="79"/>
  <c r="U72" i="79"/>
  <c r="X72" i="79" s="1"/>
  <c r="P72" i="79"/>
  <c r="N72" i="79"/>
  <c r="O72" i="79" s="1"/>
  <c r="AN71" i="79"/>
  <c r="AL71" i="79"/>
  <c r="AK71" i="79"/>
  <c r="AI71" i="79"/>
  <c r="AJ71" i="79" s="1"/>
  <c r="AH71" i="79"/>
  <c r="AG71" i="79"/>
  <c r="AF71" i="79"/>
  <c r="AE71" i="79"/>
  <c r="AD71" i="79"/>
  <c r="AC71" i="79"/>
  <c r="AB71" i="79"/>
  <c r="AA71" i="79"/>
  <c r="Y71" i="79"/>
  <c r="W71" i="79"/>
  <c r="U71" i="79"/>
  <c r="T71" i="79" s="1"/>
  <c r="P71" i="79"/>
  <c r="N71" i="79"/>
  <c r="R71" i="79" s="1"/>
  <c r="AK70" i="79"/>
  <c r="AI70" i="79"/>
  <c r="AM70" i="79" s="1"/>
  <c r="AF70" i="79"/>
  <c r="AE70" i="79"/>
  <c r="AD70" i="79"/>
  <c r="AC70" i="79"/>
  <c r="AB70" i="79"/>
  <c r="AG70" i="79" s="1"/>
  <c r="AA70" i="79"/>
  <c r="W70" i="79"/>
  <c r="U70" i="79"/>
  <c r="V70" i="79" s="1"/>
  <c r="P70" i="79"/>
  <c r="N70" i="79"/>
  <c r="M70" i="79" s="1"/>
  <c r="AN69" i="79"/>
  <c r="AK69" i="79"/>
  <c r="AJ69" i="79"/>
  <c r="AI69" i="79"/>
  <c r="AH69" i="79"/>
  <c r="AF69" i="79"/>
  <c r="AD69" i="79"/>
  <c r="AB69" i="79"/>
  <c r="AA69" i="79"/>
  <c r="W69" i="79"/>
  <c r="U69" i="79"/>
  <c r="V69" i="79" s="1"/>
  <c r="T69" i="79"/>
  <c r="P69" i="79"/>
  <c r="N69" i="79"/>
  <c r="O69" i="79" s="1"/>
  <c r="AN68" i="79"/>
  <c r="AM68" i="79"/>
  <c r="AL68" i="79"/>
  <c r="AK68" i="79"/>
  <c r="AJ68" i="79"/>
  <c r="AI68" i="79"/>
  <c r="AH68" i="79"/>
  <c r="AG68" i="79"/>
  <c r="AF68" i="79"/>
  <c r="AE68" i="79"/>
  <c r="AD68" i="79"/>
  <c r="AC68" i="79"/>
  <c r="AB68" i="79"/>
  <c r="AA68" i="79" s="1"/>
  <c r="X68" i="79"/>
  <c r="W68" i="79"/>
  <c r="U68" i="79"/>
  <c r="R68" i="79"/>
  <c r="Q68" i="79"/>
  <c r="P68" i="79"/>
  <c r="O68" i="79"/>
  <c r="N68" i="79"/>
  <c r="S68" i="79" s="1"/>
  <c r="M68" i="79"/>
  <c r="L68" i="79"/>
  <c r="AM67" i="79"/>
  <c r="AL67" i="79"/>
  <c r="AK67" i="79"/>
  <c r="AJ67" i="79"/>
  <c r="AI67" i="79"/>
  <c r="AN67" i="79" s="1"/>
  <c r="AH67" i="79"/>
  <c r="AD67" i="79"/>
  <c r="AC67" i="79"/>
  <c r="AB67" i="79"/>
  <c r="W67" i="79"/>
  <c r="U67" i="79"/>
  <c r="P67" i="79"/>
  <c r="N67" i="79"/>
  <c r="M67" i="79" s="1"/>
  <c r="AM66" i="79"/>
  <c r="AK66" i="79"/>
  <c r="AI66" i="79"/>
  <c r="AH66" i="79"/>
  <c r="AG66" i="79"/>
  <c r="AE66" i="79"/>
  <c r="AD66" i="79"/>
  <c r="AB66" i="79"/>
  <c r="AC66" i="79" s="1"/>
  <c r="AA66" i="79"/>
  <c r="Y66" i="79"/>
  <c r="X66" i="79"/>
  <c r="W66" i="79"/>
  <c r="U66" i="79"/>
  <c r="V66" i="79" s="1"/>
  <c r="T66" i="79"/>
  <c r="Q66" i="79"/>
  <c r="P66" i="79"/>
  <c r="N66" i="79"/>
  <c r="M66" i="79" s="1"/>
  <c r="AN65" i="79"/>
  <c r="AM65" i="79"/>
  <c r="AL65" i="79"/>
  <c r="AK65" i="79"/>
  <c r="AJ65" i="79"/>
  <c r="AI65" i="79"/>
  <c r="AH65" i="79" s="1"/>
  <c r="AD65" i="79"/>
  <c r="AB65" i="79"/>
  <c r="W65" i="79"/>
  <c r="U65" i="79"/>
  <c r="Z65" i="79" s="1"/>
  <c r="P65" i="79"/>
  <c r="N65" i="79"/>
  <c r="AK64" i="79"/>
  <c r="AJ64" i="79"/>
  <c r="AI64" i="79"/>
  <c r="AD64" i="79"/>
  <c r="AB64" i="79"/>
  <c r="Y64" i="79"/>
  <c r="W64" i="79"/>
  <c r="V64" i="79"/>
  <c r="U64" i="79"/>
  <c r="T64" i="79"/>
  <c r="Q64" i="79"/>
  <c r="P64" i="79"/>
  <c r="N64" i="79"/>
  <c r="M64" i="79" s="1"/>
  <c r="R63" i="79"/>
  <c r="AK62" i="79"/>
  <c r="AI62" i="79"/>
  <c r="AM62" i="79" s="1"/>
  <c r="AH62" i="79"/>
  <c r="AD62" i="79"/>
  <c r="AB62" i="79"/>
  <c r="AG62" i="79" s="1"/>
  <c r="W62" i="79"/>
  <c r="U62" i="79"/>
  <c r="T62" i="79" s="1"/>
  <c r="P62" i="79"/>
  <c r="N62" i="79"/>
  <c r="M62" i="79" s="1"/>
  <c r="L62" i="79"/>
  <c r="AN61" i="79"/>
  <c r="AM61" i="79"/>
  <c r="AK61" i="79"/>
  <c r="AJ61" i="79"/>
  <c r="AI61" i="79"/>
  <c r="AH61" i="79" s="1"/>
  <c r="AD61" i="79"/>
  <c r="AB61" i="79"/>
  <c r="W61" i="79"/>
  <c r="U61" i="79"/>
  <c r="Z61" i="79" s="1"/>
  <c r="P61" i="79"/>
  <c r="N61" i="79"/>
  <c r="Q61" i="79" s="1"/>
  <c r="L61" i="79"/>
  <c r="AK60" i="79"/>
  <c r="AI60" i="79"/>
  <c r="AJ60" i="79" s="1"/>
  <c r="AD60" i="79"/>
  <c r="AB60" i="79"/>
  <c r="AA60" i="79" s="1"/>
  <c r="W60" i="79"/>
  <c r="U60" i="79"/>
  <c r="P60" i="79"/>
  <c r="N60" i="79"/>
  <c r="S60" i="79" s="1"/>
  <c r="L60" i="79"/>
  <c r="AN59" i="79"/>
  <c r="AK59" i="79"/>
  <c r="AI59" i="79"/>
  <c r="AH59" i="79" s="1"/>
  <c r="AD59" i="79"/>
  <c r="AB59" i="79"/>
  <c r="AA59" i="79" s="1"/>
  <c r="W59" i="79"/>
  <c r="U59" i="79"/>
  <c r="T59" i="79" s="1"/>
  <c r="P59" i="79"/>
  <c r="N59" i="79"/>
  <c r="S59" i="79" s="1"/>
  <c r="L59" i="79"/>
  <c r="AL58" i="79"/>
  <c r="AK58" i="79"/>
  <c r="AI58" i="79"/>
  <c r="AN58" i="79" s="1"/>
  <c r="AF58" i="79"/>
  <c r="AE58" i="79"/>
  <c r="AD58" i="79"/>
  <c r="AC58" i="79"/>
  <c r="AB58" i="79"/>
  <c r="AG58" i="79" s="1"/>
  <c r="AA58" i="79"/>
  <c r="W58" i="79"/>
  <c r="U58" i="79"/>
  <c r="X58" i="79" s="1"/>
  <c r="P58" i="79"/>
  <c r="N58" i="79"/>
  <c r="S58" i="79" s="1"/>
  <c r="L58" i="79"/>
  <c r="AK57" i="79"/>
  <c r="AI57" i="79"/>
  <c r="AD57" i="79"/>
  <c r="AB57" i="79"/>
  <c r="AA57" i="79" s="1"/>
  <c r="W57" i="79"/>
  <c r="U57" i="79"/>
  <c r="Z57" i="79" s="1"/>
  <c r="T57" i="79"/>
  <c r="R57" i="79"/>
  <c r="Q57" i="79"/>
  <c r="P57" i="79"/>
  <c r="O57" i="79"/>
  <c r="N57" i="79"/>
  <c r="S57" i="79" s="1"/>
  <c r="M57" i="79"/>
  <c r="L57" i="79"/>
  <c r="AM56" i="79"/>
  <c r="AL56" i="79"/>
  <c r="AK56" i="79"/>
  <c r="AJ56" i="79"/>
  <c r="AI56" i="79"/>
  <c r="AN56" i="79" s="1"/>
  <c r="AH56" i="79"/>
  <c r="AG56" i="79"/>
  <c r="AE56" i="79"/>
  <c r="AD56" i="79"/>
  <c r="AB56" i="79"/>
  <c r="AA56" i="79" s="1"/>
  <c r="X56" i="79"/>
  <c r="W56" i="79"/>
  <c r="U56" i="79"/>
  <c r="Y56" i="79" s="1"/>
  <c r="R56" i="79"/>
  <c r="Q56" i="79"/>
  <c r="P56" i="79"/>
  <c r="O56" i="79"/>
  <c r="N56" i="79"/>
  <c r="S56" i="79" s="1"/>
  <c r="M56" i="79"/>
  <c r="L56" i="79"/>
  <c r="AL55" i="79"/>
  <c r="AK55" i="79"/>
  <c r="AI55" i="79"/>
  <c r="AN55" i="79" s="1"/>
  <c r="AD55" i="79"/>
  <c r="AB55" i="79"/>
  <c r="AE55" i="79" s="1"/>
  <c r="W55" i="79"/>
  <c r="U55" i="79"/>
  <c r="Z55" i="79" s="1"/>
  <c r="T55" i="79"/>
  <c r="P55" i="79"/>
  <c r="O55" i="79"/>
  <c r="N55" i="79"/>
  <c r="M55" i="79"/>
  <c r="L55" i="79"/>
  <c r="AK54" i="79"/>
  <c r="AJ54" i="79"/>
  <c r="AI54" i="79"/>
  <c r="AM54" i="79" s="1"/>
  <c r="AH54" i="79"/>
  <c r="AD54" i="79"/>
  <c r="AB54" i="79"/>
  <c r="AG54" i="79" s="1"/>
  <c r="Z54" i="79"/>
  <c r="Y54" i="79"/>
  <c r="W54" i="79"/>
  <c r="U54" i="79"/>
  <c r="X54" i="79" s="1"/>
  <c r="T54" i="79"/>
  <c r="R54" i="79"/>
  <c r="Q54" i="79"/>
  <c r="P54" i="79"/>
  <c r="O54" i="79"/>
  <c r="N54" i="79"/>
  <c r="M54" i="79" s="1"/>
  <c r="L54" i="79"/>
  <c r="AN53" i="79"/>
  <c r="AL53" i="79"/>
  <c r="AK53" i="79"/>
  <c r="AI53" i="79"/>
  <c r="AH53" i="79" s="1"/>
  <c r="AG53" i="79"/>
  <c r="AE53" i="79"/>
  <c r="AD53" i="79"/>
  <c r="AB53" i="79"/>
  <c r="Y53" i="79"/>
  <c r="X53" i="79"/>
  <c r="W53" i="79"/>
  <c r="V53" i="79"/>
  <c r="U53" i="79"/>
  <c r="Z53" i="79" s="1"/>
  <c r="T53" i="79"/>
  <c r="P53" i="79"/>
  <c r="N53" i="79"/>
  <c r="Q53" i="79" s="1"/>
  <c r="L53" i="79"/>
  <c r="AL52" i="79"/>
  <c r="AK52" i="79"/>
  <c r="AI52" i="79"/>
  <c r="AD52" i="79"/>
  <c r="AB52" i="79"/>
  <c r="AC52" i="79" s="1"/>
  <c r="W52" i="79"/>
  <c r="V52" i="79"/>
  <c r="U52" i="79"/>
  <c r="T52" i="79" s="1"/>
  <c r="Q52" i="79"/>
  <c r="P52" i="79"/>
  <c r="N52" i="79"/>
  <c r="S52" i="79" s="1"/>
  <c r="L52" i="79"/>
  <c r="AK51" i="79"/>
  <c r="AI51" i="79"/>
  <c r="AH51" i="79"/>
  <c r="AD51" i="79"/>
  <c r="AB51" i="79"/>
  <c r="AA51" i="79" s="1"/>
  <c r="W51" i="79"/>
  <c r="U51" i="79"/>
  <c r="T51" i="79" s="1"/>
  <c r="S51" i="79"/>
  <c r="P51" i="79"/>
  <c r="N51" i="79"/>
  <c r="M51" i="79" s="1"/>
  <c r="L51" i="79"/>
  <c r="AK50" i="79"/>
  <c r="AI50" i="79"/>
  <c r="AH50" i="79" s="1"/>
  <c r="AF50" i="79"/>
  <c r="AD50" i="79"/>
  <c r="AB50" i="79"/>
  <c r="AG50" i="79" s="1"/>
  <c r="W50" i="79"/>
  <c r="U50" i="79"/>
  <c r="T50" i="79" s="1"/>
  <c r="S50" i="79"/>
  <c r="P50" i="79"/>
  <c r="N50" i="79"/>
  <c r="O50" i="79" s="1"/>
  <c r="L50" i="79"/>
  <c r="AK49" i="79"/>
  <c r="AI49" i="79"/>
  <c r="AL49" i="79" s="1"/>
  <c r="AG49" i="79"/>
  <c r="AD49" i="79"/>
  <c r="AC49" i="79"/>
  <c r="AB49" i="79"/>
  <c r="AE49" i="79" s="1"/>
  <c r="AA49" i="79"/>
  <c r="X49" i="79"/>
  <c r="W49" i="79"/>
  <c r="U49" i="79"/>
  <c r="V49" i="79" s="1"/>
  <c r="T49" i="79"/>
  <c r="P49" i="79"/>
  <c r="N49" i="79"/>
  <c r="M49" i="79" s="1"/>
  <c r="L49" i="79"/>
  <c r="AN48" i="79"/>
  <c r="AM48" i="79"/>
  <c r="AL48" i="79"/>
  <c r="AK48" i="79"/>
  <c r="AJ48" i="79"/>
  <c r="AI48" i="79"/>
  <c r="AH48" i="79"/>
  <c r="AG48" i="79"/>
  <c r="AE48" i="79"/>
  <c r="AD48" i="79"/>
  <c r="AB48" i="79"/>
  <c r="AA48" i="79" s="1"/>
  <c r="Z48" i="79"/>
  <c r="Y48" i="79"/>
  <c r="X48" i="79"/>
  <c r="W48" i="79"/>
  <c r="U48" i="79"/>
  <c r="V48" i="79" s="1"/>
  <c r="P48" i="79"/>
  <c r="N48" i="79"/>
  <c r="S48" i="79" s="1"/>
  <c r="AK47" i="79"/>
  <c r="AI47" i="79"/>
  <c r="AN47" i="79" s="1"/>
  <c r="AG47" i="79"/>
  <c r="AD47" i="79"/>
  <c r="AC47" i="79"/>
  <c r="AB47" i="79"/>
  <c r="AF47" i="79" s="1"/>
  <c r="Z47" i="79"/>
  <c r="W47" i="79"/>
  <c r="U47" i="79"/>
  <c r="X47" i="79" s="1"/>
  <c r="S47" i="79"/>
  <c r="R47" i="79"/>
  <c r="Q47" i="79"/>
  <c r="P47" i="79"/>
  <c r="N47" i="79"/>
  <c r="O47" i="79" s="1"/>
  <c r="AN46" i="79"/>
  <c r="AM46" i="79"/>
  <c r="AL46" i="79"/>
  <c r="AK46" i="79"/>
  <c r="AJ46" i="79"/>
  <c r="AI46" i="79"/>
  <c r="AH46" i="79"/>
  <c r="AD46" i="79"/>
  <c r="AB46" i="79"/>
  <c r="AA46" i="79" s="1"/>
  <c r="W46" i="79"/>
  <c r="U46" i="79"/>
  <c r="X46" i="79" s="1"/>
  <c r="P46" i="79"/>
  <c r="N46" i="79"/>
  <c r="S46" i="79" s="1"/>
  <c r="AK45" i="79"/>
  <c r="AI45" i="79"/>
  <c r="AN45" i="79" s="1"/>
  <c r="AG45" i="79"/>
  <c r="AE45" i="79"/>
  <c r="AD45" i="79"/>
  <c r="AC45" i="79"/>
  <c r="AB45" i="79"/>
  <c r="AF45" i="79" s="1"/>
  <c r="AA45" i="79"/>
  <c r="Y45" i="79"/>
  <c r="W45" i="79"/>
  <c r="V45" i="79"/>
  <c r="U45" i="79"/>
  <c r="X45" i="79" s="1"/>
  <c r="Q45" i="79"/>
  <c r="P45" i="79"/>
  <c r="N45" i="79"/>
  <c r="O45" i="79" s="1"/>
  <c r="AN44" i="79"/>
  <c r="AL44" i="79"/>
  <c r="AK44" i="79"/>
  <c r="AI44" i="79"/>
  <c r="AJ44" i="79" s="1"/>
  <c r="AF44" i="79"/>
  <c r="AD44" i="79"/>
  <c r="AB44" i="79"/>
  <c r="AC44" i="79" s="1"/>
  <c r="AA44" i="79"/>
  <c r="Z44" i="79"/>
  <c r="Y44" i="79"/>
  <c r="X44" i="79"/>
  <c r="W44" i="79"/>
  <c r="V44" i="79"/>
  <c r="U44" i="79"/>
  <c r="T44" i="79"/>
  <c r="P44" i="79"/>
  <c r="N44" i="79"/>
  <c r="M44" i="79" s="1"/>
  <c r="L44" i="79"/>
  <c r="AK43" i="79"/>
  <c r="AI43" i="79"/>
  <c r="AH43" i="79" s="1"/>
  <c r="AG43" i="79"/>
  <c r="AF43" i="79"/>
  <c r="AD43" i="79"/>
  <c r="AC43" i="79"/>
  <c r="AB43" i="79"/>
  <c r="AE43" i="79" s="1"/>
  <c r="AA43" i="79"/>
  <c r="W43" i="79"/>
  <c r="U43" i="79"/>
  <c r="Z43" i="79" s="1"/>
  <c r="P43" i="79"/>
  <c r="N43" i="79"/>
  <c r="R43" i="79" s="1"/>
  <c r="AN42" i="79"/>
  <c r="AL42" i="79"/>
  <c r="AK42" i="79"/>
  <c r="AJ42" i="79"/>
  <c r="AI42" i="79"/>
  <c r="AM42" i="79" s="1"/>
  <c r="AH42" i="79"/>
  <c r="AF42" i="79"/>
  <c r="AD42" i="79"/>
  <c r="AC42" i="79"/>
  <c r="AB42" i="79"/>
  <c r="AE42" i="79" s="1"/>
  <c r="Z42" i="79"/>
  <c r="X42" i="79"/>
  <c r="W42" i="79"/>
  <c r="U42" i="79"/>
  <c r="V42" i="79" s="1"/>
  <c r="P42" i="79"/>
  <c r="N42" i="79"/>
  <c r="O42" i="79" s="1"/>
  <c r="AM41" i="79"/>
  <c r="AK41" i="79"/>
  <c r="AI41" i="79"/>
  <c r="AJ41" i="79" s="1"/>
  <c r="AH41" i="79"/>
  <c r="AG41" i="79"/>
  <c r="AF41" i="79"/>
  <c r="AE41" i="79"/>
  <c r="AD41" i="79"/>
  <c r="AC41" i="79"/>
  <c r="AB41" i="79"/>
  <c r="AA41" i="79"/>
  <c r="W41" i="79"/>
  <c r="U41" i="79"/>
  <c r="T41" i="79" s="1"/>
  <c r="P41" i="79"/>
  <c r="N41" i="79"/>
  <c r="Q41" i="79" s="1"/>
  <c r="AN40" i="79"/>
  <c r="AM40" i="79"/>
  <c r="AK40" i="79"/>
  <c r="AJ40" i="79"/>
  <c r="AI40" i="79"/>
  <c r="AL40" i="79" s="1"/>
  <c r="AH40" i="79"/>
  <c r="AD40" i="79"/>
  <c r="AB40" i="79"/>
  <c r="AG40" i="79" s="1"/>
  <c r="Z40" i="79"/>
  <c r="X40" i="79"/>
  <c r="W40" i="79"/>
  <c r="V40" i="79"/>
  <c r="U40" i="79"/>
  <c r="Y40" i="79" s="1"/>
  <c r="T40" i="79"/>
  <c r="R40" i="79"/>
  <c r="P40" i="79"/>
  <c r="O40" i="79"/>
  <c r="N40" i="79"/>
  <c r="Q40" i="79" s="1"/>
  <c r="L40" i="79"/>
  <c r="AM39" i="79"/>
  <c r="AK39" i="79"/>
  <c r="AJ39" i="79"/>
  <c r="AI39" i="79"/>
  <c r="AL39" i="79" s="1"/>
  <c r="AG39" i="79"/>
  <c r="AE39" i="79"/>
  <c r="AD39" i="79"/>
  <c r="AB39" i="79"/>
  <c r="AC39" i="79" s="1"/>
  <c r="W39" i="79"/>
  <c r="U39" i="79"/>
  <c r="V39" i="79" s="1"/>
  <c r="P39" i="79"/>
  <c r="N39" i="79"/>
  <c r="S39" i="79" s="1"/>
  <c r="M39" i="79"/>
  <c r="AN38" i="79"/>
  <c r="AM38" i="79"/>
  <c r="AL38" i="79"/>
  <c r="AK38" i="79"/>
  <c r="AJ38" i="79"/>
  <c r="AI38" i="79"/>
  <c r="AH38" i="79"/>
  <c r="AD38" i="79"/>
  <c r="AB38" i="79"/>
  <c r="AA38" i="79" s="1"/>
  <c r="W38" i="79"/>
  <c r="U38" i="79"/>
  <c r="T38" i="79" s="1"/>
  <c r="P38" i="79"/>
  <c r="N38" i="79"/>
  <c r="S38" i="79" s="1"/>
  <c r="AK37" i="79"/>
  <c r="AI37" i="79"/>
  <c r="AN37" i="79" s="1"/>
  <c r="AG37" i="79"/>
  <c r="AE37" i="79"/>
  <c r="AD37" i="79"/>
  <c r="AC37" i="79"/>
  <c r="AB37" i="79"/>
  <c r="AF37" i="79" s="1"/>
  <c r="AA37" i="79"/>
  <c r="W37" i="79"/>
  <c r="U37" i="79"/>
  <c r="X37" i="79" s="1"/>
  <c r="P37" i="79"/>
  <c r="N37" i="79"/>
  <c r="O37" i="79" s="1"/>
  <c r="AN36" i="79"/>
  <c r="AL36" i="79"/>
  <c r="AK36" i="79"/>
  <c r="AI36" i="79"/>
  <c r="AJ36" i="79" s="1"/>
  <c r="AF36" i="79"/>
  <c r="AD36" i="79"/>
  <c r="AB36" i="79"/>
  <c r="AC36" i="79" s="1"/>
  <c r="AA36" i="79"/>
  <c r="Y36" i="79"/>
  <c r="X36" i="79"/>
  <c r="W36" i="79"/>
  <c r="U36" i="79"/>
  <c r="V36" i="79" s="1"/>
  <c r="T36" i="79"/>
  <c r="P36" i="79"/>
  <c r="N36" i="79"/>
  <c r="M36" i="79" s="1"/>
  <c r="AK35" i="79"/>
  <c r="AI35" i="79"/>
  <c r="AH35" i="79" s="1"/>
  <c r="AG35" i="79"/>
  <c r="AF35" i="79"/>
  <c r="AE35" i="79"/>
  <c r="AD35" i="79"/>
  <c r="AC35" i="79"/>
  <c r="AB35" i="79"/>
  <c r="AA35" i="79"/>
  <c r="W35" i="79"/>
  <c r="U35" i="79"/>
  <c r="Z35" i="79" s="1"/>
  <c r="S35" i="79"/>
  <c r="Q35" i="79"/>
  <c r="P35" i="79"/>
  <c r="O35" i="79"/>
  <c r="N35" i="79"/>
  <c r="R35" i="79" s="1"/>
  <c r="M35" i="79"/>
  <c r="L35" i="79"/>
  <c r="AN34" i="79"/>
  <c r="AL34" i="79"/>
  <c r="AK34" i="79"/>
  <c r="AJ34" i="79"/>
  <c r="AI34" i="79"/>
  <c r="AM34" i="79" s="1"/>
  <c r="AH34" i="79"/>
  <c r="AF34" i="79"/>
  <c r="AD34" i="79"/>
  <c r="AC34" i="79"/>
  <c r="AB34" i="79"/>
  <c r="AE34" i="79" s="1"/>
  <c r="X34" i="79"/>
  <c r="W34" i="79"/>
  <c r="U34" i="79"/>
  <c r="V34" i="79" s="1"/>
  <c r="R34" i="79"/>
  <c r="P34" i="79"/>
  <c r="N34" i="79"/>
  <c r="O34" i="79" s="1"/>
  <c r="AM33" i="79"/>
  <c r="AK33" i="79"/>
  <c r="AI33" i="79"/>
  <c r="AJ33" i="79" s="1"/>
  <c r="AH33" i="79"/>
  <c r="AG33" i="79"/>
  <c r="AF33" i="79"/>
  <c r="AE33" i="79"/>
  <c r="AD33" i="79"/>
  <c r="AC33" i="79"/>
  <c r="AB33" i="79"/>
  <c r="AA33" i="79"/>
  <c r="W33" i="79"/>
  <c r="U33" i="79"/>
  <c r="T33" i="79" s="1"/>
  <c r="P33" i="79"/>
  <c r="N33" i="79"/>
  <c r="S33" i="79" s="1"/>
  <c r="AN32" i="79"/>
  <c r="AM32" i="79"/>
  <c r="AL32" i="79"/>
  <c r="AK32" i="79"/>
  <c r="AJ32" i="79"/>
  <c r="AI32" i="79"/>
  <c r="AH32" i="79"/>
  <c r="AD32" i="79"/>
  <c r="AB32" i="79"/>
  <c r="AG32" i="79" s="1"/>
  <c r="X32" i="79"/>
  <c r="W32" i="79"/>
  <c r="U32" i="79"/>
  <c r="Y32" i="79" s="1"/>
  <c r="P32" i="79"/>
  <c r="N32" i="79"/>
  <c r="Q32" i="79" s="1"/>
  <c r="AM31" i="79"/>
  <c r="AK31" i="79"/>
  <c r="AJ31" i="79"/>
  <c r="AI31" i="79"/>
  <c r="AL31" i="79" s="1"/>
  <c r="AG31" i="79"/>
  <c r="AE31" i="79"/>
  <c r="AD31" i="79"/>
  <c r="AB31" i="79"/>
  <c r="AC31" i="79" s="1"/>
  <c r="Y31" i="79"/>
  <c r="W31" i="79"/>
  <c r="U31" i="79"/>
  <c r="V31" i="79" s="1"/>
  <c r="T31" i="79"/>
  <c r="P31" i="79"/>
  <c r="N31" i="79"/>
  <c r="S31" i="79" s="1"/>
  <c r="M31" i="79"/>
  <c r="R30" i="79"/>
  <c r="L18" i="79"/>
  <c r="L17" i="79"/>
  <c r="L15" i="79"/>
  <c r="L14" i="79"/>
  <c r="L13" i="79"/>
  <c r="AK40" i="78"/>
  <c r="AI40" i="78"/>
  <c r="AN40" i="78" s="1"/>
  <c r="AD40" i="78"/>
  <c r="AB40" i="78"/>
  <c r="AC40" i="78" s="1"/>
  <c r="AA40" i="78"/>
  <c r="W40" i="78"/>
  <c r="U40" i="78"/>
  <c r="T40" i="78" s="1"/>
  <c r="P40" i="78"/>
  <c r="N40" i="78"/>
  <c r="Q40" i="78" s="1"/>
  <c r="AK39" i="78"/>
  <c r="AI39" i="78"/>
  <c r="AJ39" i="78" s="1"/>
  <c r="AH39" i="78"/>
  <c r="AD39" i="78"/>
  <c r="AB39" i="78"/>
  <c r="AG39" i="78" s="1"/>
  <c r="W39" i="78"/>
  <c r="U39" i="78"/>
  <c r="V39" i="78" s="1"/>
  <c r="P39" i="78"/>
  <c r="N39" i="78"/>
  <c r="O39" i="78" s="1"/>
  <c r="M39" i="78"/>
  <c r="AK38" i="78"/>
  <c r="AI38" i="78"/>
  <c r="AH38" i="78" s="1"/>
  <c r="AD38" i="78"/>
  <c r="AB38" i="78"/>
  <c r="AG38" i="78" s="1"/>
  <c r="AA38" i="78"/>
  <c r="W38" i="78"/>
  <c r="U38" i="78"/>
  <c r="X38" i="78" s="1"/>
  <c r="P38" i="78"/>
  <c r="N38" i="78"/>
  <c r="Q38" i="78" s="1"/>
  <c r="R114" i="78"/>
  <c r="AK113" i="78"/>
  <c r="AI113" i="78"/>
  <c r="AN113" i="78" s="1"/>
  <c r="AD113" i="78"/>
  <c r="AB113" i="78"/>
  <c r="AC113" i="78" s="1"/>
  <c r="W113" i="78"/>
  <c r="U113" i="78"/>
  <c r="Z113" i="78" s="1"/>
  <c r="T113" i="78"/>
  <c r="P113" i="78"/>
  <c r="N113" i="78"/>
  <c r="Q113" i="78" s="1"/>
  <c r="AK112" i="78"/>
  <c r="AI112" i="78"/>
  <c r="AH112" i="78" s="1"/>
  <c r="AD112" i="78"/>
  <c r="AB112" i="78"/>
  <c r="AF112" i="78" s="1"/>
  <c r="AA112" i="78"/>
  <c r="W112" i="78"/>
  <c r="U112" i="78"/>
  <c r="P112" i="78"/>
  <c r="N112" i="78"/>
  <c r="M112" i="78" s="1"/>
  <c r="AK111" i="78"/>
  <c r="AI111" i="78"/>
  <c r="AJ111" i="78" s="1"/>
  <c r="AH111" i="78"/>
  <c r="AD111" i="78"/>
  <c r="AB111" i="78"/>
  <c r="AG111" i="78" s="1"/>
  <c r="AA111" i="78"/>
  <c r="W111" i="78"/>
  <c r="U111" i="78"/>
  <c r="Y111" i="78" s="1"/>
  <c r="P111" i="78"/>
  <c r="N111" i="78"/>
  <c r="O111" i="78" s="1"/>
  <c r="AK110" i="78"/>
  <c r="AI110" i="78"/>
  <c r="AN110" i="78" s="1"/>
  <c r="AD110" i="78"/>
  <c r="AB110" i="78"/>
  <c r="AC110" i="78" s="1"/>
  <c r="W110" i="78"/>
  <c r="U110" i="78"/>
  <c r="Y110" i="78" s="1"/>
  <c r="P110" i="78"/>
  <c r="N110" i="78"/>
  <c r="AK109" i="78"/>
  <c r="AI109" i="78"/>
  <c r="AJ109" i="78" s="1"/>
  <c r="AD109" i="78"/>
  <c r="AB109" i="78"/>
  <c r="AC109" i="78" s="1"/>
  <c r="AA109" i="78"/>
  <c r="W109" i="78"/>
  <c r="U109" i="78"/>
  <c r="T109" i="78" s="1"/>
  <c r="P109" i="78"/>
  <c r="N109" i="78"/>
  <c r="S109" i="78" s="1"/>
  <c r="AK108" i="78"/>
  <c r="AI108" i="78"/>
  <c r="AM108" i="78" s="1"/>
  <c r="AD108" i="78"/>
  <c r="AB108" i="78"/>
  <c r="AF108" i="78" s="1"/>
  <c r="AA108" i="78"/>
  <c r="W108" i="78"/>
  <c r="U108" i="78"/>
  <c r="Z108" i="78" s="1"/>
  <c r="P108" i="78"/>
  <c r="N108" i="78"/>
  <c r="R108" i="78" s="1"/>
  <c r="AK107" i="78"/>
  <c r="AI107" i="78"/>
  <c r="AN107" i="78" s="1"/>
  <c r="AD107" i="78"/>
  <c r="AB107" i="78"/>
  <c r="AA107" i="78" s="1"/>
  <c r="W107" i="78"/>
  <c r="U107" i="78"/>
  <c r="V107" i="78" s="1"/>
  <c r="P107" i="78"/>
  <c r="N107" i="78"/>
  <c r="AK106" i="78"/>
  <c r="AI106" i="78"/>
  <c r="AH106" i="78"/>
  <c r="AD106" i="78"/>
  <c r="AB106" i="78"/>
  <c r="AA106" i="78"/>
  <c r="W106" i="78"/>
  <c r="U106" i="78"/>
  <c r="T106" i="78" s="1"/>
  <c r="P106" i="78"/>
  <c r="N106" i="78"/>
  <c r="S106" i="78" s="1"/>
  <c r="M106" i="78"/>
  <c r="R105" i="78"/>
  <c r="AK101" i="78"/>
  <c r="AI101" i="78"/>
  <c r="AN101" i="78" s="1"/>
  <c r="AH101" i="78"/>
  <c r="AD101" i="78"/>
  <c r="AB101" i="78"/>
  <c r="AE101" i="78" s="1"/>
  <c r="AA101" i="78"/>
  <c r="W101" i="78"/>
  <c r="U101" i="78"/>
  <c r="V101" i="78" s="1"/>
  <c r="T101" i="78"/>
  <c r="P101" i="78"/>
  <c r="N101" i="78"/>
  <c r="O101" i="78" s="1"/>
  <c r="L101" i="78"/>
  <c r="AK100" i="78"/>
  <c r="AI100" i="78"/>
  <c r="AM100" i="78" s="1"/>
  <c r="AD100" i="78"/>
  <c r="AB100" i="78"/>
  <c r="AG100" i="78" s="1"/>
  <c r="W100" i="78"/>
  <c r="U100" i="78"/>
  <c r="V100" i="78" s="1"/>
  <c r="T100" i="78"/>
  <c r="P100" i="78"/>
  <c r="N100" i="78"/>
  <c r="O100" i="78" s="1"/>
  <c r="L100" i="78"/>
  <c r="AK99" i="78"/>
  <c r="AI99" i="78"/>
  <c r="AD99" i="78"/>
  <c r="AB99" i="78"/>
  <c r="AE99" i="78" s="1"/>
  <c r="AA99" i="78"/>
  <c r="W99" i="78"/>
  <c r="U99" i="78"/>
  <c r="T99" i="78"/>
  <c r="P99" i="78"/>
  <c r="N99" i="78"/>
  <c r="O99" i="78" s="1"/>
  <c r="L99" i="78"/>
  <c r="AK98" i="78"/>
  <c r="AI98" i="78"/>
  <c r="AN98" i="78" s="1"/>
  <c r="AH98" i="78"/>
  <c r="AD98" i="78"/>
  <c r="AB98" i="78"/>
  <c r="AF98" i="78" s="1"/>
  <c r="W98" i="78"/>
  <c r="U98" i="78"/>
  <c r="Z98" i="78" s="1"/>
  <c r="T98" i="78"/>
  <c r="P98" i="78"/>
  <c r="N98" i="78"/>
  <c r="S98" i="78" s="1"/>
  <c r="L98" i="78"/>
  <c r="AK97" i="78"/>
  <c r="AI97" i="78"/>
  <c r="AH97" i="78" s="1"/>
  <c r="AD97" i="78"/>
  <c r="AB97" i="78"/>
  <c r="AG97" i="78" s="1"/>
  <c r="W97" i="78"/>
  <c r="U97" i="78"/>
  <c r="T97" i="78" s="1"/>
  <c r="P97" i="78"/>
  <c r="N97" i="78"/>
  <c r="O97" i="78" s="1"/>
  <c r="M97" i="78"/>
  <c r="L97" i="78"/>
  <c r="AK96" i="78"/>
  <c r="AI96" i="78"/>
  <c r="AN96" i="78" s="1"/>
  <c r="AH96" i="78"/>
  <c r="AD96" i="78"/>
  <c r="AB96" i="78"/>
  <c r="AG96" i="78" s="1"/>
  <c r="W96" i="78"/>
  <c r="U96" i="78"/>
  <c r="V96" i="78" s="1"/>
  <c r="T96" i="78"/>
  <c r="P96" i="78"/>
  <c r="N96" i="78"/>
  <c r="O96" i="78" s="1"/>
  <c r="L96" i="78"/>
  <c r="AK95" i="78"/>
  <c r="AI95" i="78"/>
  <c r="AJ95" i="78" s="1"/>
  <c r="AD95" i="78"/>
  <c r="AB95" i="78"/>
  <c r="AC95" i="78" s="1"/>
  <c r="W95" i="78"/>
  <c r="U95" i="78"/>
  <c r="Z95" i="78" s="1"/>
  <c r="P95" i="78"/>
  <c r="N95" i="78"/>
  <c r="O95" i="78" s="1"/>
  <c r="L95" i="78"/>
  <c r="AK94" i="78"/>
  <c r="AI94" i="78"/>
  <c r="AL94" i="78" s="1"/>
  <c r="AD94" i="78"/>
  <c r="AB94" i="78"/>
  <c r="AC94" i="78" s="1"/>
  <c r="W94" i="78"/>
  <c r="U94" i="78"/>
  <c r="T94" i="78" s="1"/>
  <c r="P94" i="78"/>
  <c r="N94" i="78"/>
  <c r="S94" i="78" s="1"/>
  <c r="L94" i="78"/>
  <c r="AK93" i="78"/>
  <c r="AI93" i="78"/>
  <c r="AN93" i="78" s="1"/>
  <c r="AH93" i="78"/>
  <c r="AD93" i="78"/>
  <c r="AB93" i="78"/>
  <c r="AC93" i="78" s="1"/>
  <c r="W93" i="78"/>
  <c r="U93" i="78"/>
  <c r="Z93" i="78" s="1"/>
  <c r="P93" i="78"/>
  <c r="N93" i="78"/>
  <c r="R93" i="78" s="1"/>
  <c r="L93" i="78"/>
  <c r="AK92" i="78"/>
  <c r="AI92" i="78"/>
  <c r="AL92" i="78" s="1"/>
  <c r="AD92" i="78"/>
  <c r="AB92" i="78"/>
  <c r="AG92" i="78" s="1"/>
  <c r="W92" i="78"/>
  <c r="U92" i="78"/>
  <c r="V92" i="78" s="1"/>
  <c r="P92" i="78"/>
  <c r="N92" i="78"/>
  <c r="L92" i="78"/>
  <c r="AK91" i="78"/>
  <c r="AI91" i="78"/>
  <c r="AH91" i="78"/>
  <c r="AD91" i="78"/>
  <c r="AB91" i="78"/>
  <c r="AA91" i="78"/>
  <c r="W91" i="78"/>
  <c r="U91" i="78"/>
  <c r="T91" i="78" s="1"/>
  <c r="P91" i="78"/>
  <c r="N91" i="78"/>
  <c r="S91" i="78" s="1"/>
  <c r="M91" i="78"/>
  <c r="L91" i="78"/>
  <c r="AK90" i="78"/>
  <c r="AI90" i="78"/>
  <c r="AJ90" i="78" s="1"/>
  <c r="AD90" i="78"/>
  <c r="AB90" i="78"/>
  <c r="AC90" i="78" s="1"/>
  <c r="AA90" i="78"/>
  <c r="W90" i="78"/>
  <c r="U90" i="78"/>
  <c r="X90" i="78" s="1"/>
  <c r="T90" i="78"/>
  <c r="P90" i="78"/>
  <c r="N90" i="78"/>
  <c r="R90" i="78" s="1"/>
  <c r="M90" i="78"/>
  <c r="L90" i="78"/>
  <c r="AK89" i="78"/>
  <c r="AI89" i="78"/>
  <c r="AN89" i="78" s="1"/>
  <c r="AD89" i="78"/>
  <c r="AB89" i="78"/>
  <c r="AC89" i="78" s="1"/>
  <c r="W89" i="78"/>
  <c r="U89" i="78"/>
  <c r="T89" i="78"/>
  <c r="P89" i="78"/>
  <c r="N89" i="78"/>
  <c r="O89" i="78" s="1"/>
  <c r="M89" i="78"/>
  <c r="L89" i="78"/>
  <c r="AK88" i="78"/>
  <c r="AI88" i="78"/>
  <c r="AH88" i="78" s="1"/>
  <c r="AD88" i="78"/>
  <c r="AB88" i="78"/>
  <c r="AG88" i="78" s="1"/>
  <c r="AA88" i="78"/>
  <c r="W88" i="78"/>
  <c r="U88" i="78"/>
  <c r="X88" i="78" s="1"/>
  <c r="P88" i="78"/>
  <c r="N88" i="78"/>
  <c r="O88" i="78" s="1"/>
  <c r="L88" i="78"/>
  <c r="AK87" i="78"/>
  <c r="AI87" i="78"/>
  <c r="AN87" i="78" s="1"/>
  <c r="AD87" i="78"/>
  <c r="AB87" i="78"/>
  <c r="W87" i="78"/>
  <c r="U87" i="78"/>
  <c r="Z87" i="78" s="1"/>
  <c r="P87" i="78"/>
  <c r="N87" i="78"/>
  <c r="O87" i="78" s="1"/>
  <c r="M87" i="78"/>
  <c r="L87" i="78"/>
  <c r="AK86" i="78"/>
  <c r="AI86" i="78"/>
  <c r="AJ86" i="78" s="1"/>
  <c r="AD86" i="78"/>
  <c r="AB86" i="78"/>
  <c r="AC86" i="78" s="1"/>
  <c r="W86" i="78"/>
  <c r="U86" i="78"/>
  <c r="X86" i="78" s="1"/>
  <c r="P86" i="78"/>
  <c r="N86" i="78"/>
  <c r="S86" i="78" s="1"/>
  <c r="M86" i="78"/>
  <c r="L86" i="78"/>
  <c r="AK85" i="78"/>
  <c r="AI85" i="78"/>
  <c r="AH85" i="78" s="1"/>
  <c r="AD85" i="78"/>
  <c r="AB85" i="78"/>
  <c r="AG85" i="78" s="1"/>
  <c r="AA85" i="78"/>
  <c r="W85" i="78"/>
  <c r="U85" i="78"/>
  <c r="X85" i="78" s="1"/>
  <c r="P85" i="78"/>
  <c r="N85" i="78"/>
  <c r="Q85" i="78" s="1"/>
  <c r="L85" i="78"/>
  <c r="AK84" i="78"/>
  <c r="AI84" i="78"/>
  <c r="AN84" i="78" s="1"/>
  <c r="AH84" i="78"/>
  <c r="AD84" i="78"/>
  <c r="AB84" i="78"/>
  <c r="AC84" i="78" s="1"/>
  <c r="AA84" i="78"/>
  <c r="W84" i="78"/>
  <c r="U84" i="78"/>
  <c r="Y84" i="78" s="1"/>
  <c r="T84" i="78"/>
  <c r="P84" i="78"/>
  <c r="N84" i="78"/>
  <c r="S84" i="78" s="1"/>
  <c r="L84" i="78"/>
  <c r="AK83" i="78"/>
  <c r="AI83" i="78"/>
  <c r="AJ83" i="78" s="1"/>
  <c r="AH83" i="78"/>
  <c r="AD83" i="78"/>
  <c r="AB83" i="78"/>
  <c r="AC83" i="78" s="1"/>
  <c r="W83" i="78"/>
  <c r="U83" i="78"/>
  <c r="Z83" i="78" s="1"/>
  <c r="T83" i="78"/>
  <c r="P83" i="78"/>
  <c r="N83" i="78"/>
  <c r="O83" i="78" s="1"/>
  <c r="M83" i="78"/>
  <c r="L83" i="78"/>
  <c r="AK82" i="78"/>
  <c r="AI82" i="78"/>
  <c r="AL82" i="78" s="1"/>
  <c r="AH82" i="78"/>
  <c r="AD82" i="78"/>
  <c r="AB82" i="78"/>
  <c r="AE82" i="78" s="1"/>
  <c r="W82" i="78"/>
  <c r="U82" i="78"/>
  <c r="V82" i="78" s="1"/>
  <c r="T82" i="78"/>
  <c r="P82" i="78"/>
  <c r="N82" i="78"/>
  <c r="S82" i="78" s="1"/>
  <c r="L82" i="78"/>
  <c r="AK81" i="78"/>
  <c r="AI81" i="78"/>
  <c r="AN81" i="78" s="1"/>
  <c r="AD81" i="78"/>
  <c r="AB81" i="78"/>
  <c r="AA81" i="78" s="1"/>
  <c r="W81" i="78"/>
  <c r="U81" i="78"/>
  <c r="V81" i="78" s="1"/>
  <c r="P81" i="78"/>
  <c r="N81" i="78"/>
  <c r="M81" i="78" s="1"/>
  <c r="L81" i="78"/>
  <c r="AK80" i="78"/>
  <c r="AI80" i="78"/>
  <c r="AL80" i="78" s="1"/>
  <c r="AH80" i="78"/>
  <c r="AD80" i="78"/>
  <c r="AB80" i="78"/>
  <c r="AG80" i="78" s="1"/>
  <c r="AA80" i="78"/>
  <c r="W80" i="78"/>
  <c r="U80" i="78"/>
  <c r="Z80" i="78" s="1"/>
  <c r="P80" i="78"/>
  <c r="N80" i="78"/>
  <c r="S80" i="78" s="1"/>
  <c r="L80" i="78"/>
  <c r="AK79" i="78"/>
  <c r="AI79" i="78"/>
  <c r="AN79" i="78" s="1"/>
  <c r="AG79" i="78"/>
  <c r="AF79" i="78"/>
  <c r="AD79" i="78"/>
  <c r="AB79" i="78"/>
  <c r="AE79" i="78" s="1"/>
  <c r="W79" i="78"/>
  <c r="U79" i="78"/>
  <c r="Z79" i="78" s="1"/>
  <c r="T79" i="78"/>
  <c r="P79" i="78"/>
  <c r="N79" i="78"/>
  <c r="O79" i="78" s="1"/>
  <c r="L79" i="78"/>
  <c r="AK78" i="78"/>
  <c r="AI78" i="78"/>
  <c r="AJ78" i="78" s="1"/>
  <c r="AD78" i="78"/>
  <c r="AB78" i="78"/>
  <c r="AG78" i="78" s="1"/>
  <c r="AA78" i="78"/>
  <c r="W78" i="78"/>
  <c r="U78" i="78"/>
  <c r="T78" i="78"/>
  <c r="P78" i="78"/>
  <c r="N78" i="78"/>
  <c r="M78" i="78" s="1"/>
  <c r="L78" i="78"/>
  <c r="AK77" i="78"/>
  <c r="AI77" i="78"/>
  <c r="AN77" i="78" s="1"/>
  <c r="AD77" i="78"/>
  <c r="AB77" i="78"/>
  <c r="AC77" i="78" s="1"/>
  <c r="AA77" i="78"/>
  <c r="W77" i="78"/>
  <c r="U77" i="78"/>
  <c r="V77" i="78" s="1"/>
  <c r="T77" i="78"/>
  <c r="P77" i="78"/>
  <c r="N77" i="78"/>
  <c r="O77" i="78" s="1"/>
  <c r="M77" i="78"/>
  <c r="L77" i="78"/>
  <c r="AK76" i="78"/>
  <c r="AI76" i="78"/>
  <c r="AJ76" i="78" s="1"/>
  <c r="AD76" i="78"/>
  <c r="AB76" i="78"/>
  <c r="AG76" i="78" s="1"/>
  <c r="AA76" i="78"/>
  <c r="W76" i="78"/>
  <c r="U76" i="78"/>
  <c r="V76" i="78" s="1"/>
  <c r="P76" i="78"/>
  <c r="N76" i="78"/>
  <c r="M76" i="78" s="1"/>
  <c r="L76" i="78"/>
  <c r="AK75" i="78"/>
  <c r="AI75" i="78"/>
  <c r="AJ75" i="78" s="1"/>
  <c r="AH75" i="78"/>
  <c r="AD75" i="78"/>
  <c r="AB75" i="78"/>
  <c r="AA75" i="78" s="1"/>
  <c r="W75" i="78"/>
  <c r="U75" i="78"/>
  <c r="Z75" i="78" s="1"/>
  <c r="T75" i="78"/>
  <c r="P75" i="78"/>
  <c r="N75" i="78"/>
  <c r="Q75" i="78" s="1"/>
  <c r="M75" i="78"/>
  <c r="L75" i="78"/>
  <c r="AK74" i="78"/>
  <c r="AI74" i="78"/>
  <c r="AN74" i="78" s="1"/>
  <c r="AH74" i="78"/>
  <c r="AD74" i="78"/>
  <c r="AB74" i="78"/>
  <c r="AG74" i="78" s="1"/>
  <c r="W74" i="78"/>
  <c r="U74" i="78"/>
  <c r="P74" i="78"/>
  <c r="N74" i="78"/>
  <c r="S74" i="78" s="1"/>
  <c r="L74" i="78"/>
  <c r="AK73" i="78"/>
  <c r="AI73" i="78"/>
  <c r="AN73" i="78" s="1"/>
  <c r="AD73" i="78"/>
  <c r="AB73" i="78"/>
  <c r="AC73" i="78" s="1"/>
  <c r="W73" i="78"/>
  <c r="U73" i="78"/>
  <c r="V73" i="78" s="1"/>
  <c r="P73" i="78"/>
  <c r="N73" i="78"/>
  <c r="Q73" i="78" s="1"/>
  <c r="M73" i="78"/>
  <c r="L73" i="78"/>
  <c r="AK72" i="78"/>
  <c r="AI72" i="78"/>
  <c r="AJ72" i="78" s="1"/>
  <c r="AH72" i="78"/>
  <c r="AD72" i="78"/>
  <c r="AB72" i="78"/>
  <c r="AA72" i="78" s="1"/>
  <c r="W72" i="78"/>
  <c r="U72" i="78"/>
  <c r="Z72" i="78" s="1"/>
  <c r="P72" i="78"/>
  <c r="N72" i="78"/>
  <c r="Q72" i="78" s="1"/>
  <c r="M72" i="78"/>
  <c r="AK71" i="78"/>
  <c r="AI71" i="78"/>
  <c r="AJ71" i="78" s="1"/>
  <c r="AH71" i="78"/>
  <c r="AD71" i="78"/>
  <c r="AB71" i="78"/>
  <c r="AC71" i="78" s="1"/>
  <c r="W71" i="78"/>
  <c r="U71" i="78"/>
  <c r="Z71" i="78" s="1"/>
  <c r="T71" i="78"/>
  <c r="P71" i="78"/>
  <c r="N71" i="78"/>
  <c r="R71" i="78" s="1"/>
  <c r="AK70" i="78"/>
  <c r="AI70" i="78"/>
  <c r="AD70" i="78"/>
  <c r="AB70" i="78"/>
  <c r="AA70" i="78" s="1"/>
  <c r="W70" i="78"/>
  <c r="U70" i="78"/>
  <c r="Z70" i="78" s="1"/>
  <c r="P70" i="78"/>
  <c r="N70" i="78"/>
  <c r="S70" i="78" s="1"/>
  <c r="M70" i="78"/>
  <c r="AK69" i="78"/>
  <c r="AI69" i="78"/>
  <c r="AJ69" i="78" s="1"/>
  <c r="AD69" i="78"/>
  <c r="AB69" i="78"/>
  <c r="AC69" i="78" s="1"/>
  <c r="W69" i="78"/>
  <c r="U69" i="78"/>
  <c r="X69" i="78" s="1"/>
  <c r="P69" i="78"/>
  <c r="N69" i="78"/>
  <c r="O69" i="78" s="1"/>
  <c r="M69" i="78"/>
  <c r="AK68" i="78"/>
  <c r="AI68" i="78"/>
  <c r="AH68" i="78"/>
  <c r="AD68" i="78"/>
  <c r="AB68" i="78"/>
  <c r="AC68" i="78" s="1"/>
  <c r="W68" i="78"/>
  <c r="U68" i="78"/>
  <c r="T68" i="78"/>
  <c r="P68" i="78"/>
  <c r="N68" i="78"/>
  <c r="O68" i="78" s="1"/>
  <c r="M68" i="78"/>
  <c r="AK67" i="78"/>
  <c r="AI67" i="78"/>
  <c r="AH67" i="78" s="1"/>
  <c r="AD67" i="78"/>
  <c r="AB67" i="78"/>
  <c r="AG67" i="78" s="1"/>
  <c r="W67" i="78"/>
  <c r="U67" i="78"/>
  <c r="X67" i="78" s="1"/>
  <c r="P67" i="78"/>
  <c r="N67" i="78"/>
  <c r="O67" i="78" s="1"/>
  <c r="M67" i="78"/>
  <c r="AK66" i="78"/>
  <c r="AI66" i="78"/>
  <c r="AJ66" i="78" s="1"/>
  <c r="AH66" i="78"/>
  <c r="AD66" i="78"/>
  <c r="AB66" i="78"/>
  <c r="AE66" i="78" s="1"/>
  <c r="AA66" i="78"/>
  <c r="W66" i="78"/>
  <c r="U66" i="78"/>
  <c r="P66" i="78"/>
  <c r="N66" i="78"/>
  <c r="O66" i="78" s="1"/>
  <c r="AK65" i="78"/>
  <c r="AI65" i="78"/>
  <c r="AJ65" i="78" s="1"/>
  <c r="AH65" i="78"/>
  <c r="AD65" i="78"/>
  <c r="AB65" i="78"/>
  <c r="AA65" i="78"/>
  <c r="W65" i="78"/>
  <c r="U65" i="78"/>
  <c r="Z65" i="78" s="1"/>
  <c r="P65" i="78"/>
  <c r="N65" i="78"/>
  <c r="Q65" i="78" s="1"/>
  <c r="AK64" i="78"/>
  <c r="AI64" i="78"/>
  <c r="AN64" i="78" s="1"/>
  <c r="AD64" i="78"/>
  <c r="AB64" i="78"/>
  <c r="AG64" i="78" s="1"/>
  <c r="W64" i="78"/>
  <c r="U64" i="78"/>
  <c r="Y64" i="78" s="1"/>
  <c r="P64" i="78"/>
  <c r="N64" i="78"/>
  <c r="S64" i="78" s="1"/>
  <c r="AK63" i="78"/>
  <c r="AI63" i="78"/>
  <c r="AN63" i="78" s="1"/>
  <c r="AH63" i="78"/>
  <c r="AD63" i="78"/>
  <c r="AB63" i="78"/>
  <c r="AC63" i="78" s="1"/>
  <c r="W63" i="78"/>
  <c r="U63" i="78"/>
  <c r="P63" i="78"/>
  <c r="N63" i="78"/>
  <c r="Q63" i="78" s="1"/>
  <c r="M63" i="78"/>
  <c r="AK62" i="78"/>
  <c r="AI62" i="78"/>
  <c r="AN62" i="78" s="1"/>
  <c r="AD62" i="78"/>
  <c r="AB62" i="78"/>
  <c r="AC62" i="78" s="1"/>
  <c r="AA62" i="78"/>
  <c r="W62" i="78"/>
  <c r="U62" i="78"/>
  <c r="Z62" i="78" s="1"/>
  <c r="P62" i="78"/>
  <c r="N62" i="78"/>
  <c r="R62" i="78" s="1"/>
  <c r="AK61" i="78"/>
  <c r="AI61" i="78"/>
  <c r="AN61" i="78" s="1"/>
  <c r="AD61" i="78"/>
  <c r="AB61" i="78"/>
  <c r="AG61" i="78" s="1"/>
  <c r="AA61" i="78"/>
  <c r="W61" i="78"/>
  <c r="U61" i="78"/>
  <c r="V61" i="78" s="1"/>
  <c r="P61" i="78"/>
  <c r="N61" i="78"/>
  <c r="O61" i="78" s="1"/>
  <c r="AK60" i="78"/>
  <c r="AI60" i="78"/>
  <c r="AH60" i="78" s="1"/>
  <c r="AD60" i="78"/>
  <c r="AB60" i="78"/>
  <c r="AA60" i="78" s="1"/>
  <c r="W60" i="78"/>
  <c r="U60" i="78"/>
  <c r="T60" i="78" s="1"/>
  <c r="P60" i="78"/>
  <c r="N60" i="78"/>
  <c r="S60" i="78" s="1"/>
  <c r="M60" i="78"/>
  <c r="AK59" i="78"/>
  <c r="AI59" i="78"/>
  <c r="AJ59" i="78" s="1"/>
  <c r="AH59" i="78"/>
  <c r="AD59" i="78"/>
  <c r="AB59" i="78"/>
  <c r="AC59" i="78" s="1"/>
  <c r="AA59" i="78"/>
  <c r="W59" i="78"/>
  <c r="U59" i="78"/>
  <c r="Z59" i="78" s="1"/>
  <c r="P59" i="78"/>
  <c r="N59" i="78"/>
  <c r="R59" i="78" s="1"/>
  <c r="AK58" i="78"/>
  <c r="AI58" i="78"/>
  <c r="AH58" i="78" s="1"/>
  <c r="AD58" i="78"/>
  <c r="AB58" i="78"/>
  <c r="AC58" i="78" s="1"/>
  <c r="W58" i="78"/>
  <c r="U58" i="78"/>
  <c r="T58" i="78"/>
  <c r="P58" i="78"/>
  <c r="N58" i="78"/>
  <c r="Q58" i="78" s="1"/>
  <c r="M58" i="78"/>
  <c r="AK57" i="78"/>
  <c r="AI57" i="78"/>
  <c r="AN57" i="78" s="1"/>
  <c r="AD57" i="78"/>
  <c r="AB57" i="78"/>
  <c r="AC57" i="78" s="1"/>
  <c r="AA57" i="78"/>
  <c r="W57" i="78"/>
  <c r="U57" i="78"/>
  <c r="V57" i="78" s="1"/>
  <c r="T57" i="78"/>
  <c r="P57" i="78"/>
  <c r="N57" i="78"/>
  <c r="O57" i="78" s="1"/>
  <c r="AK56" i="78"/>
  <c r="AI56" i="78"/>
  <c r="AJ56" i="78" s="1"/>
  <c r="AD56" i="78"/>
  <c r="AB56" i="78"/>
  <c r="W56" i="78"/>
  <c r="U56" i="78"/>
  <c r="P56" i="78"/>
  <c r="N56" i="78"/>
  <c r="O56" i="78" s="1"/>
  <c r="AK55" i="78"/>
  <c r="AI55" i="78"/>
  <c r="AJ55" i="78" s="1"/>
  <c r="AD55" i="78"/>
  <c r="AB55" i="78"/>
  <c r="AA55" i="78" s="1"/>
  <c r="W55" i="78"/>
  <c r="U55" i="78"/>
  <c r="Z55" i="78" s="1"/>
  <c r="P55" i="78"/>
  <c r="N55" i="78"/>
  <c r="Q55" i="78" s="1"/>
  <c r="M55" i="78"/>
  <c r="AK54" i="78"/>
  <c r="AI54" i="78"/>
  <c r="AJ54" i="78" s="1"/>
  <c r="AH54" i="78"/>
  <c r="AD54" i="78"/>
  <c r="AB54" i="78"/>
  <c r="AG54" i="78" s="1"/>
  <c r="W54" i="78"/>
  <c r="U54" i="78"/>
  <c r="Y54" i="78" s="1"/>
  <c r="P54" i="78"/>
  <c r="N54" i="78"/>
  <c r="S54" i="78" s="1"/>
  <c r="R53" i="78"/>
  <c r="AK52" i="78"/>
  <c r="AI52" i="78"/>
  <c r="AJ52" i="78" s="1"/>
  <c r="AH52" i="78"/>
  <c r="AD52" i="78"/>
  <c r="AB52" i="78"/>
  <c r="AA52" i="78" s="1"/>
  <c r="W52" i="78"/>
  <c r="U52" i="78"/>
  <c r="Z52" i="78" s="1"/>
  <c r="T52" i="78"/>
  <c r="P52" i="78"/>
  <c r="N52" i="78"/>
  <c r="M52" i="78" s="1"/>
  <c r="AK51" i="78"/>
  <c r="AI51" i="78"/>
  <c r="AH51" i="78" s="1"/>
  <c r="AD51" i="78"/>
  <c r="AB51" i="78"/>
  <c r="AF51" i="78" s="1"/>
  <c r="AA51" i="78"/>
  <c r="W51" i="78"/>
  <c r="U51" i="78"/>
  <c r="Z51" i="78" s="1"/>
  <c r="P51" i="78"/>
  <c r="N51" i="78"/>
  <c r="O51" i="78" s="1"/>
  <c r="M51" i="78"/>
  <c r="AK50" i="78"/>
  <c r="AI50" i="78"/>
  <c r="AL50" i="78" s="1"/>
  <c r="AH50" i="78"/>
  <c r="AD50" i="78"/>
  <c r="AB50" i="78"/>
  <c r="AG50" i="78" s="1"/>
  <c r="AA50" i="78"/>
  <c r="Z50" i="78"/>
  <c r="W50" i="78"/>
  <c r="U50" i="78"/>
  <c r="Y50" i="78" s="1"/>
  <c r="P50" i="78"/>
  <c r="N50" i="78"/>
  <c r="S50" i="78" s="1"/>
  <c r="AK49" i="78"/>
  <c r="AI49" i="78"/>
  <c r="AL49" i="78" s="1"/>
  <c r="AD49" i="78"/>
  <c r="AB49" i="78"/>
  <c r="AG49" i="78" s="1"/>
  <c r="W49" i="78"/>
  <c r="U49" i="78"/>
  <c r="T49" i="78" s="1"/>
  <c r="P49" i="78"/>
  <c r="N49" i="78"/>
  <c r="O49" i="78" s="1"/>
  <c r="M49" i="78"/>
  <c r="AK48" i="78"/>
  <c r="AI48" i="78"/>
  <c r="AD48" i="78"/>
  <c r="AB48" i="78"/>
  <c r="AE48" i="78" s="1"/>
  <c r="AA48" i="78"/>
  <c r="W48" i="78"/>
  <c r="U48" i="78"/>
  <c r="T48" i="78" s="1"/>
  <c r="P48" i="78"/>
  <c r="N48" i="78"/>
  <c r="Q48" i="78" s="1"/>
  <c r="AK47" i="78"/>
  <c r="AI47" i="78"/>
  <c r="AN47" i="78" s="1"/>
  <c r="AD47" i="78"/>
  <c r="AB47" i="78"/>
  <c r="AF47" i="78" s="1"/>
  <c r="AA47" i="78"/>
  <c r="W47" i="78"/>
  <c r="U47" i="78"/>
  <c r="Z47" i="78" s="1"/>
  <c r="P47" i="78"/>
  <c r="N47" i="78"/>
  <c r="S47" i="78" s="1"/>
  <c r="M47" i="78"/>
  <c r="AK46" i="78"/>
  <c r="AI46" i="78"/>
  <c r="AL46" i="78" s="1"/>
  <c r="AD46" i="78"/>
  <c r="AB46" i="78"/>
  <c r="AF46" i="78" s="1"/>
  <c r="AA46" i="78"/>
  <c r="W46" i="78"/>
  <c r="U46" i="78"/>
  <c r="T46" i="78" s="1"/>
  <c r="P46" i="78"/>
  <c r="N46" i="78"/>
  <c r="O46" i="78" s="1"/>
  <c r="M46" i="78"/>
  <c r="R45" i="78"/>
  <c r="AK44" i="78"/>
  <c r="AI44" i="78"/>
  <c r="AN44" i="78" s="1"/>
  <c r="AD44" i="78"/>
  <c r="AB44" i="78"/>
  <c r="AG44" i="78" s="1"/>
  <c r="W44" i="78"/>
  <c r="U44" i="78"/>
  <c r="Y44" i="78" s="1"/>
  <c r="P44" i="78"/>
  <c r="N44" i="78"/>
  <c r="S44" i="78" s="1"/>
  <c r="AK43" i="78"/>
  <c r="AI43" i="78"/>
  <c r="AN43" i="78" s="1"/>
  <c r="AD43" i="78"/>
  <c r="AB43" i="78"/>
  <c r="AC43" i="78" s="1"/>
  <c r="W43" i="78"/>
  <c r="U43" i="78"/>
  <c r="V43" i="78" s="1"/>
  <c r="P43" i="78"/>
  <c r="N43" i="78"/>
  <c r="Q43" i="78" s="1"/>
  <c r="M43" i="78"/>
  <c r="AK42" i="78"/>
  <c r="AI42" i="78"/>
  <c r="AJ42" i="78" s="1"/>
  <c r="AD42" i="78"/>
  <c r="AB42" i="78"/>
  <c r="AA42" i="78" s="1"/>
  <c r="W42" i="78"/>
  <c r="U42" i="78"/>
  <c r="Z42" i="78" s="1"/>
  <c r="T42" i="78"/>
  <c r="P42" i="78"/>
  <c r="N42" i="78"/>
  <c r="S42" i="78" s="1"/>
  <c r="M42" i="78"/>
  <c r="R41" i="78"/>
  <c r="AK37" i="78"/>
  <c r="AI37" i="78"/>
  <c r="AN37" i="78" s="1"/>
  <c r="AD37" i="78"/>
  <c r="AB37" i="78"/>
  <c r="AA37" i="78" s="1"/>
  <c r="W37" i="78"/>
  <c r="U37" i="78"/>
  <c r="V37" i="78" s="1"/>
  <c r="P37" i="78"/>
  <c r="N37" i="78"/>
  <c r="M37" i="78" s="1"/>
  <c r="AK36" i="78"/>
  <c r="AI36" i="78"/>
  <c r="AL36" i="78" s="1"/>
  <c r="AD36" i="78"/>
  <c r="AB36" i="78"/>
  <c r="AA36" i="78" s="1"/>
  <c r="W36" i="78"/>
  <c r="U36" i="78"/>
  <c r="Z36" i="78" s="1"/>
  <c r="T36" i="78"/>
  <c r="P36" i="78"/>
  <c r="N36" i="78"/>
  <c r="S36" i="78" s="1"/>
  <c r="AK35" i="78"/>
  <c r="AI35" i="78"/>
  <c r="AM35" i="78" s="1"/>
  <c r="AH35" i="78"/>
  <c r="AD35" i="78"/>
  <c r="AB35" i="78"/>
  <c r="AG35" i="78" s="1"/>
  <c r="W35" i="78"/>
  <c r="U35" i="78"/>
  <c r="Z35" i="78" s="1"/>
  <c r="P35" i="78"/>
  <c r="N35" i="78"/>
  <c r="O35" i="78" s="1"/>
  <c r="R34" i="78"/>
  <c r="AK33" i="78"/>
  <c r="AI33" i="78"/>
  <c r="AH33" i="78" s="1"/>
  <c r="AD33" i="78"/>
  <c r="AB33" i="78"/>
  <c r="AC33" i="78" s="1"/>
  <c r="W33" i="78"/>
  <c r="U33" i="78"/>
  <c r="V33" i="78" s="1"/>
  <c r="P33" i="78"/>
  <c r="N33" i="78"/>
  <c r="O33" i="78" s="1"/>
  <c r="AK32" i="78"/>
  <c r="AI32" i="78"/>
  <c r="AH32" i="78" s="1"/>
  <c r="AD32" i="78"/>
  <c r="AB32" i="78"/>
  <c r="AG32" i="78" s="1"/>
  <c r="W32" i="78"/>
  <c r="U32" i="78"/>
  <c r="X32" i="78" s="1"/>
  <c r="T32" i="78"/>
  <c r="P32" i="78"/>
  <c r="N32" i="78"/>
  <c r="O32" i="78" s="1"/>
  <c r="AK31" i="78"/>
  <c r="AI31" i="78"/>
  <c r="AN31" i="78" s="1"/>
  <c r="AD31" i="78"/>
  <c r="AB31" i="78"/>
  <c r="AF31" i="78" s="1"/>
  <c r="W31" i="78"/>
  <c r="U31" i="78"/>
  <c r="Z31" i="78" s="1"/>
  <c r="P31" i="78"/>
  <c r="N31" i="78"/>
  <c r="Q31" i="78" s="1"/>
  <c r="R30" i="78"/>
  <c r="L18" i="78"/>
  <c r="L17" i="78"/>
  <c r="L15" i="78"/>
  <c r="L14" i="78"/>
  <c r="L13" i="78"/>
  <c r="AK100" i="77"/>
  <c r="AI100" i="77"/>
  <c r="AH100" i="77"/>
  <c r="AD100" i="77"/>
  <c r="AB100" i="77"/>
  <c r="AA100" i="77" s="1"/>
  <c r="W100" i="77"/>
  <c r="U100" i="77"/>
  <c r="X100" i="77" s="1"/>
  <c r="T100" i="77"/>
  <c r="P100" i="77"/>
  <c r="N100" i="77"/>
  <c r="S100" i="77" s="1"/>
  <c r="M100" i="77"/>
  <c r="AN99" i="77"/>
  <c r="AL99" i="77"/>
  <c r="AK99" i="77"/>
  <c r="AI99" i="77"/>
  <c r="AJ99" i="77" s="1"/>
  <c r="AH99" i="77"/>
  <c r="AD99" i="77"/>
  <c r="AC99" i="77"/>
  <c r="AB99" i="77"/>
  <c r="AG99" i="77" s="1"/>
  <c r="AA99" i="77"/>
  <c r="Z99" i="77"/>
  <c r="Y99" i="77"/>
  <c r="X99" i="77"/>
  <c r="W99" i="77"/>
  <c r="U99" i="77"/>
  <c r="V99" i="77" s="1"/>
  <c r="T99" i="77"/>
  <c r="P99" i="77"/>
  <c r="N99" i="77"/>
  <c r="M99" i="77"/>
  <c r="AN98" i="77"/>
  <c r="AM98" i="77"/>
  <c r="AL98" i="77"/>
  <c r="AK98" i="77"/>
  <c r="AJ98" i="77"/>
  <c r="AI98" i="77"/>
  <c r="AH98" i="77"/>
  <c r="AD98" i="77"/>
  <c r="AB98" i="77"/>
  <c r="AG98" i="77" s="1"/>
  <c r="AA98" i="77"/>
  <c r="Z98" i="77"/>
  <c r="Y98" i="77"/>
  <c r="X98" i="77"/>
  <c r="W98" i="77"/>
  <c r="V98" i="77"/>
  <c r="U98" i="77"/>
  <c r="T98" i="77"/>
  <c r="P98" i="77"/>
  <c r="N98" i="77"/>
  <c r="S98" i="77" s="1"/>
  <c r="M98" i="77"/>
  <c r="AM97" i="77"/>
  <c r="AL97" i="77"/>
  <c r="AK97" i="77"/>
  <c r="AI97" i="77"/>
  <c r="AN97" i="77" s="1"/>
  <c r="AH97" i="77"/>
  <c r="AG97" i="77"/>
  <c r="AF97" i="77"/>
  <c r="AE97" i="77"/>
  <c r="AD97" i="77"/>
  <c r="AC97" i="77"/>
  <c r="AB97" i="77"/>
  <c r="AA97" i="77"/>
  <c r="X97" i="77"/>
  <c r="W97" i="77"/>
  <c r="U97" i="77"/>
  <c r="T97" i="77"/>
  <c r="S97" i="77"/>
  <c r="R97" i="77"/>
  <c r="Q97" i="77"/>
  <c r="P97" i="77"/>
  <c r="N97" i="77"/>
  <c r="O97" i="77" s="1"/>
  <c r="M97" i="77"/>
  <c r="AK96" i="77"/>
  <c r="AI96" i="77"/>
  <c r="AH96" i="77"/>
  <c r="AE96" i="77"/>
  <c r="AD96" i="77"/>
  <c r="AB96" i="77"/>
  <c r="AA96" i="77" s="1"/>
  <c r="Y96" i="77"/>
  <c r="W96" i="77"/>
  <c r="U96" i="77"/>
  <c r="X96" i="77" s="1"/>
  <c r="T96" i="77"/>
  <c r="P96" i="77"/>
  <c r="N96" i="77"/>
  <c r="S96" i="77" s="1"/>
  <c r="M96" i="77"/>
  <c r="AN95" i="77"/>
  <c r="AK95" i="77"/>
  <c r="AJ95" i="77"/>
  <c r="AI95" i="77"/>
  <c r="AM95" i="77" s="1"/>
  <c r="AH95" i="77"/>
  <c r="AD95" i="77"/>
  <c r="AB95" i="77"/>
  <c r="AE95" i="77" s="1"/>
  <c r="AA95" i="77"/>
  <c r="W95" i="77"/>
  <c r="U95" i="77"/>
  <c r="X95" i="77" s="1"/>
  <c r="P95" i="77"/>
  <c r="N95" i="77"/>
  <c r="O95" i="77" s="1"/>
  <c r="M95" i="77"/>
  <c r="AN94" i="77"/>
  <c r="AM94" i="77"/>
  <c r="AL94" i="77"/>
  <c r="AK94" i="77"/>
  <c r="AJ94" i="77"/>
  <c r="AI94" i="77"/>
  <c r="AH94" i="77"/>
  <c r="AD94" i="77"/>
  <c r="AB94" i="77"/>
  <c r="AG94" i="77" s="1"/>
  <c r="AA94" i="77"/>
  <c r="W94" i="77"/>
  <c r="U94" i="77"/>
  <c r="Z94" i="77" s="1"/>
  <c r="R94" i="77"/>
  <c r="Q94" i="77"/>
  <c r="P94" i="77"/>
  <c r="N94" i="77"/>
  <c r="O94" i="77" s="1"/>
  <c r="M94" i="77"/>
  <c r="AK93" i="77"/>
  <c r="AI93" i="77"/>
  <c r="AN93" i="77" s="1"/>
  <c r="AG93" i="77"/>
  <c r="AF93" i="77"/>
  <c r="AD93" i="77"/>
  <c r="AB93" i="77"/>
  <c r="AE93" i="77" s="1"/>
  <c r="W93" i="77"/>
  <c r="V93" i="77"/>
  <c r="U93" i="77"/>
  <c r="T93" i="77"/>
  <c r="S93" i="77"/>
  <c r="R93" i="77"/>
  <c r="Q93" i="77"/>
  <c r="P93" i="77"/>
  <c r="N93" i="77"/>
  <c r="O93" i="77" s="1"/>
  <c r="M93" i="77"/>
  <c r="AK92" i="77"/>
  <c r="AI92" i="77"/>
  <c r="AH92" i="77"/>
  <c r="AG92" i="77"/>
  <c r="AD92" i="77"/>
  <c r="AB92" i="77"/>
  <c r="AA92" i="77" s="1"/>
  <c r="W92" i="77"/>
  <c r="U92" i="77"/>
  <c r="Y92" i="77" s="1"/>
  <c r="T92" i="77"/>
  <c r="S92" i="77"/>
  <c r="R92" i="77"/>
  <c r="Q92" i="77"/>
  <c r="P92" i="77"/>
  <c r="N92" i="77"/>
  <c r="O92" i="77" s="1"/>
  <c r="M92" i="77"/>
  <c r="AN91" i="77"/>
  <c r="AL91" i="77"/>
  <c r="AK91" i="77"/>
  <c r="AI91" i="77"/>
  <c r="AJ91" i="77" s="1"/>
  <c r="AH91" i="77"/>
  <c r="AD91" i="77"/>
  <c r="AB91" i="77"/>
  <c r="AG91" i="77" s="1"/>
  <c r="AA91" i="77"/>
  <c r="Z91" i="77"/>
  <c r="Y91" i="77"/>
  <c r="X91" i="77"/>
  <c r="W91" i="77"/>
  <c r="U91" i="77"/>
  <c r="V91" i="77" s="1"/>
  <c r="T91" i="77"/>
  <c r="P91" i="77"/>
  <c r="N91" i="77"/>
  <c r="O91" i="77" s="1"/>
  <c r="M91" i="77"/>
  <c r="AN90" i="77"/>
  <c r="AM90" i="77"/>
  <c r="AL90" i="77"/>
  <c r="AK90" i="77"/>
  <c r="AJ90" i="77"/>
  <c r="AI90" i="77"/>
  <c r="AH90" i="77"/>
  <c r="AG90" i="77"/>
  <c r="AD90" i="77"/>
  <c r="AB90" i="77"/>
  <c r="AA90" i="77"/>
  <c r="Z90" i="77"/>
  <c r="Y90" i="77"/>
  <c r="X90" i="77"/>
  <c r="W90" i="77"/>
  <c r="U90" i="77"/>
  <c r="V90" i="77" s="1"/>
  <c r="T90" i="77"/>
  <c r="P90" i="77"/>
  <c r="N90" i="77"/>
  <c r="S90" i="77" s="1"/>
  <c r="M90" i="77"/>
  <c r="AK89" i="77"/>
  <c r="AI89" i="77"/>
  <c r="AN89" i="77" s="1"/>
  <c r="AH89" i="77"/>
  <c r="AG89" i="77"/>
  <c r="AF89" i="77"/>
  <c r="AE89" i="77"/>
  <c r="AD89" i="77"/>
  <c r="AC89" i="77"/>
  <c r="AB89" i="77"/>
  <c r="AA89" i="77"/>
  <c r="W89" i="77"/>
  <c r="U89" i="77"/>
  <c r="T89" i="77"/>
  <c r="S89" i="77"/>
  <c r="R89" i="77"/>
  <c r="Q89" i="77"/>
  <c r="P89" i="77"/>
  <c r="N89" i="77"/>
  <c r="O89" i="77" s="1"/>
  <c r="M89" i="77"/>
  <c r="AK88" i="77"/>
  <c r="AI88" i="77"/>
  <c r="AD88" i="77"/>
  <c r="AB88" i="77"/>
  <c r="AA88" i="77" s="1"/>
  <c r="Y88" i="77"/>
  <c r="W88" i="77"/>
  <c r="U88" i="77"/>
  <c r="X88" i="77" s="1"/>
  <c r="T88" i="77"/>
  <c r="S88" i="77"/>
  <c r="R88" i="77"/>
  <c r="P88" i="77"/>
  <c r="N88" i="77"/>
  <c r="Q88" i="77" s="1"/>
  <c r="M88" i="77"/>
  <c r="AN87" i="77"/>
  <c r="AK87" i="77"/>
  <c r="AJ87" i="77"/>
  <c r="AI87" i="77"/>
  <c r="AM87" i="77" s="1"/>
  <c r="AH87" i="77"/>
  <c r="AE87" i="77"/>
  <c r="AD87" i="77"/>
  <c r="AB87" i="77"/>
  <c r="AA87" i="77"/>
  <c r="Z87" i="77"/>
  <c r="Y87" i="77"/>
  <c r="X87" i="77"/>
  <c r="W87" i="77"/>
  <c r="U87" i="77"/>
  <c r="P87" i="77"/>
  <c r="N87" i="77"/>
  <c r="O87" i="77" s="1"/>
  <c r="M87" i="77"/>
  <c r="AN86" i="77"/>
  <c r="AM86" i="77"/>
  <c r="AL86" i="77"/>
  <c r="AK86" i="77"/>
  <c r="AJ86" i="77"/>
  <c r="AI86" i="77"/>
  <c r="AH86" i="77"/>
  <c r="AD86" i="77"/>
  <c r="AB86" i="77"/>
  <c r="AG86" i="77" s="1"/>
  <c r="AA86" i="77"/>
  <c r="W86" i="77"/>
  <c r="U86" i="77"/>
  <c r="X86" i="77" s="1"/>
  <c r="T86" i="77"/>
  <c r="R86" i="77"/>
  <c r="Q86" i="77"/>
  <c r="P86" i="77"/>
  <c r="N86" i="77"/>
  <c r="O86" i="77" s="1"/>
  <c r="M86" i="77"/>
  <c r="AN85" i="77"/>
  <c r="AM85" i="77"/>
  <c r="AL85" i="77"/>
  <c r="AK85" i="77"/>
  <c r="AJ85" i="77"/>
  <c r="AI85" i="77"/>
  <c r="AH85" i="77"/>
  <c r="AG85" i="77"/>
  <c r="AF85" i="77"/>
  <c r="AD85" i="77"/>
  <c r="AB85" i="77"/>
  <c r="AE85" i="77" s="1"/>
  <c r="W85" i="77"/>
  <c r="U85" i="77"/>
  <c r="T85" i="77"/>
  <c r="S85" i="77"/>
  <c r="R85" i="77"/>
  <c r="Q85" i="77"/>
  <c r="P85" i="77"/>
  <c r="N85" i="77"/>
  <c r="O85" i="77" s="1"/>
  <c r="M85" i="77"/>
  <c r="AK84" i="77"/>
  <c r="AI84" i="77"/>
  <c r="AJ84" i="77" s="1"/>
  <c r="AH84" i="77"/>
  <c r="AG84" i="77"/>
  <c r="AF84" i="77"/>
  <c r="AE84" i="77"/>
  <c r="AD84" i="77"/>
  <c r="AC84" i="77"/>
  <c r="AB84" i="77"/>
  <c r="AA84" i="77" s="1"/>
  <c r="W84" i="77"/>
  <c r="U84" i="77"/>
  <c r="Y84" i="77" s="1"/>
  <c r="T84" i="77"/>
  <c r="S84" i="77"/>
  <c r="R84" i="77"/>
  <c r="Q84" i="77"/>
  <c r="P84" i="77"/>
  <c r="N84" i="77"/>
  <c r="O84" i="77" s="1"/>
  <c r="M84" i="77"/>
  <c r="AN83" i="77"/>
  <c r="AL83" i="77"/>
  <c r="AK83" i="77"/>
  <c r="AI83" i="77"/>
  <c r="AJ83" i="77" s="1"/>
  <c r="AH83" i="77"/>
  <c r="AF83" i="77"/>
  <c r="AE83" i="77"/>
  <c r="AD83" i="77"/>
  <c r="AC83" i="77"/>
  <c r="AB83" i="77"/>
  <c r="AG83" i="77" s="1"/>
  <c r="AA83" i="77"/>
  <c r="Z83" i="77"/>
  <c r="Y83" i="77"/>
  <c r="X83" i="77"/>
  <c r="W83" i="77"/>
  <c r="U83" i="77"/>
  <c r="V83" i="77" s="1"/>
  <c r="T83" i="77"/>
  <c r="P83" i="77"/>
  <c r="N83" i="77"/>
  <c r="M83" i="77"/>
  <c r="AN82" i="77"/>
  <c r="AM82" i="77"/>
  <c r="AL82" i="77"/>
  <c r="AK82" i="77"/>
  <c r="AJ82" i="77"/>
  <c r="AI82" i="77"/>
  <c r="AH82" i="77"/>
  <c r="AD82" i="77"/>
  <c r="AB82" i="77"/>
  <c r="AA82" i="77"/>
  <c r="W82" i="77"/>
  <c r="U82" i="77"/>
  <c r="Z82" i="77" s="1"/>
  <c r="T82" i="77"/>
  <c r="P82" i="77"/>
  <c r="N82" i="77"/>
  <c r="S82" i="77" s="1"/>
  <c r="M82" i="77"/>
  <c r="AK81" i="77"/>
  <c r="AI81" i="77"/>
  <c r="AN81" i="77" s="1"/>
  <c r="AH81" i="77"/>
  <c r="AG81" i="77"/>
  <c r="AF81" i="77"/>
  <c r="AE81" i="77"/>
  <c r="AD81" i="77"/>
  <c r="AC81" i="77"/>
  <c r="AB81" i="77"/>
  <c r="AA81" i="77"/>
  <c r="X81" i="77"/>
  <c r="W81" i="77"/>
  <c r="U81" i="77"/>
  <c r="T81" i="77"/>
  <c r="S81" i="77"/>
  <c r="R81" i="77"/>
  <c r="Q81" i="77"/>
  <c r="P81" i="77"/>
  <c r="N81" i="77"/>
  <c r="O81" i="77" s="1"/>
  <c r="M81" i="77"/>
  <c r="AK80" i="77"/>
  <c r="AI80" i="77"/>
  <c r="AH80" i="77"/>
  <c r="AG80" i="77"/>
  <c r="AF80" i="77"/>
  <c r="AE80" i="77"/>
  <c r="AD80" i="77"/>
  <c r="AB80" i="77"/>
  <c r="AA80" i="77" s="1"/>
  <c r="W80" i="77"/>
  <c r="U80" i="77"/>
  <c r="Y80" i="77" s="1"/>
  <c r="T80" i="77"/>
  <c r="P80" i="77"/>
  <c r="N80" i="77"/>
  <c r="S80" i="77" s="1"/>
  <c r="AN79" i="77"/>
  <c r="AK79" i="77"/>
  <c r="AJ79" i="77"/>
  <c r="AI79" i="77"/>
  <c r="AM79" i="77" s="1"/>
  <c r="AH79" i="77"/>
  <c r="AE79" i="77"/>
  <c r="AD79" i="77"/>
  <c r="AB79" i="77"/>
  <c r="AA79" i="77"/>
  <c r="W79" i="77"/>
  <c r="U79" i="77"/>
  <c r="P79" i="77"/>
  <c r="N79" i="77"/>
  <c r="M79" i="77" s="1"/>
  <c r="AN78" i="77"/>
  <c r="AM78" i="77"/>
  <c r="AL78" i="77"/>
  <c r="AK78" i="77"/>
  <c r="AJ78" i="77"/>
  <c r="AI78" i="77"/>
  <c r="AH78" i="77"/>
  <c r="AD78" i="77"/>
  <c r="AB78" i="77"/>
  <c r="AG78" i="77" s="1"/>
  <c r="AA78" i="77"/>
  <c r="Z78" i="77"/>
  <c r="X78" i="77"/>
  <c r="W78" i="77"/>
  <c r="V78" i="77"/>
  <c r="U78" i="77"/>
  <c r="Y78" i="77" s="1"/>
  <c r="T78" i="77"/>
  <c r="R78" i="77"/>
  <c r="Q78" i="77"/>
  <c r="P78" i="77"/>
  <c r="N78" i="77"/>
  <c r="O78" i="77" s="1"/>
  <c r="M78" i="77"/>
  <c r="AK77" i="77"/>
  <c r="AI77" i="77"/>
  <c r="AL77" i="77" s="1"/>
  <c r="AH77" i="77"/>
  <c r="AG77" i="77"/>
  <c r="AF77" i="77"/>
  <c r="AD77" i="77"/>
  <c r="AB77" i="77"/>
  <c r="AE77" i="77" s="1"/>
  <c r="W77" i="77"/>
  <c r="U77" i="77"/>
  <c r="V77" i="77" s="1"/>
  <c r="T77" i="77"/>
  <c r="S77" i="77"/>
  <c r="R77" i="77"/>
  <c r="Q77" i="77"/>
  <c r="P77" i="77"/>
  <c r="N77" i="77"/>
  <c r="O77" i="77" s="1"/>
  <c r="M77" i="77"/>
  <c r="AK76" i="77"/>
  <c r="AI76" i="77"/>
  <c r="AH76" i="77"/>
  <c r="AG76" i="77"/>
  <c r="AF76" i="77"/>
  <c r="AE76" i="77"/>
  <c r="AD76" i="77"/>
  <c r="AB76" i="77"/>
  <c r="AA76" i="77" s="1"/>
  <c r="W76" i="77"/>
  <c r="U76" i="77"/>
  <c r="Y76" i="77" s="1"/>
  <c r="T76" i="77"/>
  <c r="P76" i="77"/>
  <c r="N76" i="77"/>
  <c r="R76" i="77" s="1"/>
  <c r="M76" i="77"/>
  <c r="AN75" i="77"/>
  <c r="AL75" i="77"/>
  <c r="AK75" i="77"/>
  <c r="AI75" i="77"/>
  <c r="AJ75" i="77" s="1"/>
  <c r="AH75" i="77"/>
  <c r="AD75" i="77"/>
  <c r="AB75" i="77"/>
  <c r="AF75" i="77" s="1"/>
  <c r="AA75" i="77"/>
  <c r="Z75" i="77"/>
  <c r="Y75" i="77"/>
  <c r="X75" i="77"/>
  <c r="W75" i="77"/>
  <c r="U75" i="77"/>
  <c r="V75" i="77" s="1"/>
  <c r="T75" i="77"/>
  <c r="P75" i="77"/>
  <c r="N75" i="77"/>
  <c r="M75" i="77"/>
  <c r="AN74" i="77"/>
  <c r="AM74" i="77"/>
  <c r="AL74" i="77"/>
  <c r="AK74" i="77"/>
  <c r="AJ74" i="77"/>
  <c r="AI74" i="77"/>
  <c r="AH74" i="77"/>
  <c r="AG74" i="77"/>
  <c r="AD74" i="77"/>
  <c r="AC74" i="77"/>
  <c r="AB74" i="77"/>
  <c r="AA74" i="77"/>
  <c r="W74" i="77"/>
  <c r="U74" i="77"/>
  <c r="X74" i="77" s="1"/>
  <c r="T74" i="77"/>
  <c r="P74" i="77"/>
  <c r="N74" i="77"/>
  <c r="S74" i="77" s="1"/>
  <c r="M74" i="77"/>
  <c r="AL73" i="77"/>
  <c r="AK73" i="77"/>
  <c r="AJ73" i="77"/>
  <c r="AI73" i="77"/>
  <c r="AN73" i="77" s="1"/>
  <c r="AH73" i="77"/>
  <c r="AG73" i="77"/>
  <c r="AF73" i="77"/>
  <c r="AE73" i="77"/>
  <c r="AD73" i="77"/>
  <c r="AC73" i="77"/>
  <c r="AB73" i="77"/>
  <c r="AA73" i="77"/>
  <c r="W73" i="77"/>
  <c r="U73" i="77"/>
  <c r="Z73" i="77" s="1"/>
  <c r="T73" i="77"/>
  <c r="S73" i="77"/>
  <c r="R73" i="77"/>
  <c r="Q73" i="77"/>
  <c r="P73" i="77"/>
  <c r="N73" i="77"/>
  <c r="O73" i="77" s="1"/>
  <c r="M73" i="77"/>
  <c r="AK72" i="77"/>
  <c r="AI72" i="77"/>
  <c r="AH72" i="77"/>
  <c r="AD72" i="77"/>
  <c r="AB72" i="77"/>
  <c r="AA72" i="77" s="1"/>
  <c r="Y72" i="77"/>
  <c r="W72" i="77"/>
  <c r="U72" i="77"/>
  <c r="T72" i="77"/>
  <c r="S72" i="77"/>
  <c r="P72" i="77"/>
  <c r="N72" i="77"/>
  <c r="R72" i="77" s="1"/>
  <c r="M72" i="77"/>
  <c r="AN71" i="77"/>
  <c r="AK71" i="77"/>
  <c r="AJ71" i="77"/>
  <c r="AI71" i="77"/>
  <c r="AM71" i="77" s="1"/>
  <c r="AH71" i="77"/>
  <c r="AE71" i="77"/>
  <c r="AD71" i="77"/>
  <c r="AC71" i="77"/>
  <c r="AB71" i="77"/>
  <c r="AA71" i="77"/>
  <c r="W71" i="77"/>
  <c r="U71" i="77"/>
  <c r="P71" i="77"/>
  <c r="N71" i="77"/>
  <c r="O71" i="77" s="1"/>
  <c r="AN70" i="77"/>
  <c r="AM70" i="77"/>
  <c r="AL70" i="77"/>
  <c r="AK70" i="77"/>
  <c r="AJ70" i="77"/>
  <c r="AI70" i="77"/>
  <c r="AH70" i="77"/>
  <c r="AD70" i="77"/>
  <c r="AB70" i="77"/>
  <c r="AG70" i="77" s="1"/>
  <c r="AA70" i="77"/>
  <c r="W70" i="77"/>
  <c r="U70" i="77"/>
  <c r="Z70" i="77" s="1"/>
  <c r="T70" i="77"/>
  <c r="R70" i="77"/>
  <c r="Q70" i="77"/>
  <c r="P70" i="77"/>
  <c r="N70" i="77"/>
  <c r="O70" i="77" s="1"/>
  <c r="M70" i="77"/>
  <c r="AK69" i="77"/>
  <c r="AI69" i="77"/>
  <c r="AJ69" i="77" s="1"/>
  <c r="AH69" i="77"/>
  <c r="AG69" i="77"/>
  <c r="AF69" i="77"/>
  <c r="AD69" i="77"/>
  <c r="AB69" i="77"/>
  <c r="AE69" i="77" s="1"/>
  <c r="W69" i="77"/>
  <c r="V69" i="77"/>
  <c r="U69" i="77"/>
  <c r="T69" i="77"/>
  <c r="S69" i="77"/>
  <c r="P69" i="77"/>
  <c r="N69" i="77"/>
  <c r="O69" i="77" s="1"/>
  <c r="M69" i="77"/>
  <c r="AK68" i="77"/>
  <c r="AI68" i="77"/>
  <c r="AH68" i="77"/>
  <c r="AG68" i="77"/>
  <c r="AF68" i="77"/>
  <c r="AE68" i="77"/>
  <c r="AD68" i="77"/>
  <c r="AB68" i="77"/>
  <c r="AA68" i="77" s="1"/>
  <c r="W68" i="77"/>
  <c r="U68" i="77"/>
  <c r="Y68" i="77" s="1"/>
  <c r="T68" i="77"/>
  <c r="P68" i="77"/>
  <c r="N68" i="77"/>
  <c r="S68" i="77" s="1"/>
  <c r="M68" i="77"/>
  <c r="AN67" i="77"/>
  <c r="AL67" i="77"/>
  <c r="AK67" i="77"/>
  <c r="AI67" i="77"/>
  <c r="AJ67" i="77" s="1"/>
  <c r="AH67" i="77"/>
  <c r="AG67" i="77"/>
  <c r="AF67" i="77"/>
  <c r="AD67" i="77"/>
  <c r="AB67" i="77"/>
  <c r="AE67" i="77" s="1"/>
  <c r="AA67" i="77"/>
  <c r="Z67" i="77"/>
  <c r="Y67" i="77"/>
  <c r="X67" i="77"/>
  <c r="W67" i="77"/>
  <c r="U67" i="77"/>
  <c r="V67" i="77" s="1"/>
  <c r="T67" i="77"/>
  <c r="P67" i="77"/>
  <c r="O67" i="77"/>
  <c r="N67" i="77"/>
  <c r="M67" i="77" s="1"/>
  <c r="AN66" i="77"/>
  <c r="AM66" i="77"/>
  <c r="AL66" i="77"/>
  <c r="AK66" i="77"/>
  <c r="AJ66" i="77"/>
  <c r="AI66" i="77"/>
  <c r="AH66" i="77"/>
  <c r="AG66" i="77"/>
  <c r="AD66" i="77"/>
  <c r="AC66" i="77"/>
  <c r="AB66" i="77"/>
  <c r="AA66" i="77"/>
  <c r="Z66" i="77"/>
  <c r="Y66" i="77"/>
  <c r="X66" i="77"/>
  <c r="W66" i="77"/>
  <c r="V66" i="77"/>
  <c r="U66" i="77"/>
  <c r="T66" i="77"/>
  <c r="P66" i="77"/>
  <c r="N66" i="77"/>
  <c r="S66" i="77" s="1"/>
  <c r="M66" i="77"/>
  <c r="AK65" i="77"/>
  <c r="AI65" i="77"/>
  <c r="AN65" i="77" s="1"/>
  <c r="AH65" i="77"/>
  <c r="AG65" i="77"/>
  <c r="AF65" i="77"/>
  <c r="AE65" i="77"/>
  <c r="AD65" i="77"/>
  <c r="AC65" i="77"/>
  <c r="AB65" i="77"/>
  <c r="AA65" i="77"/>
  <c r="W65" i="77"/>
  <c r="U65" i="77"/>
  <c r="Z65" i="77" s="1"/>
  <c r="T65" i="77"/>
  <c r="S65" i="77"/>
  <c r="R65" i="77"/>
  <c r="Q65" i="77"/>
  <c r="P65" i="77"/>
  <c r="N65" i="77"/>
  <c r="O65" i="77" s="1"/>
  <c r="M65" i="77"/>
  <c r="AK64" i="77"/>
  <c r="AI64" i="77"/>
  <c r="AD64" i="77"/>
  <c r="AB64" i="77"/>
  <c r="AA64" i="77" s="1"/>
  <c r="W64" i="77"/>
  <c r="U64" i="77"/>
  <c r="T64" i="77"/>
  <c r="S64" i="77"/>
  <c r="P64" i="77"/>
  <c r="N64" i="77"/>
  <c r="R64" i="77" s="1"/>
  <c r="M64" i="77"/>
  <c r="AN63" i="77"/>
  <c r="AK63" i="77"/>
  <c r="AJ63" i="77"/>
  <c r="AI63" i="77"/>
  <c r="AM63" i="77" s="1"/>
  <c r="AH63" i="77"/>
  <c r="AD63" i="77"/>
  <c r="AB63" i="77"/>
  <c r="AA63" i="77"/>
  <c r="Z63" i="77"/>
  <c r="Y63" i="77"/>
  <c r="X63" i="77"/>
  <c r="W63" i="77"/>
  <c r="U63" i="77"/>
  <c r="T63" i="77" s="1"/>
  <c r="P63" i="77"/>
  <c r="N63" i="77"/>
  <c r="Q63" i="77" s="1"/>
  <c r="M63" i="77"/>
  <c r="AN62" i="77"/>
  <c r="AM62" i="77"/>
  <c r="AL62" i="77"/>
  <c r="AK62" i="77"/>
  <c r="AJ62" i="77"/>
  <c r="AI62" i="77"/>
  <c r="AH62" i="77"/>
  <c r="AD62" i="77"/>
  <c r="AB62" i="77"/>
  <c r="AG62" i="77" s="1"/>
  <c r="AA62" i="77"/>
  <c r="W62" i="77"/>
  <c r="U62" i="77"/>
  <c r="Z62" i="77" s="1"/>
  <c r="T62" i="77"/>
  <c r="R62" i="77"/>
  <c r="Q62" i="77"/>
  <c r="P62" i="77"/>
  <c r="N62" i="77"/>
  <c r="O62" i="77" s="1"/>
  <c r="M62" i="77"/>
  <c r="AN61" i="77"/>
  <c r="AM61" i="77"/>
  <c r="AK61" i="77"/>
  <c r="AI61" i="77"/>
  <c r="AL61" i="77" s="1"/>
  <c r="AH61" i="77"/>
  <c r="AG61" i="77"/>
  <c r="AF61" i="77"/>
  <c r="AD61" i="77"/>
  <c r="AB61" i="77"/>
  <c r="AE61" i="77" s="1"/>
  <c r="W61" i="77"/>
  <c r="U61" i="77"/>
  <c r="T61" i="77"/>
  <c r="P61" i="77"/>
  <c r="N61" i="77"/>
  <c r="O61" i="77" s="1"/>
  <c r="M61" i="77"/>
  <c r="AK60" i="77"/>
  <c r="AI60" i="77"/>
  <c r="AH60" i="77"/>
  <c r="AD60" i="77"/>
  <c r="AB60" i="77"/>
  <c r="AA60" i="77" s="1"/>
  <c r="W60" i="77"/>
  <c r="U60" i="77"/>
  <c r="Y60" i="77" s="1"/>
  <c r="T60" i="77"/>
  <c r="P60" i="77"/>
  <c r="N60" i="77"/>
  <c r="S60" i="77" s="1"/>
  <c r="M60" i="77"/>
  <c r="AN59" i="77"/>
  <c r="AL59" i="77"/>
  <c r="AK59" i="77"/>
  <c r="AI59" i="77"/>
  <c r="AJ59" i="77" s="1"/>
  <c r="AH59" i="77"/>
  <c r="AG59" i="77"/>
  <c r="AD59" i="77"/>
  <c r="AB59" i="77"/>
  <c r="AF59" i="77" s="1"/>
  <c r="AA59" i="77"/>
  <c r="Z59" i="77"/>
  <c r="Y59" i="77"/>
  <c r="X59" i="77"/>
  <c r="W59" i="77"/>
  <c r="U59" i="77"/>
  <c r="V59" i="77" s="1"/>
  <c r="T59" i="77"/>
  <c r="P59" i="77"/>
  <c r="N59" i="77"/>
  <c r="M59" i="77"/>
  <c r="AN58" i="77"/>
  <c r="AM58" i="77"/>
  <c r="AL58" i="77"/>
  <c r="AK58" i="77"/>
  <c r="AJ58" i="77"/>
  <c r="AI58" i="77"/>
  <c r="AH58" i="77"/>
  <c r="AD58" i="77"/>
  <c r="AB58" i="77"/>
  <c r="AA58" i="77"/>
  <c r="Z58" i="77"/>
  <c r="Y58" i="77"/>
  <c r="X58" i="77"/>
  <c r="W58" i="77"/>
  <c r="U58" i="77"/>
  <c r="V58" i="77" s="1"/>
  <c r="T58" i="77"/>
  <c r="P58" i="77"/>
  <c r="N58" i="77"/>
  <c r="S58" i="77" s="1"/>
  <c r="M58" i="77"/>
  <c r="AK57" i="77"/>
  <c r="AI57" i="77"/>
  <c r="AN57" i="77" s="1"/>
  <c r="AH57" i="77"/>
  <c r="AG57" i="77"/>
  <c r="AF57" i="77"/>
  <c r="AE57" i="77"/>
  <c r="AD57" i="77"/>
  <c r="AC57" i="77"/>
  <c r="AB57" i="77"/>
  <c r="AA57" i="77"/>
  <c r="W57" i="77"/>
  <c r="U57" i="77"/>
  <c r="Z57" i="77" s="1"/>
  <c r="T57" i="77"/>
  <c r="S57" i="77"/>
  <c r="R57" i="77"/>
  <c r="Q57" i="77"/>
  <c r="P57" i="77"/>
  <c r="N57" i="77"/>
  <c r="O57" i="77" s="1"/>
  <c r="M57" i="77"/>
  <c r="AK56" i="77"/>
  <c r="AI56" i="77"/>
  <c r="AH56" i="77" s="1"/>
  <c r="AD56" i="77"/>
  <c r="AB56" i="77"/>
  <c r="AA56" i="77" s="1"/>
  <c r="W56" i="77"/>
  <c r="U56" i="77"/>
  <c r="Z56" i="77" s="1"/>
  <c r="R56" i="77"/>
  <c r="Q56" i="77"/>
  <c r="P56" i="77"/>
  <c r="N56" i="77"/>
  <c r="M56" i="77" s="1"/>
  <c r="AK55" i="77"/>
  <c r="AI55" i="77"/>
  <c r="AN55" i="77" s="1"/>
  <c r="AH55" i="77"/>
  <c r="AD55" i="77"/>
  <c r="AB55" i="77"/>
  <c r="AG55" i="77" s="1"/>
  <c r="AA55" i="77"/>
  <c r="W55" i="77"/>
  <c r="U55" i="77"/>
  <c r="Z55" i="77" s="1"/>
  <c r="T55" i="77"/>
  <c r="P55" i="77"/>
  <c r="N55" i="77"/>
  <c r="S55" i="77" s="1"/>
  <c r="M55" i="77"/>
  <c r="AK53" i="77"/>
  <c r="AI53" i="77"/>
  <c r="AN53" i="77" s="1"/>
  <c r="AH53" i="77"/>
  <c r="AD53" i="77"/>
  <c r="AB53" i="77"/>
  <c r="AC53" i="77" s="1"/>
  <c r="AA53" i="77"/>
  <c r="W53" i="77"/>
  <c r="U53" i="77"/>
  <c r="Z53" i="77" s="1"/>
  <c r="T53" i="77"/>
  <c r="P53" i="77"/>
  <c r="N53" i="77"/>
  <c r="S53" i="77" s="1"/>
  <c r="M53" i="77"/>
  <c r="AN52" i="77"/>
  <c r="AM52" i="77"/>
  <c r="AL52" i="77"/>
  <c r="AK52" i="77"/>
  <c r="AI52" i="77"/>
  <c r="AJ52" i="77" s="1"/>
  <c r="AH52" i="77"/>
  <c r="AD52" i="77"/>
  <c r="AB52" i="77"/>
  <c r="AG52" i="77" s="1"/>
  <c r="AA52" i="77"/>
  <c r="W52" i="77"/>
  <c r="U52" i="77"/>
  <c r="X52" i="77" s="1"/>
  <c r="T52" i="77"/>
  <c r="P52" i="77"/>
  <c r="N52" i="77"/>
  <c r="S52" i="77" s="1"/>
  <c r="M52" i="77"/>
  <c r="AK51" i="77"/>
  <c r="AI51" i="77"/>
  <c r="AN51" i="77" s="1"/>
  <c r="AH51" i="77"/>
  <c r="AG51" i="77"/>
  <c r="AD51" i="77"/>
  <c r="AB51" i="77"/>
  <c r="AF51" i="77" s="1"/>
  <c r="AA51" i="77"/>
  <c r="W51" i="77"/>
  <c r="U51" i="77"/>
  <c r="X51" i="77" s="1"/>
  <c r="T51" i="77"/>
  <c r="P51" i="77"/>
  <c r="N51" i="77"/>
  <c r="S51" i="77" s="1"/>
  <c r="M51" i="77"/>
  <c r="AK50" i="77"/>
  <c r="AJ50" i="77"/>
  <c r="AI50" i="77"/>
  <c r="AL50" i="77" s="1"/>
  <c r="AH50" i="77"/>
  <c r="AG50" i="77"/>
  <c r="AF50" i="77"/>
  <c r="AE50" i="77"/>
  <c r="AD50" i="77"/>
  <c r="AC50" i="77"/>
  <c r="AB50" i="77"/>
  <c r="AA50" i="77"/>
  <c r="W50" i="77"/>
  <c r="U50" i="77"/>
  <c r="Y50" i="77" s="1"/>
  <c r="T50" i="77"/>
  <c r="P50" i="77"/>
  <c r="N50" i="77"/>
  <c r="S50" i="77" s="1"/>
  <c r="M50" i="77"/>
  <c r="AK49" i="77"/>
  <c r="AI49" i="77"/>
  <c r="AN49" i="77" s="1"/>
  <c r="AH49" i="77"/>
  <c r="AD49" i="77"/>
  <c r="AB49" i="77"/>
  <c r="AF49" i="77" s="1"/>
  <c r="AA49" i="77"/>
  <c r="Z49" i="77"/>
  <c r="Y49" i="77"/>
  <c r="W49" i="77"/>
  <c r="U49" i="77"/>
  <c r="X49" i="77" s="1"/>
  <c r="T49" i="77"/>
  <c r="P49" i="77"/>
  <c r="N49" i="77"/>
  <c r="S49" i="77" s="1"/>
  <c r="M49" i="77"/>
  <c r="R44" i="77"/>
  <c r="R39" i="77"/>
  <c r="R34" i="77"/>
  <c r="N37" i="77"/>
  <c r="M37" i="77" s="1"/>
  <c r="P37" i="77"/>
  <c r="U37" i="77"/>
  <c r="T37" i="77" s="1"/>
  <c r="W37" i="77"/>
  <c r="AB37" i="77"/>
  <c r="AA37" i="77" s="1"/>
  <c r="AD37" i="77"/>
  <c r="AI37" i="77"/>
  <c r="AH37" i="77" s="1"/>
  <c r="AK37" i="77"/>
  <c r="N38" i="77"/>
  <c r="M38" i="77" s="1"/>
  <c r="P38" i="77"/>
  <c r="U38" i="77"/>
  <c r="T38" i="77" s="1"/>
  <c r="V38" i="77"/>
  <c r="W38" i="77"/>
  <c r="AB38" i="77"/>
  <c r="AA38" i="77" s="1"/>
  <c r="AD38" i="77"/>
  <c r="AI38" i="77"/>
  <c r="AH38" i="77" s="1"/>
  <c r="AK38" i="77"/>
  <c r="N40" i="77"/>
  <c r="M40" i="77" s="1"/>
  <c r="P40" i="77"/>
  <c r="U40" i="77"/>
  <c r="T40" i="77" s="1"/>
  <c r="W40" i="77"/>
  <c r="AB40" i="77"/>
  <c r="AA40" i="77" s="1"/>
  <c r="AD40" i="77"/>
  <c r="AI40" i="77"/>
  <c r="AH40" i="77" s="1"/>
  <c r="AK40" i="77"/>
  <c r="AM40" i="77"/>
  <c r="N41" i="77"/>
  <c r="M41" i="77" s="1"/>
  <c r="P41" i="77"/>
  <c r="U41" i="77"/>
  <c r="X41" i="77" s="1"/>
  <c r="W41" i="77"/>
  <c r="AB41" i="77"/>
  <c r="AC41" i="77" s="1"/>
  <c r="AD41" i="77"/>
  <c r="AF41" i="77"/>
  <c r="AI41" i="77"/>
  <c r="AH41" i="77" s="1"/>
  <c r="AK41" i="77"/>
  <c r="N42" i="77"/>
  <c r="M42" i="77" s="1"/>
  <c r="P42" i="77"/>
  <c r="U42" i="77"/>
  <c r="Z42" i="77" s="1"/>
  <c r="W42" i="77"/>
  <c r="Y42" i="77"/>
  <c r="AB42" i="77"/>
  <c r="AE42" i="77" s="1"/>
  <c r="AD42" i="77"/>
  <c r="AI42" i="77"/>
  <c r="AH42" i="77" s="1"/>
  <c r="AK42" i="77"/>
  <c r="N43" i="77"/>
  <c r="M43" i="77" s="1"/>
  <c r="P43" i="77"/>
  <c r="U43" i="77"/>
  <c r="T43" i="77" s="1"/>
  <c r="W43" i="77"/>
  <c r="AB43" i="77"/>
  <c r="AA43" i="77" s="1"/>
  <c r="AD43" i="77"/>
  <c r="AI43" i="77"/>
  <c r="AH43" i="77" s="1"/>
  <c r="AK43" i="77"/>
  <c r="AL43" i="77"/>
  <c r="N45" i="77"/>
  <c r="M45" i="77" s="1"/>
  <c r="P45" i="77"/>
  <c r="U45" i="77"/>
  <c r="T45" i="77" s="1"/>
  <c r="W45" i="77"/>
  <c r="AB45" i="77"/>
  <c r="AA45" i="77" s="1"/>
  <c r="AD45" i="77"/>
  <c r="AI45" i="77"/>
  <c r="AH45" i="77" s="1"/>
  <c r="AK45" i="77"/>
  <c r="N46" i="77"/>
  <c r="R46" i="77" s="1"/>
  <c r="O46" i="77"/>
  <c r="P46" i="77"/>
  <c r="U46" i="77"/>
  <c r="T46" i="77" s="1"/>
  <c r="W46" i="77"/>
  <c r="AB46" i="77"/>
  <c r="AA46" i="77" s="1"/>
  <c r="AC46" i="77"/>
  <c r="AD46" i="77"/>
  <c r="AI46" i="77"/>
  <c r="AH46" i="77" s="1"/>
  <c r="AK46" i="77"/>
  <c r="N47" i="77"/>
  <c r="M47" i="77" s="1"/>
  <c r="P47" i="77"/>
  <c r="U47" i="77"/>
  <c r="T47" i="77" s="1"/>
  <c r="V47" i="77"/>
  <c r="W47" i="77"/>
  <c r="AB47" i="77"/>
  <c r="AA47" i="77" s="1"/>
  <c r="AD47" i="77"/>
  <c r="AE47" i="77"/>
  <c r="AI47" i="77"/>
  <c r="AN47" i="77" s="1"/>
  <c r="AK47" i="77"/>
  <c r="N48" i="77"/>
  <c r="M48" i="77" s="1"/>
  <c r="P48" i="77"/>
  <c r="U48" i="77"/>
  <c r="T48" i="77" s="1"/>
  <c r="W48" i="77"/>
  <c r="AB48" i="77"/>
  <c r="AA48" i="77" s="1"/>
  <c r="AC48" i="77"/>
  <c r="AD48" i="77"/>
  <c r="AI48" i="77"/>
  <c r="AH48" i="77" s="1"/>
  <c r="AK48" i="77"/>
  <c r="AL48" i="77"/>
  <c r="AM48" i="77"/>
  <c r="R115" i="77"/>
  <c r="AK114" i="77"/>
  <c r="AI114" i="77"/>
  <c r="AN114" i="77" s="1"/>
  <c r="AD114" i="77"/>
  <c r="AB114" i="77"/>
  <c r="W114" i="77"/>
  <c r="U114" i="77"/>
  <c r="Y114" i="77" s="1"/>
  <c r="P114" i="77"/>
  <c r="N114" i="77"/>
  <c r="M114" i="77" s="1"/>
  <c r="AK113" i="77"/>
  <c r="AI113" i="77"/>
  <c r="AL113" i="77" s="1"/>
  <c r="AD113" i="77"/>
  <c r="AB113" i="77"/>
  <c r="AC113" i="77" s="1"/>
  <c r="W113" i="77"/>
  <c r="U113" i="77"/>
  <c r="X113" i="77" s="1"/>
  <c r="P113" i="77"/>
  <c r="N113" i="77"/>
  <c r="R113" i="77" s="1"/>
  <c r="AK112" i="77"/>
  <c r="AI112" i="77"/>
  <c r="AH112" i="77" s="1"/>
  <c r="AD112" i="77"/>
  <c r="AB112" i="77"/>
  <c r="AF112" i="77" s="1"/>
  <c r="W112" i="77"/>
  <c r="U112" i="77"/>
  <c r="X112" i="77" s="1"/>
  <c r="P112" i="77"/>
  <c r="N112" i="77"/>
  <c r="S112" i="77" s="1"/>
  <c r="AK111" i="77"/>
  <c r="AI111" i="77"/>
  <c r="AJ111" i="77" s="1"/>
  <c r="AD111" i="77"/>
  <c r="AB111" i="77"/>
  <c r="AF111" i="77" s="1"/>
  <c r="W111" i="77"/>
  <c r="U111" i="77"/>
  <c r="T111" i="77" s="1"/>
  <c r="P111" i="77"/>
  <c r="N111" i="77"/>
  <c r="O111" i="77" s="1"/>
  <c r="AK110" i="77"/>
  <c r="AI110" i="77"/>
  <c r="AJ110" i="77" s="1"/>
  <c r="AD110" i="77"/>
  <c r="AB110" i="77"/>
  <c r="AA110" i="77" s="1"/>
  <c r="W110" i="77"/>
  <c r="U110" i="77"/>
  <c r="Z110" i="77" s="1"/>
  <c r="P110" i="77"/>
  <c r="N110" i="77"/>
  <c r="O110" i="77" s="1"/>
  <c r="AK109" i="77"/>
  <c r="AI109" i="77"/>
  <c r="AN109" i="77" s="1"/>
  <c r="AH109" i="77"/>
  <c r="AD109" i="77"/>
  <c r="AB109" i="77"/>
  <c r="AC109" i="77" s="1"/>
  <c r="W109" i="77"/>
  <c r="U109" i="77"/>
  <c r="T109" i="77" s="1"/>
  <c r="P109" i="77"/>
  <c r="N109" i="77"/>
  <c r="Q109" i="77" s="1"/>
  <c r="AK108" i="77"/>
  <c r="AI108" i="77"/>
  <c r="AN108" i="77" s="1"/>
  <c r="AD108" i="77"/>
  <c r="AB108" i="77"/>
  <c r="AE108" i="77" s="1"/>
  <c r="W108" i="77"/>
  <c r="U108" i="77"/>
  <c r="X108" i="77" s="1"/>
  <c r="P108" i="77"/>
  <c r="N108" i="77"/>
  <c r="M108" i="77" s="1"/>
  <c r="AK107" i="77"/>
  <c r="AI107" i="77"/>
  <c r="AH107" i="77" s="1"/>
  <c r="AD107" i="77"/>
  <c r="AB107" i="77"/>
  <c r="AA107" i="77" s="1"/>
  <c r="W107" i="77"/>
  <c r="U107" i="77"/>
  <c r="P107" i="77"/>
  <c r="N107" i="77"/>
  <c r="R107" i="77" s="1"/>
  <c r="R106" i="77"/>
  <c r="AK102" i="77"/>
  <c r="AI102" i="77"/>
  <c r="AJ102" i="77" s="1"/>
  <c r="AD102" i="77"/>
  <c r="AB102" i="77"/>
  <c r="AG102" i="77" s="1"/>
  <c r="W102" i="77"/>
  <c r="U102" i="77"/>
  <c r="X102" i="77" s="1"/>
  <c r="P102" i="77"/>
  <c r="N102" i="77"/>
  <c r="R102" i="77" s="1"/>
  <c r="L102" i="77"/>
  <c r="AK101" i="77"/>
  <c r="AI101" i="77"/>
  <c r="AJ101" i="77" s="1"/>
  <c r="AD101" i="77"/>
  <c r="AB101" i="77"/>
  <c r="AE101" i="77" s="1"/>
  <c r="AA101" i="77"/>
  <c r="W101" i="77"/>
  <c r="U101" i="77"/>
  <c r="T101" i="77" s="1"/>
  <c r="P101" i="77"/>
  <c r="N101" i="77"/>
  <c r="M101" i="77" s="1"/>
  <c r="L101" i="77"/>
  <c r="L100" i="77"/>
  <c r="L99" i="77"/>
  <c r="L98" i="77"/>
  <c r="L97" i="77"/>
  <c r="L96" i="77"/>
  <c r="L95" i="77"/>
  <c r="L94" i="77"/>
  <c r="L93" i="77"/>
  <c r="L92" i="77"/>
  <c r="L91" i="77"/>
  <c r="L90" i="77"/>
  <c r="L89" i="77"/>
  <c r="L88" i="77"/>
  <c r="L87" i="77"/>
  <c r="L86" i="77"/>
  <c r="L85" i="77"/>
  <c r="L84" i="77"/>
  <c r="L83" i="77"/>
  <c r="L82" i="77"/>
  <c r="L81" i="77"/>
  <c r="L80" i="77"/>
  <c r="L79" i="77"/>
  <c r="L78" i="77"/>
  <c r="L77" i="77"/>
  <c r="L76" i="77"/>
  <c r="L75" i="77"/>
  <c r="L74" i="77"/>
  <c r="R54" i="77"/>
  <c r="AK36" i="77"/>
  <c r="AI36" i="77"/>
  <c r="AJ36" i="77" s="1"/>
  <c r="AH36" i="77"/>
  <c r="AD36" i="77"/>
  <c r="AB36" i="77"/>
  <c r="AA36" i="77" s="1"/>
  <c r="W36" i="77"/>
  <c r="U36" i="77"/>
  <c r="V36" i="77" s="1"/>
  <c r="P36" i="77"/>
  <c r="N36" i="77"/>
  <c r="AK35" i="77"/>
  <c r="AI35" i="77"/>
  <c r="AM35" i="77" s="1"/>
  <c r="AD35" i="77"/>
  <c r="AB35" i="77"/>
  <c r="AC35" i="77" s="1"/>
  <c r="AA35" i="77"/>
  <c r="W35" i="77"/>
  <c r="U35" i="77"/>
  <c r="V35" i="77" s="1"/>
  <c r="P35" i="77"/>
  <c r="N35" i="77"/>
  <c r="M35" i="77" s="1"/>
  <c r="AK33" i="77"/>
  <c r="AI33" i="77"/>
  <c r="AH33" i="77" s="1"/>
  <c r="AD33" i="77"/>
  <c r="AB33" i="77"/>
  <c r="W33" i="77"/>
  <c r="U33" i="77"/>
  <c r="V33" i="77" s="1"/>
  <c r="P33" i="77"/>
  <c r="N33" i="77"/>
  <c r="R33" i="77" s="1"/>
  <c r="AK32" i="77"/>
  <c r="AI32" i="77"/>
  <c r="AM32" i="77" s="1"/>
  <c r="AD32" i="77"/>
  <c r="AB32" i="77"/>
  <c r="AE32" i="77" s="1"/>
  <c r="W32" i="77"/>
  <c r="U32" i="77"/>
  <c r="Y32" i="77" s="1"/>
  <c r="P32" i="77"/>
  <c r="N32" i="77"/>
  <c r="M32" i="77" s="1"/>
  <c r="AK31" i="77"/>
  <c r="AI31" i="77"/>
  <c r="AN31" i="77" s="1"/>
  <c r="AD31" i="77"/>
  <c r="AB31" i="77"/>
  <c r="AE31" i="77" s="1"/>
  <c r="W31" i="77"/>
  <c r="U31" i="77"/>
  <c r="T31" i="77" s="1"/>
  <c r="P31" i="77"/>
  <c r="N31" i="77"/>
  <c r="O31" i="77" s="1"/>
  <c r="R30" i="77"/>
  <c r="L18" i="77"/>
  <c r="L17" i="77"/>
  <c r="L15" i="77"/>
  <c r="L14" i="77"/>
  <c r="L13" i="77"/>
  <c r="R53" i="69"/>
  <c r="AK52" i="69"/>
  <c r="AI52" i="69"/>
  <c r="AN52" i="69" s="1"/>
  <c r="AD52" i="69"/>
  <c r="AB52" i="69"/>
  <c r="AG52" i="69" s="1"/>
  <c r="AA52" i="69"/>
  <c r="Y52" i="69"/>
  <c r="W52" i="69"/>
  <c r="U52" i="69"/>
  <c r="X52" i="69" s="1"/>
  <c r="P52" i="69"/>
  <c r="N52" i="69"/>
  <c r="O52" i="69" s="1"/>
  <c r="M52" i="69"/>
  <c r="R51" i="69"/>
  <c r="R42" i="69"/>
  <c r="R44" i="69"/>
  <c r="AK43" i="69"/>
  <c r="AI43" i="69"/>
  <c r="AN43" i="69" s="1"/>
  <c r="AG43" i="69"/>
  <c r="AD43" i="69"/>
  <c r="AB43" i="69"/>
  <c r="AF43" i="69" s="1"/>
  <c r="W43" i="69"/>
  <c r="U43" i="69"/>
  <c r="Y43" i="69" s="1"/>
  <c r="P43" i="69"/>
  <c r="N43" i="69"/>
  <c r="O43" i="69" s="1"/>
  <c r="AK30" i="69"/>
  <c r="AI30" i="69"/>
  <c r="AH30" i="69" s="1"/>
  <c r="AD30" i="69"/>
  <c r="AB30" i="69"/>
  <c r="AE30" i="69" s="1"/>
  <c r="W30" i="69"/>
  <c r="U30" i="69"/>
  <c r="T30" i="69" s="1"/>
  <c r="P30" i="69"/>
  <c r="N30" i="69"/>
  <c r="O30" i="69" s="1"/>
  <c r="R113" i="69"/>
  <c r="AK112" i="69"/>
  <c r="AI112" i="69"/>
  <c r="AH112" i="69" s="1"/>
  <c r="AD112" i="69"/>
  <c r="AB112" i="69"/>
  <c r="AA112" i="69" s="1"/>
  <c r="W112" i="69"/>
  <c r="U112" i="69"/>
  <c r="P112" i="69"/>
  <c r="N112" i="69"/>
  <c r="Q112" i="69" s="1"/>
  <c r="AK111" i="69"/>
  <c r="AI111" i="69"/>
  <c r="AL111" i="69" s="1"/>
  <c r="AD111" i="69"/>
  <c r="AB111" i="69"/>
  <c r="AC111" i="69" s="1"/>
  <c r="W111" i="69"/>
  <c r="U111" i="69"/>
  <c r="T111" i="69" s="1"/>
  <c r="P111" i="69"/>
  <c r="N111" i="69"/>
  <c r="M111" i="69" s="1"/>
  <c r="AK110" i="69"/>
  <c r="AI110" i="69"/>
  <c r="AH110" i="69" s="1"/>
  <c r="AD110" i="69"/>
  <c r="AB110" i="69"/>
  <c r="AC110" i="69" s="1"/>
  <c r="W110" i="69"/>
  <c r="U110" i="69"/>
  <c r="T110" i="69" s="1"/>
  <c r="P110" i="69"/>
  <c r="N110" i="69"/>
  <c r="M110" i="69" s="1"/>
  <c r="AK109" i="69"/>
  <c r="AI109" i="69"/>
  <c r="AH109" i="69" s="1"/>
  <c r="AD109" i="69"/>
  <c r="AB109" i="69"/>
  <c r="W109" i="69"/>
  <c r="U109" i="69"/>
  <c r="X109" i="69" s="1"/>
  <c r="P109" i="69"/>
  <c r="N109" i="69"/>
  <c r="O109" i="69" s="1"/>
  <c r="AK108" i="69"/>
  <c r="AI108" i="69"/>
  <c r="AJ108" i="69" s="1"/>
  <c r="AD108" i="69"/>
  <c r="AB108" i="69"/>
  <c r="AC108" i="69" s="1"/>
  <c r="W108" i="69"/>
  <c r="U108" i="69"/>
  <c r="T108" i="69" s="1"/>
  <c r="P108" i="69"/>
  <c r="N108" i="69"/>
  <c r="AK107" i="69"/>
  <c r="AI107" i="69"/>
  <c r="AJ107" i="69" s="1"/>
  <c r="AD107" i="69"/>
  <c r="AB107" i="69"/>
  <c r="AA107" i="69" s="1"/>
  <c r="W107" i="69"/>
  <c r="U107" i="69"/>
  <c r="P107" i="69"/>
  <c r="N107" i="69"/>
  <c r="R107" i="69" s="1"/>
  <c r="AK106" i="69"/>
  <c r="AI106" i="69"/>
  <c r="AM106" i="69" s="1"/>
  <c r="AD106" i="69"/>
  <c r="AB106" i="69"/>
  <c r="AE106" i="69" s="1"/>
  <c r="W106" i="69"/>
  <c r="U106" i="69"/>
  <c r="V106" i="69" s="1"/>
  <c r="P106" i="69"/>
  <c r="N106" i="69"/>
  <c r="O106" i="69" s="1"/>
  <c r="AK105" i="69"/>
  <c r="AI105" i="69"/>
  <c r="AJ105" i="69" s="1"/>
  <c r="AD105" i="69"/>
  <c r="AB105" i="69"/>
  <c r="AC105" i="69" s="1"/>
  <c r="W105" i="69"/>
  <c r="U105" i="69"/>
  <c r="X105" i="69" s="1"/>
  <c r="P105" i="69"/>
  <c r="N105" i="69"/>
  <c r="M105" i="69" s="1"/>
  <c r="R104" i="69"/>
  <c r="AK100" i="69"/>
  <c r="AI100" i="69"/>
  <c r="AJ100" i="69" s="1"/>
  <c r="AD100" i="69"/>
  <c r="AB100" i="69"/>
  <c r="AA100" i="69" s="1"/>
  <c r="W100" i="69"/>
  <c r="U100" i="69"/>
  <c r="T100" i="69" s="1"/>
  <c r="P100" i="69"/>
  <c r="N100" i="69"/>
  <c r="M100" i="69" s="1"/>
  <c r="L100" i="69"/>
  <c r="AK99" i="69"/>
  <c r="AI99" i="69"/>
  <c r="AH99" i="69" s="1"/>
  <c r="AD99" i="69"/>
  <c r="AB99" i="69"/>
  <c r="AA99" i="69" s="1"/>
  <c r="W99" i="69"/>
  <c r="U99" i="69"/>
  <c r="V99" i="69" s="1"/>
  <c r="P99" i="69"/>
  <c r="N99" i="69"/>
  <c r="O99" i="69" s="1"/>
  <c r="L99" i="69"/>
  <c r="AK98" i="69"/>
  <c r="AI98" i="69"/>
  <c r="AJ98" i="69" s="1"/>
  <c r="AD98" i="69"/>
  <c r="AB98" i="69"/>
  <c r="W98" i="69"/>
  <c r="U98" i="69"/>
  <c r="V98" i="69" s="1"/>
  <c r="P98" i="69"/>
  <c r="N98" i="69"/>
  <c r="M98" i="69" s="1"/>
  <c r="L98" i="69"/>
  <c r="AK97" i="69"/>
  <c r="AI97" i="69"/>
  <c r="AJ97" i="69" s="1"/>
  <c r="AD97" i="69"/>
  <c r="AB97" i="69"/>
  <c r="AC97" i="69" s="1"/>
  <c r="W97" i="69"/>
  <c r="U97" i="69"/>
  <c r="P97" i="69"/>
  <c r="N97" i="69"/>
  <c r="Q97" i="69" s="1"/>
  <c r="L97" i="69"/>
  <c r="AK96" i="69"/>
  <c r="AI96" i="69"/>
  <c r="AL96" i="69" s="1"/>
  <c r="AD96" i="69"/>
  <c r="AB96" i="69"/>
  <c r="AC96" i="69" s="1"/>
  <c r="W96" i="69"/>
  <c r="U96" i="69"/>
  <c r="V96" i="69" s="1"/>
  <c r="P96" i="69"/>
  <c r="N96" i="69"/>
  <c r="Q96" i="69" s="1"/>
  <c r="L96" i="69"/>
  <c r="AK95" i="69"/>
  <c r="AI95" i="69"/>
  <c r="AL95" i="69" s="1"/>
  <c r="AD95" i="69"/>
  <c r="AB95" i="69"/>
  <c r="AC95" i="69" s="1"/>
  <c r="W95" i="69"/>
  <c r="U95" i="69"/>
  <c r="T95" i="69" s="1"/>
  <c r="P95" i="69"/>
  <c r="N95" i="69"/>
  <c r="M95" i="69" s="1"/>
  <c r="L95" i="69"/>
  <c r="AK94" i="69"/>
  <c r="AI94" i="69"/>
  <c r="AJ94" i="69" s="1"/>
  <c r="AD94" i="69"/>
  <c r="AB94" i="69"/>
  <c r="AA94" i="69" s="1"/>
  <c r="W94" i="69"/>
  <c r="U94" i="69"/>
  <c r="X94" i="69" s="1"/>
  <c r="P94" i="69"/>
  <c r="N94" i="69"/>
  <c r="L94" i="69"/>
  <c r="AK93" i="69"/>
  <c r="AI93" i="69"/>
  <c r="AJ93" i="69" s="1"/>
  <c r="AD93" i="69"/>
  <c r="AB93" i="69"/>
  <c r="AC93" i="69" s="1"/>
  <c r="W93" i="69"/>
  <c r="U93" i="69"/>
  <c r="T93" i="69" s="1"/>
  <c r="P93" i="69"/>
  <c r="N93" i="69"/>
  <c r="O93" i="69" s="1"/>
  <c r="L93" i="69"/>
  <c r="AK92" i="69"/>
  <c r="AI92" i="69"/>
  <c r="AJ92" i="69" s="1"/>
  <c r="AD92" i="69"/>
  <c r="AB92" i="69"/>
  <c r="AA92" i="69" s="1"/>
  <c r="W92" i="69"/>
  <c r="U92" i="69"/>
  <c r="T92" i="69" s="1"/>
  <c r="P92" i="69"/>
  <c r="N92" i="69"/>
  <c r="M92" i="69" s="1"/>
  <c r="L92" i="69"/>
  <c r="AK91" i="69"/>
  <c r="AI91" i="69"/>
  <c r="AH91" i="69" s="1"/>
  <c r="AD91" i="69"/>
  <c r="AB91" i="69"/>
  <c r="AE91" i="69" s="1"/>
  <c r="W91" i="69"/>
  <c r="U91" i="69"/>
  <c r="P91" i="69"/>
  <c r="N91" i="69"/>
  <c r="O91" i="69" s="1"/>
  <c r="L91" i="69"/>
  <c r="AK90" i="69"/>
  <c r="AI90" i="69"/>
  <c r="AJ90" i="69" s="1"/>
  <c r="AD90" i="69"/>
  <c r="AB90" i="69"/>
  <c r="AA90" i="69" s="1"/>
  <c r="W90" i="69"/>
  <c r="U90" i="69"/>
  <c r="V90" i="69" s="1"/>
  <c r="P90" i="69"/>
  <c r="N90" i="69"/>
  <c r="M90" i="69" s="1"/>
  <c r="L90" i="69"/>
  <c r="AK89" i="69"/>
  <c r="AI89" i="69"/>
  <c r="AH89" i="69" s="1"/>
  <c r="AD89" i="69"/>
  <c r="AB89" i="69"/>
  <c r="AA89" i="69" s="1"/>
  <c r="W89" i="69"/>
  <c r="U89" i="69"/>
  <c r="Z89" i="69" s="1"/>
  <c r="P89" i="69"/>
  <c r="N89" i="69"/>
  <c r="Q89" i="69" s="1"/>
  <c r="L89" i="69"/>
  <c r="AK88" i="69"/>
  <c r="AI88" i="69"/>
  <c r="AJ88" i="69" s="1"/>
  <c r="AD88" i="69"/>
  <c r="AB88" i="69"/>
  <c r="AE88" i="69" s="1"/>
  <c r="W88" i="69"/>
  <c r="U88" i="69"/>
  <c r="V88" i="69" s="1"/>
  <c r="P88" i="69"/>
  <c r="N88" i="69"/>
  <c r="L88" i="69"/>
  <c r="AK87" i="69"/>
  <c r="AI87" i="69"/>
  <c r="AJ87" i="69" s="1"/>
  <c r="AD87" i="69"/>
  <c r="AB87" i="69"/>
  <c r="AC87" i="69" s="1"/>
  <c r="W87" i="69"/>
  <c r="U87" i="69"/>
  <c r="P87" i="69"/>
  <c r="N87" i="69"/>
  <c r="L87" i="69"/>
  <c r="AK86" i="69"/>
  <c r="AI86" i="69"/>
  <c r="AH86" i="69" s="1"/>
  <c r="AD86" i="69"/>
  <c r="AB86" i="69"/>
  <c r="W86" i="69"/>
  <c r="U86" i="69"/>
  <c r="X86" i="69" s="1"/>
  <c r="P86" i="69"/>
  <c r="N86" i="69"/>
  <c r="L86" i="69"/>
  <c r="AK85" i="69"/>
  <c r="AI85" i="69"/>
  <c r="AN85" i="69" s="1"/>
  <c r="AD85" i="69"/>
  <c r="AB85" i="69"/>
  <c r="AC85" i="69" s="1"/>
  <c r="W85" i="69"/>
  <c r="U85" i="69"/>
  <c r="Y85" i="69" s="1"/>
  <c r="P85" i="69"/>
  <c r="N85" i="69"/>
  <c r="L85" i="69"/>
  <c r="AK84" i="69"/>
  <c r="AI84" i="69"/>
  <c r="AN84" i="69" s="1"/>
  <c r="AD84" i="69"/>
  <c r="AB84" i="69"/>
  <c r="AE84" i="69" s="1"/>
  <c r="W84" i="69"/>
  <c r="U84" i="69"/>
  <c r="T84" i="69" s="1"/>
  <c r="P84" i="69"/>
  <c r="N84" i="69"/>
  <c r="M84" i="69" s="1"/>
  <c r="L84" i="69"/>
  <c r="AK83" i="69"/>
  <c r="AI83" i="69"/>
  <c r="AH83" i="69" s="1"/>
  <c r="AD83" i="69"/>
  <c r="AB83" i="69"/>
  <c r="AA83" i="69" s="1"/>
  <c r="W83" i="69"/>
  <c r="U83" i="69"/>
  <c r="P83" i="69"/>
  <c r="N83" i="69"/>
  <c r="O83" i="69" s="1"/>
  <c r="L83" i="69"/>
  <c r="AK82" i="69"/>
  <c r="AI82" i="69"/>
  <c r="AJ82" i="69" s="1"/>
  <c r="AD82" i="69"/>
  <c r="AB82" i="69"/>
  <c r="AC82" i="69" s="1"/>
  <c r="W82" i="69"/>
  <c r="U82" i="69"/>
  <c r="P82" i="69"/>
  <c r="N82" i="69"/>
  <c r="Q82" i="69" s="1"/>
  <c r="L82" i="69"/>
  <c r="AK81" i="69"/>
  <c r="AI81" i="69"/>
  <c r="AL81" i="69" s="1"/>
  <c r="AD81" i="69"/>
  <c r="AB81" i="69"/>
  <c r="AG81" i="69" s="1"/>
  <c r="W81" i="69"/>
  <c r="U81" i="69"/>
  <c r="T81" i="69" s="1"/>
  <c r="P81" i="69"/>
  <c r="N81" i="69"/>
  <c r="Q81" i="69" s="1"/>
  <c r="L81" i="69"/>
  <c r="AK80" i="69"/>
  <c r="AI80" i="69"/>
  <c r="AL80" i="69" s="1"/>
  <c r="AD80" i="69"/>
  <c r="AB80" i="69"/>
  <c r="W80" i="69"/>
  <c r="U80" i="69"/>
  <c r="X80" i="69" s="1"/>
  <c r="P80" i="69"/>
  <c r="N80" i="69"/>
  <c r="O80" i="69" s="1"/>
  <c r="L80" i="69"/>
  <c r="AK79" i="69"/>
  <c r="AI79" i="69"/>
  <c r="AJ79" i="69" s="1"/>
  <c r="AD79" i="69"/>
  <c r="AB79" i="69"/>
  <c r="W79" i="69"/>
  <c r="U79" i="69"/>
  <c r="T79" i="69" s="1"/>
  <c r="P79" i="69"/>
  <c r="N79" i="69"/>
  <c r="L79" i="69"/>
  <c r="AK78" i="69"/>
  <c r="AI78" i="69"/>
  <c r="AJ78" i="69" s="1"/>
  <c r="AD78" i="69"/>
  <c r="AB78" i="69"/>
  <c r="AA78" i="69" s="1"/>
  <c r="W78" i="69"/>
  <c r="U78" i="69"/>
  <c r="T78" i="69" s="1"/>
  <c r="P78" i="69"/>
  <c r="N78" i="69"/>
  <c r="M78" i="69" s="1"/>
  <c r="L78" i="69"/>
  <c r="AK77" i="69"/>
  <c r="AI77" i="69"/>
  <c r="AD77" i="69"/>
  <c r="AB77" i="69"/>
  <c r="AC77" i="69" s="1"/>
  <c r="W77" i="69"/>
  <c r="U77" i="69"/>
  <c r="T77" i="69" s="1"/>
  <c r="P77" i="69"/>
  <c r="N77" i="69"/>
  <c r="L77" i="69"/>
  <c r="AK76" i="69"/>
  <c r="AI76" i="69"/>
  <c r="AD76" i="69"/>
  <c r="AB76" i="69"/>
  <c r="AA76" i="69" s="1"/>
  <c r="W76" i="69"/>
  <c r="U76" i="69"/>
  <c r="Z76" i="69" s="1"/>
  <c r="P76" i="69"/>
  <c r="N76" i="69"/>
  <c r="R76" i="69" s="1"/>
  <c r="L76" i="69"/>
  <c r="AK75" i="69"/>
  <c r="AI75" i="69"/>
  <c r="AM75" i="69" s="1"/>
  <c r="AD75" i="69"/>
  <c r="AB75" i="69"/>
  <c r="AC75" i="69" s="1"/>
  <c r="W75" i="69"/>
  <c r="U75" i="69"/>
  <c r="T75" i="69" s="1"/>
  <c r="P75" i="69"/>
  <c r="N75" i="69"/>
  <c r="M75" i="69" s="1"/>
  <c r="L75" i="69"/>
  <c r="AK74" i="69"/>
  <c r="AI74" i="69"/>
  <c r="AH74" i="69" s="1"/>
  <c r="AD74" i="69"/>
  <c r="AB74" i="69"/>
  <c r="AF74" i="69" s="1"/>
  <c r="W74" i="69"/>
  <c r="U74" i="69"/>
  <c r="X74" i="69" s="1"/>
  <c r="P74" i="69"/>
  <c r="N74" i="69"/>
  <c r="O74" i="69" s="1"/>
  <c r="L74" i="69"/>
  <c r="AK73" i="69"/>
  <c r="AI73" i="69"/>
  <c r="AD73" i="69"/>
  <c r="AB73" i="69"/>
  <c r="AC73" i="69" s="1"/>
  <c r="W73" i="69"/>
  <c r="U73" i="69"/>
  <c r="V73" i="69" s="1"/>
  <c r="P73" i="69"/>
  <c r="N73" i="69"/>
  <c r="O73" i="69" s="1"/>
  <c r="L73" i="69"/>
  <c r="AK72" i="69"/>
  <c r="AI72" i="69"/>
  <c r="AJ72" i="69" s="1"/>
  <c r="AD72" i="69"/>
  <c r="AB72" i="69"/>
  <c r="AA72" i="69" s="1"/>
  <c r="W72" i="69"/>
  <c r="U72" i="69"/>
  <c r="T72" i="69" s="1"/>
  <c r="P72" i="69"/>
  <c r="N72" i="69"/>
  <c r="R72" i="69" s="1"/>
  <c r="L72" i="69"/>
  <c r="AK71" i="69"/>
  <c r="AI71" i="69"/>
  <c r="AM71" i="69" s="1"/>
  <c r="AD71" i="69"/>
  <c r="AB71" i="69"/>
  <c r="AA71" i="69" s="1"/>
  <c r="W71" i="69"/>
  <c r="U71" i="69"/>
  <c r="V71" i="69" s="1"/>
  <c r="P71" i="69"/>
  <c r="N71" i="69"/>
  <c r="O71" i="69" s="1"/>
  <c r="L71" i="69"/>
  <c r="AK70" i="69"/>
  <c r="AI70" i="69"/>
  <c r="AJ70" i="69" s="1"/>
  <c r="AD70" i="69"/>
  <c r="AB70" i="69"/>
  <c r="W70" i="69"/>
  <c r="U70" i="69"/>
  <c r="P70" i="69"/>
  <c r="N70" i="69"/>
  <c r="O70" i="69" s="1"/>
  <c r="L70" i="69"/>
  <c r="AK69" i="69"/>
  <c r="AI69" i="69"/>
  <c r="AH69" i="69" s="1"/>
  <c r="AD69" i="69"/>
  <c r="AB69" i="69"/>
  <c r="AA69" i="69" s="1"/>
  <c r="W69" i="69"/>
  <c r="U69" i="69"/>
  <c r="Y69" i="69" s="1"/>
  <c r="P69" i="69"/>
  <c r="N69" i="69"/>
  <c r="Q69" i="69" s="1"/>
  <c r="L69" i="69"/>
  <c r="AK68" i="69"/>
  <c r="AI68" i="69"/>
  <c r="AL68" i="69" s="1"/>
  <c r="AD68" i="69"/>
  <c r="AB68" i="69"/>
  <c r="W68" i="69"/>
  <c r="U68" i="69"/>
  <c r="V68" i="69" s="1"/>
  <c r="P68" i="69"/>
  <c r="N68" i="69"/>
  <c r="O68" i="69" s="1"/>
  <c r="L68" i="69"/>
  <c r="AK67" i="69"/>
  <c r="AI67" i="69"/>
  <c r="AJ67" i="69" s="1"/>
  <c r="AD67" i="69"/>
  <c r="AB67" i="69"/>
  <c r="AC67" i="69" s="1"/>
  <c r="W67" i="69"/>
  <c r="U67" i="69"/>
  <c r="T67" i="69" s="1"/>
  <c r="P67" i="69"/>
  <c r="N67" i="69"/>
  <c r="M67" i="69" s="1"/>
  <c r="L67" i="69"/>
  <c r="AK66" i="69"/>
  <c r="AI66" i="69"/>
  <c r="AH66" i="69" s="1"/>
  <c r="AD66" i="69"/>
  <c r="AB66" i="69"/>
  <c r="AF66" i="69" s="1"/>
  <c r="W66" i="69"/>
  <c r="U66" i="69"/>
  <c r="X66" i="69" s="1"/>
  <c r="P66" i="69"/>
  <c r="N66" i="69"/>
  <c r="L66" i="69"/>
  <c r="AK65" i="69"/>
  <c r="AI65" i="69"/>
  <c r="AJ65" i="69" s="1"/>
  <c r="AD65" i="69"/>
  <c r="AB65" i="69"/>
  <c r="AC65" i="69" s="1"/>
  <c r="W65" i="69"/>
  <c r="U65" i="69"/>
  <c r="T65" i="69" s="1"/>
  <c r="P65" i="69"/>
  <c r="N65" i="69"/>
  <c r="O65" i="69" s="1"/>
  <c r="L65" i="69"/>
  <c r="AK64" i="69"/>
  <c r="AI64" i="69"/>
  <c r="AJ64" i="69" s="1"/>
  <c r="AD64" i="69"/>
  <c r="AB64" i="69"/>
  <c r="AA64" i="69" s="1"/>
  <c r="W64" i="69"/>
  <c r="U64" i="69"/>
  <c r="T64" i="69" s="1"/>
  <c r="P64" i="69"/>
  <c r="N64" i="69"/>
  <c r="R64" i="69" s="1"/>
  <c r="L64" i="69"/>
  <c r="AK63" i="69"/>
  <c r="AI63" i="69"/>
  <c r="AD63" i="69"/>
  <c r="AB63" i="69"/>
  <c r="AE63" i="69" s="1"/>
  <c r="W63" i="69"/>
  <c r="U63" i="69"/>
  <c r="V63" i="69" s="1"/>
  <c r="P63" i="69"/>
  <c r="N63" i="69"/>
  <c r="L63" i="69"/>
  <c r="AK62" i="69"/>
  <c r="AI62" i="69"/>
  <c r="AH62" i="69" s="1"/>
  <c r="AD62" i="69"/>
  <c r="AB62" i="69"/>
  <c r="AA62" i="69" s="1"/>
  <c r="W62" i="69"/>
  <c r="U62" i="69"/>
  <c r="P62" i="69"/>
  <c r="N62" i="69"/>
  <c r="O62" i="69" s="1"/>
  <c r="L62" i="69"/>
  <c r="AK61" i="69"/>
  <c r="AI61" i="69"/>
  <c r="AJ61" i="69" s="1"/>
  <c r="AD61" i="69"/>
  <c r="AB61" i="69"/>
  <c r="AE61" i="69" s="1"/>
  <c r="W61" i="69"/>
  <c r="U61" i="69"/>
  <c r="P61" i="69"/>
  <c r="N61" i="69"/>
  <c r="Q61" i="69" s="1"/>
  <c r="L61" i="69"/>
  <c r="AK60" i="69"/>
  <c r="AI60" i="69"/>
  <c r="AL60" i="69" s="1"/>
  <c r="AD60" i="69"/>
  <c r="AB60" i="69"/>
  <c r="W60" i="69"/>
  <c r="U60" i="69"/>
  <c r="V60" i="69" s="1"/>
  <c r="P60" i="69"/>
  <c r="N60" i="69"/>
  <c r="R60" i="69" s="1"/>
  <c r="L60" i="69"/>
  <c r="AK59" i="69"/>
  <c r="AI59" i="69"/>
  <c r="AM59" i="69" s="1"/>
  <c r="AD59" i="69"/>
  <c r="AB59" i="69"/>
  <c r="AC59" i="69" s="1"/>
  <c r="W59" i="69"/>
  <c r="U59" i="69"/>
  <c r="V59" i="69" s="1"/>
  <c r="P59" i="69"/>
  <c r="N59" i="69"/>
  <c r="L59" i="69"/>
  <c r="AK58" i="69"/>
  <c r="AI58" i="69"/>
  <c r="AH58" i="69" s="1"/>
  <c r="AD58" i="69"/>
  <c r="AB58" i="69"/>
  <c r="AF58" i="69" s="1"/>
  <c r="W58" i="69"/>
  <c r="U58" i="69"/>
  <c r="V58" i="69" s="1"/>
  <c r="P58" i="69"/>
  <c r="N58" i="69"/>
  <c r="L58" i="69"/>
  <c r="R57" i="69"/>
  <c r="AK56" i="69"/>
  <c r="AI56" i="69"/>
  <c r="AJ56" i="69" s="1"/>
  <c r="AD56" i="69"/>
  <c r="AB56" i="69"/>
  <c r="AE56" i="69" s="1"/>
  <c r="W56" i="69"/>
  <c r="U56" i="69"/>
  <c r="T56" i="69" s="1"/>
  <c r="P56" i="69"/>
  <c r="N56" i="69"/>
  <c r="O56" i="69" s="1"/>
  <c r="AK55" i="69"/>
  <c r="AI55" i="69"/>
  <c r="AD55" i="69"/>
  <c r="AB55" i="69"/>
  <c r="AG55" i="69" s="1"/>
  <c r="W55" i="69"/>
  <c r="U55" i="69"/>
  <c r="T55" i="69" s="1"/>
  <c r="P55" i="69"/>
  <c r="N55" i="69"/>
  <c r="S55" i="69" s="1"/>
  <c r="AK54" i="69"/>
  <c r="AI54" i="69"/>
  <c r="AN54" i="69" s="1"/>
  <c r="AD54" i="69"/>
  <c r="AB54" i="69"/>
  <c r="AG54" i="69" s="1"/>
  <c r="W54" i="69"/>
  <c r="U54" i="69"/>
  <c r="Y54" i="69" s="1"/>
  <c r="P54" i="69"/>
  <c r="N54" i="69"/>
  <c r="Q54" i="69" s="1"/>
  <c r="AK50" i="69"/>
  <c r="AI50" i="69"/>
  <c r="AL50" i="69" s="1"/>
  <c r="AD50" i="69"/>
  <c r="AB50" i="69"/>
  <c r="AA50" i="69" s="1"/>
  <c r="W50" i="69"/>
  <c r="U50" i="69"/>
  <c r="V50" i="69" s="1"/>
  <c r="P50" i="69"/>
  <c r="N50" i="69"/>
  <c r="R50" i="69" s="1"/>
  <c r="AK49" i="69"/>
  <c r="AI49" i="69"/>
  <c r="AD49" i="69"/>
  <c r="AB49" i="69"/>
  <c r="AA49" i="69" s="1"/>
  <c r="W49" i="69"/>
  <c r="U49" i="69"/>
  <c r="Z49" i="69" s="1"/>
  <c r="P49" i="69"/>
  <c r="N49" i="69"/>
  <c r="S49" i="69" s="1"/>
  <c r="AK48" i="69"/>
  <c r="AI48" i="69"/>
  <c r="AJ48" i="69" s="1"/>
  <c r="AD48" i="69"/>
  <c r="AB48" i="69"/>
  <c r="AF48" i="69" s="1"/>
  <c r="W48" i="69"/>
  <c r="U48" i="69"/>
  <c r="X48" i="69" s="1"/>
  <c r="P48" i="69"/>
  <c r="N48" i="69"/>
  <c r="M48" i="69" s="1"/>
  <c r="AK47" i="69"/>
  <c r="AI47" i="69"/>
  <c r="AH47" i="69" s="1"/>
  <c r="AD47" i="69"/>
  <c r="AB47" i="69"/>
  <c r="AC47" i="69" s="1"/>
  <c r="W47" i="69"/>
  <c r="U47" i="69"/>
  <c r="Z47" i="69" s="1"/>
  <c r="P47" i="69"/>
  <c r="N47" i="69"/>
  <c r="M47" i="69" s="1"/>
  <c r="AK46" i="69"/>
  <c r="AI46" i="69"/>
  <c r="AH46" i="69" s="1"/>
  <c r="AD46" i="69"/>
  <c r="AB46" i="69"/>
  <c r="AG46" i="69" s="1"/>
  <c r="W46" i="69"/>
  <c r="U46" i="69"/>
  <c r="Z46" i="69" s="1"/>
  <c r="P46" i="69"/>
  <c r="N46" i="69"/>
  <c r="R46" i="69" s="1"/>
  <c r="AK45" i="69"/>
  <c r="AI45" i="69"/>
  <c r="AM45" i="69" s="1"/>
  <c r="AD45" i="69"/>
  <c r="AB45" i="69"/>
  <c r="AE45" i="69" s="1"/>
  <c r="W45" i="69"/>
  <c r="U45" i="69"/>
  <c r="T45" i="69" s="1"/>
  <c r="P45" i="69"/>
  <c r="N45" i="69"/>
  <c r="O45" i="69" s="1"/>
  <c r="AK41" i="69"/>
  <c r="AI41" i="69"/>
  <c r="AJ41" i="69" s="1"/>
  <c r="AD41" i="69"/>
  <c r="AB41" i="69"/>
  <c r="AG41" i="69" s="1"/>
  <c r="W41" i="69"/>
  <c r="U41" i="69"/>
  <c r="T41" i="69" s="1"/>
  <c r="P41" i="69"/>
  <c r="N41" i="69"/>
  <c r="S41" i="69" s="1"/>
  <c r="AK40" i="69"/>
  <c r="AI40" i="69"/>
  <c r="AN40" i="69" s="1"/>
  <c r="AD40" i="69"/>
  <c r="AB40" i="69"/>
  <c r="AG40" i="69" s="1"/>
  <c r="W40" i="69"/>
  <c r="U40" i="69"/>
  <c r="Y40" i="69" s="1"/>
  <c r="P40" i="69"/>
  <c r="N40" i="69"/>
  <c r="Q40" i="69" s="1"/>
  <c r="AK39" i="69"/>
  <c r="AI39" i="69"/>
  <c r="AL39" i="69" s="1"/>
  <c r="AD39" i="69"/>
  <c r="AB39" i="69"/>
  <c r="AA39" i="69" s="1"/>
  <c r="W39" i="69"/>
  <c r="U39" i="69"/>
  <c r="V39" i="69" s="1"/>
  <c r="P39" i="69"/>
  <c r="N39" i="69"/>
  <c r="R39" i="69" s="1"/>
  <c r="AK38" i="69"/>
  <c r="AI38" i="69"/>
  <c r="AN38" i="69" s="1"/>
  <c r="AD38" i="69"/>
  <c r="AB38" i="69"/>
  <c r="AA38" i="69" s="1"/>
  <c r="W38" i="69"/>
  <c r="U38" i="69"/>
  <c r="Z38" i="69" s="1"/>
  <c r="P38" i="69"/>
  <c r="N38" i="69"/>
  <c r="S38" i="69" s="1"/>
  <c r="AK37" i="69"/>
  <c r="AI37" i="69"/>
  <c r="AN37" i="69" s="1"/>
  <c r="AD37" i="69"/>
  <c r="AB37" i="69"/>
  <c r="AF37" i="69" s="1"/>
  <c r="W37" i="69"/>
  <c r="U37" i="69"/>
  <c r="X37" i="69" s="1"/>
  <c r="P37" i="69"/>
  <c r="N37" i="69"/>
  <c r="M37" i="69" s="1"/>
  <c r="AK36" i="69"/>
  <c r="AI36" i="69"/>
  <c r="AH36" i="69" s="1"/>
  <c r="AD36" i="69"/>
  <c r="AB36" i="69"/>
  <c r="AC36" i="69" s="1"/>
  <c r="W36" i="69"/>
  <c r="U36" i="69"/>
  <c r="Z36" i="69" s="1"/>
  <c r="P36" i="69"/>
  <c r="N36" i="69"/>
  <c r="M36" i="69" s="1"/>
  <c r="AK35" i="69"/>
  <c r="AI35" i="69"/>
  <c r="AH35" i="69" s="1"/>
  <c r="AD35" i="69"/>
  <c r="AB35" i="69"/>
  <c r="AG35" i="69" s="1"/>
  <c r="W35" i="69"/>
  <c r="U35" i="69"/>
  <c r="Z35" i="69" s="1"/>
  <c r="P35" i="69"/>
  <c r="N35" i="69"/>
  <c r="R35" i="69" s="1"/>
  <c r="AK34" i="69"/>
  <c r="AI34" i="69"/>
  <c r="AM34" i="69" s="1"/>
  <c r="AD34" i="69"/>
  <c r="AB34" i="69"/>
  <c r="AE34" i="69" s="1"/>
  <c r="W34" i="69"/>
  <c r="U34" i="69"/>
  <c r="T34" i="69" s="1"/>
  <c r="P34" i="69"/>
  <c r="N34" i="69"/>
  <c r="O34" i="69" s="1"/>
  <c r="AK33" i="69"/>
  <c r="AI33" i="69"/>
  <c r="AJ33" i="69" s="1"/>
  <c r="AD33" i="69"/>
  <c r="AB33" i="69"/>
  <c r="AG33" i="69" s="1"/>
  <c r="W33" i="69"/>
  <c r="U33" i="69"/>
  <c r="T33" i="69" s="1"/>
  <c r="P33" i="69"/>
  <c r="N33" i="69"/>
  <c r="S33" i="69" s="1"/>
  <c r="AK32" i="69"/>
  <c r="AI32" i="69"/>
  <c r="AN32" i="69" s="1"/>
  <c r="AD32" i="69"/>
  <c r="AB32" i="69"/>
  <c r="AG32" i="69" s="1"/>
  <c r="W32" i="69"/>
  <c r="U32" i="69"/>
  <c r="Y32" i="69" s="1"/>
  <c r="P32" i="69"/>
  <c r="N32" i="69"/>
  <c r="Q32" i="69" s="1"/>
  <c r="R31" i="69"/>
  <c r="L18" i="69"/>
  <c r="L17" i="69"/>
  <c r="L15" i="69"/>
  <c r="L14" i="69"/>
  <c r="L13" i="69"/>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B3" i="81" a="1"/>
  <c r="C1" i="64" a="1"/>
  <c r="L7" i="84" l="1"/>
  <c r="C19" i="84"/>
  <c r="L19" i="84" s="1"/>
  <c r="L7" i="82"/>
  <c r="C19" i="82"/>
  <c r="L19" i="82" s="1"/>
  <c r="Z79" i="81"/>
  <c r="AH79" i="81"/>
  <c r="Y89" i="81"/>
  <c r="T79" i="81"/>
  <c r="AJ79" i="81"/>
  <c r="V86" i="81"/>
  <c r="AE116" i="81"/>
  <c r="V79" i="81"/>
  <c r="L79" i="81" s="1"/>
  <c r="AL79" i="81"/>
  <c r="AF56" i="81"/>
  <c r="T31" i="81"/>
  <c r="O111" i="81"/>
  <c r="AE71" i="81"/>
  <c r="V32" i="81"/>
  <c r="R49" i="81"/>
  <c r="Z67" i="81"/>
  <c r="S99" i="81"/>
  <c r="R114" i="81"/>
  <c r="AG51" i="81"/>
  <c r="AL90" i="81"/>
  <c r="S114" i="81"/>
  <c r="AJ65" i="81"/>
  <c r="AE98" i="81"/>
  <c r="Z104" i="81"/>
  <c r="T115" i="81"/>
  <c r="AL56" i="81"/>
  <c r="T86" i="81"/>
  <c r="AM103" i="81"/>
  <c r="AN111" i="81"/>
  <c r="AC85" i="81"/>
  <c r="O95" i="81"/>
  <c r="AN65" i="81"/>
  <c r="AM71" i="81"/>
  <c r="AE74" i="81"/>
  <c r="AJ78" i="81"/>
  <c r="Z90" i="81"/>
  <c r="AE104" i="81"/>
  <c r="Y32" i="81"/>
  <c r="R57" i="81"/>
  <c r="X63" i="81"/>
  <c r="AE67" i="81"/>
  <c r="X84" i="81"/>
  <c r="AG85" i="81"/>
  <c r="O96" i="81"/>
  <c r="Z32" i="81"/>
  <c r="AN31" i="81"/>
  <c r="C27" i="81"/>
  <c r="L27" i="81" s="1"/>
  <c r="Y31" i="81"/>
  <c r="Y63" i="81"/>
  <c r="AJ74" i="81"/>
  <c r="AM78" i="81"/>
  <c r="AE80" i="81"/>
  <c r="Z84" i="81"/>
  <c r="X31" i="81"/>
  <c r="Y36" i="81"/>
  <c r="Z31" i="81"/>
  <c r="AN78" i="81"/>
  <c r="AF80" i="81"/>
  <c r="R96" i="81"/>
  <c r="AM104" i="81"/>
  <c r="M36" i="81"/>
  <c r="R48" i="81"/>
  <c r="AJ90" i="81"/>
  <c r="Y91" i="81"/>
  <c r="AF98" i="81"/>
  <c r="AJ103" i="81"/>
  <c r="AC116" i="81"/>
  <c r="AE35" i="81"/>
  <c r="AN53" i="81"/>
  <c r="AN56" i="81"/>
  <c r="X67" i="81"/>
  <c r="AG71" i="81"/>
  <c r="M78" i="81"/>
  <c r="AE78" i="81"/>
  <c r="X82" i="81"/>
  <c r="Q83" i="81"/>
  <c r="AF84" i="81"/>
  <c r="X85" i="81"/>
  <c r="AN114" i="81"/>
  <c r="M46" i="81"/>
  <c r="AC44" i="81"/>
  <c r="Q46" i="81"/>
  <c r="AC42" i="81"/>
  <c r="S36" i="81"/>
  <c r="R52" i="81"/>
  <c r="AC69" i="81"/>
  <c r="AH74" i="81"/>
  <c r="M76" i="81"/>
  <c r="AC80" i="81"/>
  <c r="AM36" i="81"/>
  <c r="X39" i="81"/>
  <c r="AG42" i="81"/>
  <c r="Z49" i="81"/>
  <c r="AM61" i="81"/>
  <c r="AL65" i="81"/>
  <c r="M69" i="81"/>
  <c r="AC78" i="81"/>
  <c r="AF85" i="81"/>
  <c r="AG94" i="81"/>
  <c r="AC113" i="81"/>
  <c r="AC43" i="81"/>
  <c r="AC57" i="81"/>
  <c r="O91" i="81"/>
  <c r="O36" i="81"/>
  <c r="AH39" i="81"/>
  <c r="Y40" i="81"/>
  <c r="AL42" i="81"/>
  <c r="O60" i="81"/>
  <c r="AC61" i="81"/>
  <c r="AE65" i="81"/>
  <c r="AG67" i="81"/>
  <c r="AC72" i="81"/>
  <c r="AL74" i="81"/>
  <c r="AE75" i="81"/>
  <c r="S80" i="81"/>
  <c r="Y93" i="81"/>
  <c r="AN101" i="81"/>
  <c r="AC35" i="81"/>
  <c r="R38" i="81"/>
  <c r="Z40" i="81"/>
  <c r="AM42" i="81"/>
  <c r="AE43" i="81"/>
  <c r="T45" i="81"/>
  <c r="X48" i="81"/>
  <c r="AH65" i="81"/>
  <c r="M75" i="81"/>
  <c r="AF75" i="81"/>
  <c r="R82" i="81"/>
  <c r="AL82" i="81"/>
  <c r="V84" i="81"/>
  <c r="AA85" i="81"/>
  <c r="AA87" i="81"/>
  <c r="Q91" i="81"/>
  <c r="AC99" i="81"/>
  <c r="AJ104" i="81"/>
  <c r="AF111" i="81"/>
  <c r="AH114" i="81"/>
  <c r="Q32" i="81"/>
  <c r="O82" i="81"/>
  <c r="O112" i="81"/>
  <c r="Q36" i="81"/>
  <c r="AH36" i="81"/>
  <c r="S38" i="81"/>
  <c r="AG43" i="81"/>
  <c r="AA48" i="81"/>
  <c r="R60" i="81"/>
  <c r="AE61" i="81"/>
  <c r="AN80" i="81"/>
  <c r="AM82" i="81"/>
  <c r="AN92" i="81"/>
  <c r="AG111" i="81"/>
  <c r="AA116" i="81"/>
  <c r="AM116" i="81"/>
  <c r="AG117" i="81"/>
  <c r="S32" i="81"/>
  <c r="S60" i="81"/>
  <c r="AE99" i="81"/>
  <c r="AL104" i="81"/>
  <c r="AA113" i="81"/>
  <c r="AN116" i="81"/>
  <c r="AH117" i="81"/>
  <c r="AE36" i="81"/>
  <c r="Y64" i="81"/>
  <c r="S71" i="81"/>
  <c r="X75" i="81"/>
  <c r="AG93" i="81"/>
  <c r="X96" i="81"/>
  <c r="Z105" i="81"/>
  <c r="Z112" i="81"/>
  <c r="AL113" i="81"/>
  <c r="AG31" i="81"/>
  <c r="AG36" i="81"/>
  <c r="T40" i="81"/>
  <c r="AH42" i="81"/>
  <c r="O43" i="81"/>
  <c r="AL45" i="81"/>
  <c r="O47" i="81"/>
  <c r="AC47" i="81"/>
  <c r="S49" i="81"/>
  <c r="AJ54" i="81"/>
  <c r="S57" i="81"/>
  <c r="O59" i="81"/>
  <c r="O64" i="81"/>
  <c r="Z64" i="81"/>
  <c r="AJ69" i="81"/>
  <c r="Z75" i="81"/>
  <c r="AH80" i="81"/>
  <c r="V88" i="81"/>
  <c r="AM90" i="81"/>
  <c r="R91" i="81"/>
  <c r="X92" i="81"/>
  <c r="Y96" i="81"/>
  <c r="AF99" i="81"/>
  <c r="T100" i="81"/>
  <c r="AE101" i="81"/>
  <c r="O105" i="81"/>
  <c r="X111" i="81"/>
  <c r="AM113" i="81"/>
  <c r="AH31" i="81"/>
  <c r="AA33" i="81"/>
  <c r="AF39" i="81"/>
  <c r="AF40" i="81"/>
  <c r="AM44" i="81"/>
  <c r="AM45" i="81"/>
  <c r="X54" i="81"/>
  <c r="R81" i="81"/>
  <c r="AA83" i="81"/>
  <c r="AN90" i="81"/>
  <c r="S91" i="81"/>
  <c r="AN91" i="81"/>
  <c r="AH99" i="81"/>
  <c r="AF101" i="81"/>
  <c r="T102" i="81"/>
  <c r="Q104" i="81"/>
  <c r="Y111" i="81"/>
  <c r="AN113" i="81"/>
  <c r="R32" i="81"/>
  <c r="AA32" i="81"/>
  <c r="AG40" i="81"/>
  <c r="AJ42" i="81"/>
  <c r="Q43" i="81"/>
  <c r="Z45" i="81"/>
  <c r="R47" i="81"/>
  <c r="AE47" i="81"/>
  <c r="Y54" i="81"/>
  <c r="AM54" i="81"/>
  <c r="Q59" i="81"/>
  <c r="Q64" i="81"/>
  <c r="AL69" i="81"/>
  <c r="AC75" i="81"/>
  <c r="S81" i="81"/>
  <c r="X88" i="81"/>
  <c r="R104" i="81"/>
  <c r="Q105" i="81"/>
  <c r="AA31" i="81"/>
  <c r="AC33" i="81"/>
  <c r="X36" i="81"/>
  <c r="V39" i="81"/>
  <c r="X40" i="81"/>
  <c r="AH40" i="81"/>
  <c r="T43" i="81"/>
  <c r="AH43" i="81"/>
  <c r="M45" i="81"/>
  <c r="AH46" i="81"/>
  <c r="S47" i="81"/>
  <c r="M49" i="81"/>
  <c r="Y49" i="81"/>
  <c r="AA51" i="81"/>
  <c r="AN54" i="81"/>
  <c r="M57" i="81"/>
  <c r="R64" i="81"/>
  <c r="AC67" i="81"/>
  <c r="AM69" i="81"/>
  <c r="AC71" i="81"/>
  <c r="AN71" i="81"/>
  <c r="AM80" i="81"/>
  <c r="Z82" i="81"/>
  <c r="X86" i="81"/>
  <c r="Y88" i="81"/>
  <c r="X93" i="81"/>
  <c r="Q96" i="81"/>
  <c r="AH96" i="81"/>
  <c r="AA99" i="81"/>
  <c r="R105" i="81"/>
  <c r="AH106" i="81"/>
  <c r="V116" i="81"/>
  <c r="AA117" i="81"/>
  <c r="M118" i="81"/>
  <c r="T32" i="81"/>
  <c r="S64" i="81"/>
  <c r="AN69" i="81"/>
  <c r="AA86" i="81"/>
  <c r="AN98" i="81"/>
  <c r="AN99" i="81"/>
  <c r="AA101" i="81"/>
  <c r="AM101" i="81"/>
  <c r="T105" i="81"/>
  <c r="T111" i="81"/>
  <c r="T112" i="81"/>
  <c r="AH113" i="81"/>
  <c r="AL118" i="81"/>
  <c r="AG32" i="81"/>
  <c r="AE31" i="81"/>
  <c r="AA39" i="81"/>
  <c r="AA40" i="81"/>
  <c r="AN40" i="81"/>
  <c r="M43" i="81"/>
  <c r="AN43" i="81"/>
  <c r="AE44" i="81"/>
  <c r="Q45" i="81"/>
  <c r="AJ45" i="81"/>
  <c r="T46" i="81"/>
  <c r="M47" i="81"/>
  <c r="Q49" i="81"/>
  <c r="AF51" i="81"/>
  <c r="S52" i="81"/>
  <c r="T54" i="81"/>
  <c r="AH54" i="81"/>
  <c r="Q57" i="81"/>
  <c r="Q60" i="81"/>
  <c r="O65" i="81"/>
  <c r="AF67" i="81"/>
  <c r="AF71" i="81"/>
  <c r="AG75" i="81"/>
  <c r="AA76" i="81"/>
  <c r="M81" i="81"/>
  <c r="R83" i="81"/>
  <c r="R86" i="81"/>
  <c r="Y87" i="81"/>
  <c r="Z89" i="81"/>
  <c r="V92" i="81"/>
  <c r="AC101" i="81"/>
  <c r="AH102" i="81"/>
  <c r="V111" i="81"/>
  <c r="AF117" i="81"/>
  <c r="AC59" i="81"/>
  <c r="AG59" i="81"/>
  <c r="AE59" i="81"/>
  <c r="O31" i="81"/>
  <c r="O40" i="81"/>
  <c r="O44" i="81"/>
  <c r="AH50" i="81"/>
  <c r="AJ50" i="81"/>
  <c r="AH52" i="81"/>
  <c r="AJ52" i="81"/>
  <c r="V71" i="81"/>
  <c r="Z71" i="81"/>
  <c r="Y71" i="81"/>
  <c r="X71" i="81"/>
  <c r="AA114" i="81"/>
  <c r="AG114" i="81"/>
  <c r="AF114" i="81"/>
  <c r="AE114" i="81"/>
  <c r="AC114" i="81"/>
  <c r="R33" i="81"/>
  <c r="Z36" i="81"/>
  <c r="R42" i="81"/>
  <c r="AJ46" i="81"/>
  <c r="AC48" i="81"/>
  <c r="AL48" i="81"/>
  <c r="AC49" i="81"/>
  <c r="V51" i="81"/>
  <c r="T51" i="81"/>
  <c r="Z51" i="81"/>
  <c r="AA53" i="81"/>
  <c r="AC53" i="81"/>
  <c r="AF59" i="81"/>
  <c r="AJ60" i="81"/>
  <c r="AH60" i="81"/>
  <c r="M89" i="81"/>
  <c r="S89" i="81"/>
  <c r="R89" i="81"/>
  <c r="Q89" i="81"/>
  <c r="O89" i="81"/>
  <c r="T117" i="81"/>
  <c r="Z117" i="81"/>
  <c r="Y117" i="81"/>
  <c r="X117" i="81"/>
  <c r="V117" i="81"/>
  <c r="AJ35" i="81"/>
  <c r="Q31" i="81"/>
  <c r="S33" i="81"/>
  <c r="AL35" i="81"/>
  <c r="AA36" i="81"/>
  <c r="AC39" i="81"/>
  <c r="AL39" i="81"/>
  <c r="Q40" i="81"/>
  <c r="T42" i="81"/>
  <c r="AJ43" i="81"/>
  <c r="R44" i="81"/>
  <c r="AH44" i="81"/>
  <c r="X46" i="81"/>
  <c r="AM48" i="81"/>
  <c r="AL50" i="81"/>
  <c r="AL51" i="81"/>
  <c r="AN51" i="81"/>
  <c r="X52" i="81"/>
  <c r="Y52" i="81"/>
  <c r="V52" i="81"/>
  <c r="T52" i="81"/>
  <c r="Q54" i="81"/>
  <c r="O54" i="81"/>
  <c r="M54" i="81"/>
  <c r="T56" i="81"/>
  <c r="Z56" i="81"/>
  <c r="X56" i="81"/>
  <c r="V56" i="81"/>
  <c r="AH59" i="81"/>
  <c r="AJ59" i="81"/>
  <c r="AN59" i="81"/>
  <c r="O63" i="81"/>
  <c r="Q68" i="81"/>
  <c r="S68" i="81"/>
  <c r="R68" i="81"/>
  <c r="O68" i="81"/>
  <c r="T97" i="81"/>
  <c r="Z97" i="81"/>
  <c r="Q103" i="81"/>
  <c r="M103" i="81"/>
  <c r="R31" i="81"/>
  <c r="AM35" i="81"/>
  <c r="AM39" i="81"/>
  <c r="R40" i="81"/>
  <c r="S44" i="81"/>
  <c r="AH45" i="81"/>
  <c r="O46" i="81"/>
  <c r="Y46" i="81"/>
  <c r="AM46" i="81"/>
  <c r="V48" i="81"/>
  <c r="AE48" i="81"/>
  <c r="AN48" i="81"/>
  <c r="AF49" i="81"/>
  <c r="AN50" i="81"/>
  <c r="X51" i="81"/>
  <c r="AE53" i="81"/>
  <c r="AE54" i="81"/>
  <c r="AG54" i="81"/>
  <c r="X57" i="81"/>
  <c r="Z57" i="81"/>
  <c r="AH63" i="81"/>
  <c r="AN63" i="81"/>
  <c r="AM63" i="81"/>
  <c r="AL63" i="81"/>
  <c r="S67" i="81"/>
  <c r="R67" i="81"/>
  <c r="Q67" i="81"/>
  <c r="O67" i="81"/>
  <c r="S31" i="81"/>
  <c r="AM31" i="81"/>
  <c r="M35" i="81"/>
  <c r="AN35" i="81"/>
  <c r="T36" i="81"/>
  <c r="AN36" i="81"/>
  <c r="AA38" i="81"/>
  <c r="AE39" i="81"/>
  <c r="AN39" i="81"/>
  <c r="S40" i="81"/>
  <c r="AM40" i="81"/>
  <c r="V42" i="81"/>
  <c r="AM43" i="81"/>
  <c r="R45" i="81"/>
  <c r="Z46" i="81"/>
  <c r="AN46" i="81"/>
  <c r="AF48" i="81"/>
  <c r="AG49" i="81"/>
  <c r="Y51" i="81"/>
  <c r="AM51" i="81"/>
  <c r="Z52" i="81"/>
  <c r="AG53" i="81"/>
  <c r="R54" i="81"/>
  <c r="AL59" i="81"/>
  <c r="Q63" i="81"/>
  <c r="AH83" i="81"/>
  <c r="AM83" i="81"/>
  <c r="AC102" i="81"/>
  <c r="AA102" i="81"/>
  <c r="AG102" i="81"/>
  <c r="M51" i="81"/>
  <c r="Q51" i="81"/>
  <c r="AL53" i="81"/>
  <c r="AJ53" i="81"/>
  <c r="AH53" i="81"/>
  <c r="Q55" i="81"/>
  <c r="S55" i="81"/>
  <c r="R55" i="81"/>
  <c r="O55" i="81"/>
  <c r="M55" i="81"/>
  <c r="AG56" i="81"/>
  <c r="AE56" i="81"/>
  <c r="AC56" i="81"/>
  <c r="Z59" i="81"/>
  <c r="Y59" i="81"/>
  <c r="X59" i="81"/>
  <c r="V59" i="81"/>
  <c r="T59" i="81"/>
  <c r="X60" i="81"/>
  <c r="Z60" i="81"/>
  <c r="Y60" i="81"/>
  <c r="V60" i="81"/>
  <c r="T60" i="81"/>
  <c r="AN61" i="81"/>
  <c r="AL61" i="81"/>
  <c r="AJ61" i="81"/>
  <c r="AA91" i="81"/>
  <c r="AG91" i="81"/>
  <c r="AF91" i="81"/>
  <c r="AE91" i="81"/>
  <c r="AC91" i="81"/>
  <c r="M33" i="81"/>
  <c r="O35" i="81"/>
  <c r="AF36" i="81"/>
  <c r="AC38" i="81"/>
  <c r="AE40" i="81"/>
  <c r="M42" i="81"/>
  <c r="R43" i="81"/>
  <c r="AF43" i="81"/>
  <c r="M44" i="81"/>
  <c r="AN44" i="81"/>
  <c r="R46" i="81"/>
  <c r="Z48" i="81"/>
  <c r="AH48" i="81"/>
  <c r="O51" i="81"/>
  <c r="AE57" i="81"/>
  <c r="AA57" i="81"/>
  <c r="AG57" i="81"/>
  <c r="AH58" i="81"/>
  <c r="AL58" i="81"/>
  <c r="AJ58" i="81"/>
  <c r="AA68" i="81"/>
  <c r="M74" i="81"/>
  <c r="O74" i="81"/>
  <c r="AH88" i="81"/>
  <c r="AN88" i="81"/>
  <c r="AM88" i="81"/>
  <c r="AL88" i="81"/>
  <c r="AJ88" i="81"/>
  <c r="AA105" i="81"/>
  <c r="M112" i="81"/>
  <c r="AH32" i="81"/>
  <c r="AM56" i="81"/>
  <c r="Z63" i="81"/>
  <c r="Y67" i="81"/>
  <c r="AH67" i="81"/>
  <c r="AE69" i="81"/>
  <c r="M71" i="81"/>
  <c r="M72" i="81"/>
  <c r="O75" i="81"/>
  <c r="Y75" i="81"/>
  <c r="AH75" i="81"/>
  <c r="O76" i="81"/>
  <c r="M80" i="81"/>
  <c r="AN82" i="81"/>
  <c r="S83" i="81"/>
  <c r="AC83" i="81"/>
  <c r="AJ84" i="81"/>
  <c r="O88" i="81"/>
  <c r="AA89" i="81"/>
  <c r="AA93" i="81"/>
  <c r="V94" i="81"/>
  <c r="T95" i="81"/>
  <c r="AJ95" i="81"/>
  <c r="Z96" i="81"/>
  <c r="AJ96" i="81"/>
  <c r="O97" i="81"/>
  <c r="AH98" i="81"/>
  <c r="M99" i="81"/>
  <c r="M100" i="81"/>
  <c r="V101" i="81"/>
  <c r="V102" i="81"/>
  <c r="T104" i="81"/>
  <c r="AH111" i="81"/>
  <c r="M115" i="81"/>
  <c r="X80" i="81"/>
  <c r="AM93" i="81"/>
  <c r="X99" i="81"/>
  <c r="AJ32" i="81"/>
  <c r="T63" i="81"/>
  <c r="T64" i="81"/>
  <c r="AH64" i="81"/>
  <c r="AJ67" i="81"/>
  <c r="O71" i="81"/>
  <c r="AH71" i="81"/>
  <c r="O72" i="81"/>
  <c r="Q75" i="81"/>
  <c r="AJ75" i="81"/>
  <c r="R76" i="81"/>
  <c r="O80" i="81"/>
  <c r="Y80" i="81"/>
  <c r="AG80" i="81"/>
  <c r="AC81" i="81"/>
  <c r="AH82" i="81"/>
  <c r="M83" i="81"/>
  <c r="AE83" i="81"/>
  <c r="AA84" i="81"/>
  <c r="AH86" i="81"/>
  <c r="T87" i="81"/>
  <c r="AG87" i="81"/>
  <c r="Q88" i="81"/>
  <c r="Z88" i="81"/>
  <c r="AC89" i="81"/>
  <c r="X91" i="81"/>
  <c r="AC93" i="81"/>
  <c r="X94" i="81"/>
  <c r="V95" i="81"/>
  <c r="AL95" i="81"/>
  <c r="T96" i="81"/>
  <c r="AL96" i="81"/>
  <c r="Q97" i="81"/>
  <c r="AJ98" i="81"/>
  <c r="O99" i="81"/>
  <c r="Y99" i="81"/>
  <c r="X101" i="81"/>
  <c r="X102" i="81"/>
  <c r="V104" i="81"/>
  <c r="AF104" i="81"/>
  <c r="AN104" i="81"/>
  <c r="S105" i="81"/>
  <c r="AC106" i="81"/>
  <c r="AL106" i="81"/>
  <c r="Q111" i="81"/>
  <c r="AJ111" i="81"/>
  <c r="AA112" i="81"/>
  <c r="AE113" i="81"/>
  <c r="M114" i="81"/>
  <c r="X114" i="81"/>
  <c r="X116" i="81"/>
  <c r="Q117" i="81"/>
  <c r="M32" i="81"/>
  <c r="AC32" i="81"/>
  <c r="AE63" i="81"/>
  <c r="R75" i="81"/>
  <c r="S76" i="81"/>
  <c r="Z80" i="81"/>
  <c r="X83" i="81"/>
  <c r="AF83" i="81"/>
  <c r="Y94" i="81"/>
  <c r="AM95" i="81"/>
  <c r="AE96" i="81"/>
  <c r="AM96" i="81"/>
  <c r="R97" i="81"/>
  <c r="Z99" i="81"/>
  <c r="S100" i="81"/>
  <c r="Y101" i="81"/>
  <c r="Q102" i="81"/>
  <c r="Y102" i="81"/>
  <c r="AG104" i="81"/>
  <c r="AM106" i="81"/>
  <c r="R111" i="81"/>
  <c r="Q112" i="81"/>
  <c r="AF113" i="81"/>
  <c r="Y114" i="81"/>
  <c r="S115" i="81"/>
  <c r="Y116" i="81"/>
  <c r="R117" i="81"/>
  <c r="AL32" i="81"/>
  <c r="AE51" i="81"/>
  <c r="Z54" i="81"/>
  <c r="AH56" i="81"/>
  <c r="AF63" i="81"/>
  <c r="V64" i="81"/>
  <c r="AC65" i="81"/>
  <c r="AM67" i="81"/>
  <c r="Q71" i="81"/>
  <c r="AJ71" i="81"/>
  <c r="R72" i="81"/>
  <c r="AC74" i="81"/>
  <c r="AM74" i="81"/>
  <c r="AM75" i="81"/>
  <c r="Q80" i="81"/>
  <c r="Y83" i="81"/>
  <c r="T84" i="81"/>
  <c r="Y86" i="81"/>
  <c r="AE89" i="81"/>
  <c r="V93" i="81"/>
  <c r="AE93" i="81"/>
  <c r="AF96" i="81"/>
  <c r="AC98" i="81"/>
  <c r="AL98" i="81"/>
  <c r="Q99" i="81"/>
  <c r="R102" i="81"/>
  <c r="O104" i="81"/>
  <c r="X104" i="81"/>
  <c r="AE106" i="81"/>
  <c r="AL111" i="81"/>
  <c r="R112" i="81"/>
  <c r="Z114" i="81"/>
  <c r="S117" i="81"/>
  <c r="AE32" i="81"/>
  <c r="AM32" i="81"/>
  <c r="AG63" i="81"/>
  <c r="AN67" i="81"/>
  <c r="S72" i="81"/>
  <c r="AN75" i="81"/>
  <c r="Q86" i="81"/>
  <c r="AG89" i="81"/>
  <c r="X90" i="81"/>
  <c r="AG96" i="81"/>
  <c r="AL101" i="81"/>
  <c r="S102" i="81"/>
  <c r="AF106" i="81"/>
  <c r="AE111" i="81"/>
  <c r="Q114" i="81"/>
  <c r="AL116" i="81"/>
  <c r="AJ118" i="81"/>
  <c r="B3" i="81"/>
  <c r="AE46" i="81"/>
  <c r="AC46" i="81"/>
  <c r="AA46" i="81"/>
  <c r="AG55" i="81"/>
  <c r="AF55" i="81"/>
  <c r="AE55" i="81"/>
  <c r="AG64" i="81"/>
  <c r="AF64" i="81"/>
  <c r="AE64" i="81"/>
  <c r="AC64" i="81"/>
  <c r="Z68" i="81"/>
  <c r="Y68" i="81"/>
  <c r="X68" i="81"/>
  <c r="V68" i="81"/>
  <c r="Z76" i="81"/>
  <c r="Y76" i="81"/>
  <c r="X76" i="81"/>
  <c r="V76" i="81"/>
  <c r="O84" i="81"/>
  <c r="Q84" i="81"/>
  <c r="S84" i="81"/>
  <c r="R84" i="81"/>
  <c r="AH85" i="81"/>
  <c r="AJ85" i="81"/>
  <c r="AN85" i="81"/>
  <c r="AM85" i="81"/>
  <c r="AL85" i="81"/>
  <c r="M94" i="81"/>
  <c r="O94" i="81"/>
  <c r="S94" i="81"/>
  <c r="R94" i="81"/>
  <c r="Q94" i="81"/>
  <c r="AA45" i="81"/>
  <c r="AF45" i="81"/>
  <c r="AA50" i="81"/>
  <c r="AG50" i="81"/>
  <c r="AF50" i="81"/>
  <c r="AE50" i="81"/>
  <c r="AG118" i="81"/>
  <c r="AF118" i="81"/>
  <c r="AE118" i="81"/>
  <c r="AA118" i="81"/>
  <c r="T33" i="81"/>
  <c r="AJ33" i="81"/>
  <c r="V35" i="81"/>
  <c r="T38" i="81"/>
  <c r="AJ38" i="81"/>
  <c r="O39" i="81"/>
  <c r="AC45" i="81"/>
  <c r="AH47" i="81"/>
  <c r="AN47" i="81"/>
  <c r="AL47" i="81"/>
  <c r="AC50" i="81"/>
  <c r="AC55" i="81"/>
  <c r="S58" i="81"/>
  <c r="R58" i="81"/>
  <c r="Q58" i="81"/>
  <c r="O58" i="81"/>
  <c r="M61" i="81"/>
  <c r="AL81" i="81"/>
  <c r="AH81" i="81"/>
  <c r="AN81" i="81"/>
  <c r="AM81" i="81"/>
  <c r="AG90" i="81"/>
  <c r="AA90" i="81"/>
  <c r="AF90" i="81"/>
  <c r="AE90" i="81"/>
  <c r="AC90" i="81"/>
  <c r="S95" i="81"/>
  <c r="R95" i="81"/>
  <c r="Q95" i="81"/>
  <c r="AF95" i="81"/>
  <c r="AA95" i="81"/>
  <c r="AG95" i="81"/>
  <c r="AE95" i="81"/>
  <c r="AC95" i="81"/>
  <c r="AC118" i="81"/>
  <c r="Y44" i="81"/>
  <c r="V44" i="81"/>
  <c r="AF46" i="81"/>
  <c r="Z47" i="81"/>
  <c r="Y47" i="81"/>
  <c r="X47" i="81"/>
  <c r="V47" i="81"/>
  <c r="S50" i="81"/>
  <c r="R50" i="81"/>
  <c r="Q50" i="81"/>
  <c r="O50" i="81"/>
  <c r="T65" i="81"/>
  <c r="Z65" i="81"/>
  <c r="Y65" i="81"/>
  <c r="X65" i="81"/>
  <c r="AH72" i="81"/>
  <c r="AN72" i="81"/>
  <c r="AM72" i="81"/>
  <c r="AL72" i="81"/>
  <c r="T74" i="81"/>
  <c r="Z74" i="81"/>
  <c r="Y74" i="81"/>
  <c r="X74" i="81"/>
  <c r="R85" i="81"/>
  <c r="M85" i="81"/>
  <c r="S85" i="81"/>
  <c r="Q85" i="81"/>
  <c r="Q90" i="81"/>
  <c r="S90" i="81"/>
  <c r="M90" i="81"/>
  <c r="R90" i="81"/>
  <c r="S116" i="81"/>
  <c r="R116" i="81"/>
  <c r="Q116" i="81"/>
  <c r="M116" i="81"/>
  <c r="O116" i="81"/>
  <c r="AG60" i="81"/>
  <c r="AF60" i="81"/>
  <c r="AE60" i="81"/>
  <c r="AC60" i="81"/>
  <c r="C7" i="81"/>
  <c r="L7" i="81" s="1"/>
  <c r="V33" i="81"/>
  <c r="AL33" i="81"/>
  <c r="X35" i="81"/>
  <c r="AF35" i="81"/>
  <c r="V38" i="81"/>
  <c r="AL38" i="81"/>
  <c r="Q39" i="81"/>
  <c r="Y39" i="81"/>
  <c r="X43" i="81"/>
  <c r="AF44" i="81"/>
  <c r="AE45" i="81"/>
  <c r="AG46" i="81"/>
  <c r="AG52" i="81"/>
  <c r="AF52" i="81"/>
  <c r="AE52" i="81"/>
  <c r="AC52" i="81"/>
  <c r="S53" i="81"/>
  <c r="R53" i="81"/>
  <c r="Q53" i="81"/>
  <c r="AH55" i="81"/>
  <c r="AN55" i="81"/>
  <c r="AM55" i="81"/>
  <c r="AL55" i="81"/>
  <c r="AN64" i="81"/>
  <c r="AM64" i="81"/>
  <c r="AL64" i="81"/>
  <c r="V65" i="81"/>
  <c r="AG68" i="81"/>
  <c r="AF68" i="81"/>
  <c r="AE68" i="81"/>
  <c r="S69" i="81"/>
  <c r="R69" i="81"/>
  <c r="Q69" i="81"/>
  <c r="AJ72" i="81"/>
  <c r="V74" i="81"/>
  <c r="AG76" i="81"/>
  <c r="AF76" i="81"/>
  <c r="AE76" i="81"/>
  <c r="S78" i="81"/>
  <c r="R78" i="81"/>
  <c r="Q78" i="81"/>
  <c r="Z81" i="81"/>
  <c r="Y81" i="81"/>
  <c r="X81" i="81"/>
  <c r="V81" i="81"/>
  <c r="O85" i="81"/>
  <c r="AM86" i="81"/>
  <c r="AN86" i="81"/>
  <c r="AL86" i="81"/>
  <c r="AN87" i="81"/>
  <c r="AH87" i="81"/>
  <c r="AM87" i="81"/>
  <c r="AL87" i="81"/>
  <c r="AA88" i="81"/>
  <c r="AC88" i="81"/>
  <c r="AG88" i="81"/>
  <c r="AF88" i="81"/>
  <c r="AE88" i="81"/>
  <c r="O90" i="81"/>
  <c r="O92" i="81"/>
  <c r="R92" i="81"/>
  <c r="Q92" i="81"/>
  <c r="M92" i="81"/>
  <c r="AM112" i="81"/>
  <c r="AL112" i="81"/>
  <c r="AJ112" i="81"/>
  <c r="AN112" i="81"/>
  <c r="S61" i="81"/>
  <c r="R61" i="81"/>
  <c r="Q61" i="81"/>
  <c r="AJ31" i="81"/>
  <c r="O33" i="81"/>
  <c r="AE33" i="81"/>
  <c r="AM33" i="81"/>
  <c r="Q35" i="81"/>
  <c r="Y35" i="81"/>
  <c r="AG35" i="81"/>
  <c r="AJ36" i="81"/>
  <c r="O38" i="81"/>
  <c r="AE38" i="81"/>
  <c r="AM38" i="81"/>
  <c r="R39" i="81"/>
  <c r="Z39" i="81"/>
  <c r="AJ40" i="81"/>
  <c r="O42" i="81"/>
  <c r="Y42" i="81"/>
  <c r="Y43" i="81"/>
  <c r="X44" i="81"/>
  <c r="V45" i="81"/>
  <c r="AG45" i="81"/>
  <c r="AM47" i="81"/>
  <c r="O53" i="81"/>
  <c r="AJ55" i="81"/>
  <c r="Z58" i="81"/>
  <c r="Y58" i="81"/>
  <c r="X58" i="81"/>
  <c r="Z72" i="81"/>
  <c r="Y72" i="81"/>
  <c r="X72" i="81"/>
  <c r="V72" i="81"/>
  <c r="AE92" i="81"/>
  <c r="AG92" i="81"/>
  <c r="AF92" i="81"/>
  <c r="Z106" i="81"/>
  <c r="Y106" i="81"/>
  <c r="X106" i="81"/>
  <c r="T106" i="81"/>
  <c r="V106" i="81"/>
  <c r="X33" i="81"/>
  <c r="AF33" i="81"/>
  <c r="AN33" i="81"/>
  <c r="R35" i="81"/>
  <c r="Z35" i="81"/>
  <c r="X38" i="81"/>
  <c r="AF38" i="81"/>
  <c r="AN38" i="81"/>
  <c r="S39" i="81"/>
  <c r="Z42" i="81"/>
  <c r="Z43" i="81"/>
  <c r="Z44" i="81"/>
  <c r="AG47" i="81"/>
  <c r="AF47" i="81"/>
  <c r="Z50" i="81"/>
  <c r="Y50" i="81"/>
  <c r="X50" i="81"/>
  <c r="Z55" i="81"/>
  <c r="Y55" i="81"/>
  <c r="X55" i="81"/>
  <c r="V55" i="81"/>
  <c r="AN57" i="81"/>
  <c r="AM57" i="81"/>
  <c r="AL57" i="81"/>
  <c r="AJ57" i="81"/>
  <c r="V58" i="81"/>
  <c r="AN60" i="81"/>
  <c r="AM60" i="81"/>
  <c r="AL60" i="81"/>
  <c r="T61" i="81"/>
  <c r="Z61" i="81"/>
  <c r="Y61" i="81"/>
  <c r="X61" i="81"/>
  <c r="AG82" i="81"/>
  <c r="AA82" i="81"/>
  <c r="AF82" i="81"/>
  <c r="AE82" i="81"/>
  <c r="AC82" i="81"/>
  <c r="AC92" i="81"/>
  <c r="Y103" i="81"/>
  <c r="X103" i="81"/>
  <c r="V103" i="81"/>
  <c r="Z103" i="81"/>
  <c r="T103" i="81"/>
  <c r="Y33" i="81"/>
  <c r="Y38" i="81"/>
  <c r="Q42" i="81"/>
  <c r="AA42" i="81"/>
  <c r="AF42" i="81"/>
  <c r="AA44" i="81"/>
  <c r="AJ44" i="81"/>
  <c r="O45" i="81"/>
  <c r="Y45" i="81"/>
  <c r="M48" i="81"/>
  <c r="S48" i="81"/>
  <c r="Q48" i="81"/>
  <c r="AN49" i="81"/>
  <c r="AM49" i="81"/>
  <c r="AL49" i="81"/>
  <c r="AJ49" i="81"/>
  <c r="AN52" i="81"/>
  <c r="AM52" i="81"/>
  <c r="AL52" i="81"/>
  <c r="T53" i="81"/>
  <c r="Z53" i="81"/>
  <c r="Y53" i="81"/>
  <c r="X53" i="81"/>
  <c r="AH68" i="81"/>
  <c r="AN68" i="81"/>
  <c r="AM68" i="81"/>
  <c r="AL68" i="81"/>
  <c r="T69" i="81"/>
  <c r="Z69" i="81"/>
  <c r="Y69" i="81"/>
  <c r="X69" i="81"/>
  <c r="AH76" i="81"/>
  <c r="AN76" i="81"/>
  <c r="AM76" i="81"/>
  <c r="AL76" i="81"/>
  <c r="T78" i="81"/>
  <c r="Z78" i="81"/>
  <c r="Y78" i="81"/>
  <c r="X78" i="81"/>
  <c r="AG81" i="81"/>
  <c r="AF81" i="81"/>
  <c r="AE81" i="81"/>
  <c r="AM84" i="81"/>
  <c r="AN84" i="81"/>
  <c r="AL84" i="81"/>
  <c r="AE97" i="81"/>
  <c r="AC97" i="81"/>
  <c r="AG97" i="81"/>
  <c r="AF97" i="81"/>
  <c r="AA55" i="81"/>
  <c r="M56" i="81"/>
  <c r="S56" i="81"/>
  <c r="R56" i="81"/>
  <c r="Q56" i="81"/>
  <c r="AA58" i="81"/>
  <c r="AG58" i="81"/>
  <c r="AF58" i="81"/>
  <c r="AE58" i="81"/>
  <c r="AA64" i="81"/>
  <c r="S65" i="81"/>
  <c r="R65" i="81"/>
  <c r="Q65" i="81"/>
  <c r="T68" i="81"/>
  <c r="AG72" i="81"/>
  <c r="AF72" i="81"/>
  <c r="AE72" i="81"/>
  <c r="S74" i="81"/>
  <c r="R74" i="81"/>
  <c r="Q74" i="81"/>
  <c r="T76" i="81"/>
  <c r="M84" i="81"/>
  <c r="R87" i="81"/>
  <c r="M87" i="81"/>
  <c r="S87" i="81"/>
  <c r="Q87" i="81"/>
  <c r="AL89" i="81"/>
  <c r="AN89" i="81"/>
  <c r="AM89" i="81"/>
  <c r="AJ89" i="81"/>
  <c r="R98" i="81"/>
  <c r="Q98" i="81"/>
  <c r="S98" i="81"/>
  <c r="AG103" i="81"/>
  <c r="AF103" i="81"/>
  <c r="AE103" i="81"/>
  <c r="AA103" i="81"/>
  <c r="Y48" i="81"/>
  <c r="T49" i="81"/>
  <c r="AM50" i="81"/>
  <c r="R51" i="81"/>
  <c r="AH51" i="81"/>
  <c r="M52" i="81"/>
  <c r="AF53" i="81"/>
  <c r="AA54" i="81"/>
  <c r="Y56" i="81"/>
  <c r="T57" i="81"/>
  <c r="AM58" i="81"/>
  <c r="R59" i="81"/>
  <c r="AF61" i="81"/>
  <c r="R63" i="81"/>
  <c r="AF65" i="81"/>
  <c r="AF69" i="81"/>
  <c r="AF74" i="81"/>
  <c r="AF78" i="81"/>
  <c r="S82" i="81"/>
  <c r="AJ83" i="81"/>
  <c r="AL83" i="81"/>
  <c r="AJ91" i="81"/>
  <c r="AM91" i="81"/>
  <c r="AL91" i="81"/>
  <c r="R93" i="81"/>
  <c r="M93" i="81"/>
  <c r="AN94" i="81"/>
  <c r="AM94" i="81"/>
  <c r="O98" i="81"/>
  <c r="S101" i="81"/>
  <c r="R101" i="81"/>
  <c r="Q101" i="81"/>
  <c r="M101" i="81"/>
  <c r="AM105" i="81"/>
  <c r="AL105" i="81"/>
  <c r="AJ105" i="81"/>
  <c r="AN105" i="81"/>
  <c r="AN58" i="81"/>
  <c r="S59" i="81"/>
  <c r="AA59" i="81"/>
  <c r="AG61" i="81"/>
  <c r="S63" i="81"/>
  <c r="AA63" i="81"/>
  <c r="AG65" i="81"/>
  <c r="T67" i="81"/>
  <c r="AG69" i="81"/>
  <c r="T71" i="81"/>
  <c r="AG74" i="81"/>
  <c r="T75" i="81"/>
  <c r="AG78" i="81"/>
  <c r="T80" i="81"/>
  <c r="AJ80" i="81"/>
  <c r="O81" i="81"/>
  <c r="T82" i="81"/>
  <c r="AE84" i="81"/>
  <c r="AG84" i="81"/>
  <c r="AC86" i="81"/>
  <c r="AE86" i="81"/>
  <c r="AC87" i="81"/>
  <c r="T90" i="81"/>
  <c r="Z92" i="81"/>
  <c r="Y92" i="81"/>
  <c r="O93" i="81"/>
  <c r="AH93" i="81"/>
  <c r="AJ93" i="81"/>
  <c r="AJ94" i="81"/>
  <c r="O101" i="81"/>
  <c r="R113" i="81"/>
  <c r="Q113" i="81"/>
  <c r="O113" i="81"/>
  <c r="S113" i="81"/>
  <c r="AF115" i="81"/>
  <c r="AE115" i="81"/>
  <c r="AC115" i="81"/>
  <c r="AG115" i="81"/>
  <c r="V49" i="81"/>
  <c r="AJ51" i="81"/>
  <c r="O52" i="81"/>
  <c r="AC54" i="81"/>
  <c r="V57" i="81"/>
  <c r="Z85" i="81"/>
  <c r="T85" i="81"/>
  <c r="AM92" i="81"/>
  <c r="AH92" i="81"/>
  <c r="AM97" i="81"/>
  <c r="AL97" i="81"/>
  <c r="AN97" i="81"/>
  <c r="Z98" i="81"/>
  <c r="Y98" i="81"/>
  <c r="X98" i="81"/>
  <c r="T98" i="81"/>
  <c r="AF100" i="81"/>
  <c r="AE100" i="81"/>
  <c r="AC100" i="81"/>
  <c r="AG100" i="81"/>
  <c r="M82" i="81"/>
  <c r="V82" i="81"/>
  <c r="T83" i="81"/>
  <c r="V83" i="81"/>
  <c r="AN83" i="81"/>
  <c r="V85" i="81"/>
  <c r="AF86" i="81"/>
  <c r="X87" i="81"/>
  <c r="Z87" i="81"/>
  <c r="AE87" i="81"/>
  <c r="S88" i="81"/>
  <c r="M88" i="81"/>
  <c r="V90" i="81"/>
  <c r="T91" i="81"/>
  <c r="V91" i="81"/>
  <c r="AJ92" i="81"/>
  <c r="Q93" i="81"/>
  <c r="AL93" i="81"/>
  <c r="AL94" i="81"/>
  <c r="X95" i="81"/>
  <c r="Z95" i="81"/>
  <c r="V97" i="81"/>
  <c r="Y97" i="81"/>
  <c r="X97" i="81"/>
  <c r="AJ97" i="81"/>
  <c r="V98" i="81"/>
  <c r="Z113" i="81"/>
  <c r="Y113" i="81"/>
  <c r="X113" i="81"/>
  <c r="T113" i="81"/>
  <c r="AN115" i="81"/>
  <c r="AM115" i="81"/>
  <c r="AL115" i="81"/>
  <c r="AH115" i="81"/>
  <c r="Y118" i="81"/>
  <c r="X118" i="81"/>
  <c r="V118" i="81"/>
  <c r="Z118" i="81"/>
  <c r="M86" i="81"/>
  <c r="O86" i="81"/>
  <c r="V89" i="81"/>
  <c r="X89" i="81"/>
  <c r="AC94" i="81"/>
  <c r="AF94" i="81"/>
  <c r="AE94" i="81"/>
  <c r="AN100" i="81"/>
  <c r="AM100" i="81"/>
  <c r="AL100" i="81"/>
  <c r="AH100" i="81"/>
  <c r="R106" i="81"/>
  <c r="Q106" i="81"/>
  <c r="O106" i="81"/>
  <c r="S106" i="81"/>
  <c r="T93" i="81"/>
  <c r="AH95" i="81"/>
  <c r="M96" i="81"/>
  <c r="AC96" i="81"/>
  <c r="AA98" i="81"/>
  <c r="V99" i="81"/>
  <c r="AL99" i="81"/>
  <c r="Q100" i="81"/>
  <c r="Y100" i="81"/>
  <c r="T101" i="81"/>
  <c r="AJ101" i="81"/>
  <c r="O102" i="81"/>
  <c r="AE102" i="81"/>
  <c r="AM102" i="81"/>
  <c r="R103" i="81"/>
  <c r="AH103" i="81"/>
  <c r="M104" i="81"/>
  <c r="AC104" i="81"/>
  <c r="X105" i="81"/>
  <c r="AF105" i="81"/>
  <c r="AA106" i="81"/>
  <c r="M111" i="81"/>
  <c r="AC111" i="81"/>
  <c r="X112" i="81"/>
  <c r="AF112" i="81"/>
  <c r="V114" i="81"/>
  <c r="AL114" i="81"/>
  <c r="Q115" i="81"/>
  <c r="Y115" i="81"/>
  <c r="T116" i="81"/>
  <c r="AJ116" i="81"/>
  <c r="O117" i="81"/>
  <c r="AE117" i="81"/>
  <c r="AM117" i="81"/>
  <c r="R118" i="81"/>
  <c r="AH118" i="81"/>
  <c r="AM99" i="81"/>
  <c r="R100" i="81"/>
  <c r="Z100" i="81"/>
  <c r="AF102" i="81"/>
  <c r="AN102" i="81"/>
  <c r="S103" i="81"/>
  <c r="Y105" i="81"/>
  <c r="AG105" i="81"/>
  <c r="Y112" i="81"/>
  <c r="AG112" i="81"/>
  <c r="AM114" i="81"/>
  <c r="R115" i="81"/>
  <c r="Z115" i="81"/>
  <c r="AN117" i="81"/>
  <c r="S118" i="81"/>
  <c r="V100" i="81"/>
  <c r="AJ102" i="81"/>
  <c r="O103" i="81"/>
  <c r="AC105" i="81"/>
  <c r="AC112" i="81"/>
  <c r="V115" i="81"/>
  <c r="AJ117" i="81"/>
  <c r="O118" i="81"/>
  <c r="AM118" i="81"/>
  <c r="M77" i="80"/>
  <c r="Y74" i="80"/>
  <c r="Y69" i="80"/>
  <c r="M68" i="80"/>
  <c r="Z69" i="80"/>
  <c r="AF66" i="80"/>
  <c r="AG66" i="80"/>
  <c r="T65" i="80"/>
  <c r="X66" i="80"/>
  <c r="AA62" i="80"/>
  <c r="AE63" i="80"/>
  <c r="AG46" i="80"/>
  <c r="AA45" i="80"/>
  <c r="T42" i="80"/>
  <c r="AA42" i="80"/>
  <c r="AF41" i="80"/>
  <c r="M40" i="80"/>
  <c r="S37" i="80"/>
  <c r="AF35" i="80"/>
  <c r="AF32" i="80"/>
  <c r="M31" i="80"/>
  <c r="M37" i="80"/>
  <c r="AG39" i="80"/>
  <c r="AM47" i="80"/>
  <c r="T49" i="80"/>
  <c r="AE72" i="80"/>
  <c r="AM74" i="80"/>
  <c r="AE79" i="80"/>
  <c r="T88" i="80"/>
  <c r="AA94" i="80"/>
  <c r="T95" i="80"/>
  <c r="AE96" i="80"/>
  <c r="AF102" i="80"/>
  <c r="AH108" i="80"/>
  <c r="Y109" i="80"/>
  <c r="AA111" i="80"/>
  <c r="T112" i="80"/>
  <c r="Z80" i="80"/>
  <c r="V44" i="80"/>
  <c r="L19" i="80"/>
  <c r="T31" i="80"/>
  <c r="AL31" i="80"/>
  <c r="AE35" i="80"/>
  <c r="X44" i="80"/>
  <c r="AE46" i="80"/>
  <c r="AF53" i="80"/>
  <c r="AA54" i="80"/>
  <c r="AF72" i="80"/>
  <c r="AF79" i="80"/>
  <c r="T80" i="80"/>
  <c r="S81" i="80"/>
  <c r="AF96" i="80"/>
  <c r="M99" i="80"/>
  <c r="M102" i="80"/>
  <c r="Z109" i="80"/>
  <c r="Z34" i="80"/>
  <c r="AF36" i="80"/>
  <c r="AF44" i="80"/>
  <c r="AN48" i="80"/>
  <c r="Y49" i="80"/>
  <c r="AG54" i="80"/>
  <c r="AJ56" i="80"/>
  <c r="AE58" i="80"/>
  <c r="AA66" i="80"/>
  <c r="O77" i="80"/>
  <c r="AM79" i="80"/>
  <c r="X80" i="80"/>
  <c r="AM80" i="80"/>
  <c r="AH86" i="80"/>
  <c r="Y88" i="80"/>
  <c r="AE90" i="80"/>
  <c r="M92" i="80"/>
  <c r="AH98" i="80"/>
  <c r="AJ99" i="80"/>
  <c r="AA108" i="80"/>
  <c r="Y112" i="80"/>
  <c r="AG72" i="80"/>
  <c r="V81" i="80"/>
  <c r="O99" i="80"/>
  <c r="AL35" i="80"/>
  <c r="AG36" i="80"/>
  <c r="T44" i="80"/>
  <c r="AG44" i="80"/>
  <c r="AH47" i="80"/>
  <c r="T48" i="80"/>
  <c r="AM51" i="80"/>
  <c r="O56" i="80"/>
  <c r="X57" i="80"/>
  <c r="O58" i="80"/>
  <c r="AE62" i="80"/>
  <c r="X72" i="80"/>
  <c r="AA79" i="80"/>
  <c r="AN79" i="80"/>
  <c r="Y80" i="80"/>
  <c r="AN80" i="80"/>
  <c r="X84" i="80"/>
  <c r="Z88" i="80"/>
  <c r="AH109" i="80"/>
  <c r="X111" i="80"/>
  <c r="Z112" i="80"/>
  <c r="AG64" i="80"/>
  <c r="T47" i="80"/>
  <c r="O57" i="80"/>
  <c r="AC58" i="80"/>
  <c r="AC63" i="80"/>
  <c r="V66" i="80"/>
  <c r="T78" i="80"/>
  <c r="AC87" i="80"/>
  <c r="AC101" i="80"/>
  <c r="AJ113" i="80"/>
  <c r="AA34" i="80"/>
  <c r="T36" i="80"/>
  <c r="T39" i="80"/>
  <c r="AH40" i="80"/>
  <c r="M49" i="80"/>
  <c r="M50" i="80"/>
  <c r="M64" i="80"/>
  <c r="AA64" i="80"/>
  <c r="M76" i="80"/>
  <c r="AH76" i="80"/>
  <c r="AL78" i="80"/>
  <c r="X94" i="80"/>
  <c r="X99" i="80"/>
  <c r="R115" i="80"/>
  <c r="Y66" i="80"/>
  <c r="AF101" i="80"/>
  <c r="AN31" i="80"/>
  <c r="AM35" i="80"/>
  <c r="AN36" i="80"/>
  <c r="Y39" i="80"/>
  <c r="X41" i="80"/>
  <c r="Y44" i="80"/>
  <c r="X46" i="80"/>
  <c r="AF51" i="80"/>
  <c r="AF52" i="80"/>
  <c r="S53" i="80"/>
  <c r="AM56" i="80"/>
  <c r="S57" i="80"/>
  <c r="S58" i="80"/>
  <c r="Q64" i="80"/>
  <c r="Y72" i="80"/>
  <c r="X77" i="80"/>
  <c r="Y78" i="80"/>
  <c r="O81" i="80"/>
  <c r="Q82" i="80"/>
  <c r="R84" i="80"/>
  <c r="O92" i="80"/>
  <c r="AL96" i="80"/>
  <c r="AL98" i="80"/>
  <c r="Q99" i="80"/>
  <c r="AG101" i="80"/>
  <c r="AG102" i="80"/>
  <c r="S112" i="80"/>
  <c r="Q114" i="80"/>
  <c r="O49" i="80"/>
  <c r="R57" i="80"/>
  <c r="AF63" i="80"/>
  <c r="M32" i="80"/>
  <c r="AC32" i="80"/>
  <c r="AC35" i="80"/>
  <c r="AN35" i="80"/>
  <c r="Z36" i="80"/>
  <c r="AM40" i="80"/>
  <c r="Y41" i="80"/>
  <c r="Y46" i="80"/>
  <c r="AE47" i="80"/>
  <c r="R49" i="80"/>
  <c r="V50" i="80"/>
  <c r="AH51" i="80"/>
  <c r="AG52" i="80"/>
  <c r="AE54" i="80"/>
  <c r="AJ55" i="80"/>
  <c r="AN56" i="80"/>
  <c r="AM57" i="80"/>
  <c r="M62" i="80"/>
  <c r="AC62" i="80"/>
  <c r="R64" i="80"/>
  <c r="AE64" i="80"/>
  <c r="AA72" i="80"/>
  <c r="Z77" i="80"/>
  <c r="AJ79" i="80"/>
  <c r="R82" i="80"/>
  <c r="S84" i="80"/>
  <c r="AL86" i="80"/>
  <c r="Q90" i="80"/>
  <c r="Q94" i="80"/>
  <c r="AL95" i="80"/>
  <c r="AA96" i="80"/>
  <c r="AN96" i="80"/>
  <c r="AG97" i="80"/>
  <c r="AM98" i="80"/>
  <c r="R99" i="80"/>
  <c r="Q102" i="80"/>
  <c r="AE108" i="80"/>
  <c r="AF109" i="80"/>
  <c r="AE111" i="80"/>
  <c r="R114" i="80"/>
  <c r="AJ114" i="80"/>
  <c r="V36" i="80"/>
  <c r="AC64" i="80"/>
  <c r="O76" i="80"/>
  <c r="Z41" i="80"/>
  <c r="AM41" i="80"/>
  <c r="Z42" i="80"/>
  <c r="AG47" i="80"/>
  <c r="AM48" i="80"/>
  <c r="S49" i="80"/>
  <c r="Q52" i="80"/>
  <c r="AF54" i="80"/>
  <c r="AN57" i="80"/>
  <c r="AA63" i="80"/>
  <c r="T66" i="80"/>
  <c r="R81" i="80"/>
  <c r="X86" i="80"/>
  <c r="AA87" i="80"/>
  <c r="AG89" i="80"/>
  <c r="R92" i="80"/>
  <c r="R94" i="80"/>
  <c r="AN95" i="80"/>
  <c r="R100" i="80"/>
  <c r="R102" i="80"/>
  <c r="AF108" i="80"/>
  <c r="AG109" i="80"/>
  <c r="AG111" i="80"/>
  <c r="S32" i="80"/>
  <c r="AM32" i="80"/>
  <c r="R45" i="80"/>
  <c r="M45" i="80"/>
  <c r="AJ66" i="80"/>
  <c r="AM66" i="80"/>
  <c r="AL66" i="80"/>
  <c r="AN69" i="80"/>
  <c r="AM69" i="80"/>
  <c r="AL69" i="80"/>
  <c r="AM77" i="80"/>
  <c r="AH77" i="80"/>
  <c r="AN77" i="80"/>
  <c r="AN81" i="80"/>
  <c r="AM81" i="80"/>
  <c r="AL81" i="80"/>
  <c r="S83" i="80"/>
  <c r="R83" i="80"/>
  <c r="Q83" i="80"/>
  <c r="O83" i="80"/>
  <c r="Z87" i="80"/>
  <c r="T87" i="80"/>
  <c r="Y87" i="80"/>
  <c r="X89" i="80"/>
  <c r="T89" i="80"/>
  <c r="Z89" i="80"/>
  <c r="Y89" i="80"/>
  <c r="AN32" i="80"/>
  <c r="M35" i="80"/>
  <c r="M39" i="80"/>
  <c r="AH39" i="80"/>
  <c r="X55" i="80"/>
  <c r="Z55" i="80"/>
  <c r="Y55" i="80"/>
  <c r="V55" i="80"/>
  <c r="AG59" i="80"/>
  <c r="AF59" i="80"/>
  <c r="AE59" i="80"/>
  <c r="AC59" i="80"/>
  <c r="AJ69" i="80"/>
  <c r="AN76" i="80"/>
  <c r="AM76" i="80"/>
  <c r="AL76" i="80"/>
  <c r="X81" i="80"/>
  <c r="Z81" i="80"/>
  <c r="Y81" i="80"/>
  <c r="V89" i="80"/>
  <c r="V91" i="80"/>
  <c r="T91" i="80"/>
  <c r="Z91" i="80"/>
  <c r="Y91" i="80"/>
  <c r="X91" i="80"/>
  <c r="V102" i="80"/>
  <c r="Z102" i="80"/>
  <c r="Y102" i="80"/>
  <c r="X102" i="80"/>
  <c r="AJ111" i="80"/>
  <c r="AN111" i="80"/>
  <c r="AM111" i="80"/>
  <c r="AL111" i="80"/>
  <c r="Z52" i="80"/>
  <c r="Y52" i="80"/>
  <c r="X97" i="80"/>
  <c r="T97" i="80"/>
  <c r="Z97" i="80"/>
  <c r="Y97" i="80"/>
  <c r="O39" i="80"/>
  <c r="Q66" i="80"/>
  <c r="O66" i="80"/>
  <c r="AN90" i="80"/>
  <c r="AM90" i="80"/>
  <c r="AL90" i="80"/>
  <c r="AJ90" i="80"/>
  <c r="V97" i="80"/>
  <c r="O32" i="80"/>
  <c r="Y32" i="80"/>
  <c r="X36" i="80"/>
  <c r="AH36" i="80"/>
  <c r="T37" i="80"/>
  <c r="Z39" i="80"/>
  <c r="AC41" i="80"/>
  <c r="AA41" i="80"/>
  <c r="AG41" i="80"/>
  <c r="AE56" i="80"/>
  <c r="AJ59" i="80"/>
  <c r="AN59" i="80"/>
  <c r="AM59" i="80"/>
  <c r="AL59" i="80"/>
  <c r="V64" i="80"/>
  <c r="Y64" i="80"/>
  <c r="O68" i="80"/>
  <c r="AN68" i="80"/>
  <c r="AM68" i="80"/>
  <c r="AL68" i="80"/>
  <c r="AJ68" i="80"/>
  <c r="O72" i="80"/>
  <c r="S72" i="80"/>
  <c r="R72" i="80"/>
  <c r="Q72" i="80"/>
  <c r="AN82" i="80"/>
  <c r="AM82" i="80"/>
  <c r="AL82" i="80"/>
  <c r="AJ82" i="80"/>
  <c r="AE86" i="80"/>
  <c r="AG86" i="80"/>
  <c r="AF86" i="80"/>
  <c r="R103" i="80"/>
  <c r="S103" i="80"/>
  <c r="T54" i="80"/>
  <c r="Z54" i="80"/>
  <c r="Y54" i="80"/>
  <c r="X54" i="80"/>
  <c r="AG70" i="80"/>
  <c r="AC70" i="80"/>
  <c r="V83" i="80"/>
  <c r="Z83" i="80"/>
  <c r="AE92" i="80"/>
  <c r="AC92" i="80"/>
  <c r="S41" i="80"/>
  <c r="Q41" i="80"/>
  <c r="V54" i="80"/>
  <c r="Z65" i="80"/>
  <c r="X65" i="80"/>
  <c r="M70" i="80"/>
  <c r="S70" i="80"/>
  <c r="R70" i="80"/>
  <c r="Q70" i="80"/>
  <c r="AC74" i="80"/>
  <c r="AG74" i="80"/>
  <c r="AF74" i="80"/>
  <c r="AE74" i="80"/>
  <c r="T96" i="80"/>
  <c r="Z96" i="80"/>
  <c r="Y96" i="80"/>
  <c r="X96" i="80"/>
  <c r="Z32" i="80"/>
  <c r="AH32" i="80"/>
  <c r="R34" i="80"/>
  <c r="Q36" i="80"/>
  <c r="Q39" i="80"/>
  <c r="AA39" i="80"/>
  <c r="AN40" i="80"/>
  <c r="AL40" i="80"/>
  <c r="AN46" i="80"/>
  <c r="AM46" i="80"/>
  <c r="AL46" i="80"/>
  <c r="AJ46" i="80"/>
  <c r="AC49" i="80"/>
  <c r="AG49" i="80"/>
  <c r="AE49" i="80"/>
  <c r="S56" i="80"/>
  <c r="Q56" i="80"/>
  <c r="AA69" i="80"/>
  <c r="AG69" i="80"/>
  <c r="AF69" i="80"/>
  <c r="AE69" i="80"/>
  <c r="AC69" i="80"/>
  <c r="T73" i="80"/>
  <c r="AE78" i="80"/>
  <c r="AG78" i="80"/>
  <c r="AF78" i="80"/>
  <c r="AG84" i="80"/>
  <c r="AA84" i="80"/>
  <c r="Z85" i="80"/>
  <c r="X85" i="80"/>
  <c r="V85" i="80"/>
  <c r="M86" i="80"/>
  <c r="AC86" i="80"/>
  <c r="AL91" i="80"/>
  <c r="AH91" i="80"/>
  <c r="AN91" i="80"/>
  <c r="AM91" i="80"/>
  <c r="AG93" i="80"/>
  <c r="AF93" i="80"/>
  <c r="AE93" i="80"/>
  <c r="AC93" i="80"/>
  <c r="AC99" i="80"/>
  <c r="AG99" i="80"/>
  <c r="AF99" i="80"/>
  <c r="AE99" i="80"/>
  <c r="AG100" i="80"/>
  <c r="AA100" i="80"/>
  <c r="Q32" i="80"/>
  <c r="S34" i="80"/>
  <c r="R36" i="80"/>
  <c r="R39" i="80"/>
  <c r="R41" i="80"/>
  <c r="Q42" i="80"/>
  <c r="S42" i="80"/>
  <c r="O44" i="80"/>
  <c r="S44" i="80"/>
  <c r="Q44" i="80"/>
  <c r="S47" i="80"/>
  <c r="M47" i="80"/>
  <c r="AC57" i="80"/>
  <c r="AF57" i="80"/>
  <c r="AE57" i="80"/>
  <c r="AE60" i="80"/>
  <c r="AG60" i="80"/>
  <c r="AF60" i="80"/>
  <c r="AC60" i="80"/>
  <c r="S69" i="80"/>
  <c r="M69" i="80"/>
  <c r="R69" i="80"/>
  <c r="Q69" i="80"/>
  <c r="AE77" i="80"/>
  <c r="AG77" i="80"/>
  <c r="AF77" i="80"/>
  <c r="AC77" i="80"/>
  <c r="AH94" i="80"/>
  <c r="AN94" i="80"/>
  <c r="O109" i="80"/>
  <c r="M109" i="80"/>
  <c r="S109" i="80"/>
  <c r="R109" i="80"/>
  <c r="Q109" i="80"/>
  <c r="T34" i="80"/>
  <c r="S36" i="80"/>
  <c r="AA36" i="80"/>
  <c r="AA37" i="80"/>
  <c r="T40" i="80"/>
  <c r="O60" i="80"/>
  <c r="M60" i="80"/>
  <c r="S60" i="80"/>
  <c r="R60" i="80"/>
  <c r="O69" i="80"/>
  <c r="AH69" i="80"/>
  <c r="V73" i="80"/>
  <c r="AH81" i="80"/>
  <c r="M83" i="80"/>
  <c r="AA85" i="80"/>
  <c r="AG85" i="80"/>
  <c r="AF85" i="80"/>
  <c r="AE85" i="80"/>
  <c r="S91" i="80"/>
  <c r="R91" i="80"/>
  <c r="Q91" i="80"/>
  <c r="O91" i="80"/>
  <c r="AJ93" i="80"/>
  <c r="AH93" i="80"/>
  <c r="AN93" i="80"/>
  <c r="AM93" i="80"/>
  <c r="AL93" i="80"/>
  <c r="T45" i="80"/>
  <c r="Z46" i="80"/>
  <c r="AH48" i="80"/>
  <c r="AG51" i="80"/>
  <c r="T57" i="80"/>
  <c r="Z72" i="80"/>
  <c r="T74" i="80"/>
  <c r="AN74" i="80"/>
  <c r="R77" i="80"/>
  <c r="T82" i="80"/>
  <c r="AN83" i="80"/>
  <c r="AH84" i="80"/>
  <c r="AJ89" i="80"/>
  <c r="S92" i="80"/>
  <c r="S94" i="80"/>
  <c r="AC94" i="80"/>
  <c r="AG96" i="80"/>
  <c r="T99" i="80"/>
  <c r="T100" i="80"/>
  <c r="AH101" i="80"/>
  <c r="AH102" i="80"/>
  <c r="AL113" i="80"/>
  <c r="S114" i="80"/>
  <c r="AM114" i="80"/>
  <c r="T115" i="80"/>
  <c r="AH50" i="80"/>
  <c r="M58" i="80"/>
  <c r="AA58" i="80"/>
  <c r="O62" i="80"/>
  <c r="AE88" i="80"/>
  <c r="Q89" i="80"/>
  <c r="Q97" i="80"/>
  <c r="AN109" i="80"/>
  <c r="AC111" i="80"/>
  <c r="AG112" i="80"/>
  <c r="AM113" i="80"/>
  <c r="T114" i="80"/>
  <c r="AE114" i="80"/>
  <c r="AN114" i="80"/>
  <c r="AH42" i="80"/>
  <c r="AA44" i="80"/>
  <c r="AN44" i="80"/>
  <c r="T46" i="80"/>
  <c r="AA47" i="80"/>
  <c r="AJ47" i="80"/>
  <c r="R48" i="80"/>
  <c r="AJ48" i="80"/>
  <c r="AH49" i="80"/>
  <c r="AA51" i="80"/>
  <c r="AA52" i="80"/>
  <c r="AA53" i="80"/>
  <c r="AH57" i="80"/>
  <c r="V74" i="80"/>
  <c r="AH78" i="80"/>
  <c r="M84" i="80"/>
  <c r="AJ84" i="80"/>
  <c r="AF88" i="80"/>
  <c r="R89" i="80"/>
  <c r="AH92" i="80"/>
  <c r="AF94" i="80"/>
  <c r="R97" i="80"/>
  <c r="AA97" i="80"/>
  <c r="M100" i="80"/>
  <c r="AA102" i="80"/>
  <c r="AL108" i="80"/>
  <c r="AC109" i="80"/>
  <c r="M110" i="80"/>
  <c r="V111" i="80"/>
  <c r="AH112" i="80"/>
  <c r="AN113" i="80"/>
  <c r="AF114" i="80"/>
  <c r="M115" i="80"/>
  <c r="Y82" i="80"/>
  <c r="AG88" i="80"/>
  <c r="AG94" i="80"/>
  <c r="S97" i="80"/>
  <c r="AG114" i="80"/>
  <c r="Z115" i="80"/>
  <c r="AF46" i="80"/>
  <c r="AC47" i="80"/>
  <c r="AL47" i="80"/>
  <c r="Z49" i="80"/>
  <c r="AL51" i="80"/>
  <c r="R52" i="80"/>
  <c r="AC52" i="80"/>
  <c r="Y57" i="80"/>
  <c r="AJ57" i="80"/>
  <c r="X60" i="80"/>
  <c r="S62" i="80"/>
  <c r="AL63" i="80"/>
  <c r="S64" i="80"/>
  <c r="AE66" i="80"/>
  <c r="X69" i="80"/>
  <c r="V72" i="80"/>
  <c r="X74" i="80"/>
  <c r="AJ74" i="80"/>
  <c r="Y77" i="80"/>
  <c r="O84" i="80"/>
  <c r="Y86" i="80"/>
  <c r="AM96" i="80"/>
  <c r="Y99" i="80"/>
  <c r="O100" i="80"/>
  <c r="AM101" i="80"/>
  <c r="S102" i="80"/>
  <c r="AC102" i="80"/>
  <c r="AN108" i="80"/>
  <c r="O114" i="80"/>
  <c r="X114" i="80"/>
  <c r="AH114" i="80"/>
  <c r="O115" i="80"/>
  <c r="AA115" i="80"/>
  <c r="X109" i="80"/>
  <c r="S110" i="80"/>
  <c r="Q112" i="80"/>
  <c r="M113" i="80"/>
  <c r="L7" i="80"/>
  <c r="AC31" i="80"/>
  <c r="V35" i="80"/>
  <c r="AJ37" i="80"/>
  <c r="AC40" i="80"/>
  <c r="AJ45" i="80"/>
  <c r="O46" i="80"/>
  <c r="AC48" i="80"/>
  <c r="AM52" i="80"/>
  <c r="AL52" i="80"/>
  <c r="AJ52" i="80"/>
  <c r="M54" i="80"/>
  <c r="R54" i="80"/>
  <c r="O55" i="80"/>
  <c r="M55" i="80"/>
  <c r="Y58" i="80"/>
  <c r="X58" i="80"/>
  <c r="V58" i="80"/>
  <c r="T58" i="80"/>
  <c r="R79" i="80"/>
  <c r="S79" i="80"/>
  <c r="Q79" i="80"/>
  <c r="O79" i="80"/>
  <c r="M79" i="80"/>
  <c r="AG65" i="80"/>
  <c r="AF65" i="80"/>
  <c r="AE65" i="80"/>
  <c r="AC65" i="80"/>
  <c r="V31" i="80"/>
  <c r="AJ34" i="80"/>
  <c r="O35" i="80"/>
  <c r="AC37" i="80"/>
  <c r="V40" i="80"/>
  <c r="AJ42" i="80"/>
  <c r="AC45" i="80"/>
  <c r="V47" i="80"/>
  <c r="O50" i="80"/>
  <c r="AJ50" i="80"/>
  <c r="Z53" i="80"/>
  <c r="Y53" i="80"/>
  <c r="O54" i="80"/>
  <c r="AN58" i="80"/>
  <c r="AM58" i="80"/>
  <c r="AL58" i="80"/>
  <c r="AJ58" i="80"/>
  <c r="AM60" i="80"/>
  <c r="AL60" i="80"/>
  <c r="AJ60" i="80"/>
  <c r="AH60" i="80"/>
  <c r="T63" i="80"/>
  <c r="Z63" i="80"/>
  <c r="Y63" i="80"/>
  <c r="AH65" i="80"/>
  <c r="AN65" i="80"/>
  <c r="AM65" i="80"/>
  <c r="R73" i="80"/>
  <c r="Q73" i="80"/>
  <c r="O73" i="80"/>
  <c r="M73" i="80"/>
  <c r="AG73" i="80"/>
  <c r="AF73" i="80"/>
  <c r="AE73" i="80"/>
  <c r="AC73" i="80"/>
  <c r="AA76" i="80"/>
  <c r="AG76" i="80"/>
  <c r="AF76" i="80"/>
  <c r="AC80" i="80"/>
  <c r="AA80" i="80"/>
  <c r="AG80" i="80"/>
  <c r="AF80" i="80"/>
  <c r="Z90" i="80"/>
  <c r="X90" i="80"/>
  <c r="Y90" i="80"/>
  <c r="V90" i="80"/>
  <c r="T90" i="80"/>
  <c r="Z98" i="80"/>
  <c r="Y98" i="80"/>
  <c r="X98" i="80"/>
  <c r="V98" i="80"/>
  <c r="T98" i="80"/>
  <c r="S51" i="80"/>
  <c r="Q51" i="80"/>
  <c r="T59" i="80"/>
  <c r="Z59" i="80"/>
  <c r="Y59" i="80"/>
  <c r="S63" i="80"/>
  <c r="R63" i="80"/>
  <c r="Q63" i="80"/>
  <c r="O63" i="80"/>
  <c r="M74" i="80"/>
  <c r="S74" i="80"/>
  <c r="R74" i="80"/>
  <c r="O78" i="80"/>
  <c r="M78" i="80"/>
  <c r="S78" i="80"/>
  <c r="R78" i="80"/>
  <c r="O31" i="80"/>
  <c r="AE31" i="80"/>
  <c r="AC34" i="80"/>
  <c r="X35" i="80"/>
  <c r="V37" i="80"/>
  <c r="AL37" i="80"/>
  <c r="AJ39" i="80"/>
  <c r="O40" i="80"/>
  <c r="AE40" i="80"/>
  <c r="AC42" i="80"/>
  <c r="V45" i="80"/>
  <c r="AL45" i="80"/>
  <c r="Q46" i="80"/>
  <c r="O47" i="80"/>
  <c r="V48" i="80"/>
  <c r="AE48" i="80"/>
  <c r="AJ49" i="80"/>
  <c r="R51" i="80"/>
  <c r="AN52" i="80"/>
  <c r="V53" i="80"/>
  <c r="AH53" i="80"/>
  <c r="AM53" i="80"/>
  <c r="AJ54" i="80"/>
  <c r="AH54" i="80"/>
  <c r="Q55" i="80"/>
  <c r="Z56" i="80"/>
  <c r="X56" i="80"/>
  <c r="V56" i="80"/>
  <c r="Z58" i="80"/>
  <c r="X59" i="80"/>
  <c r="V63" i="80"/>
  <c r="AM64" i="80"/>
  <c r="AL64" i="80"/>
  <c r="AJ64" i="80"/>
  <c r="AH64" i="80"/>
  <c r="AJ65" i="80"/>
  <c r="Q74" i="80"/>
  <c r="AC76" i="80"/>
  <c r="Z79" i="80"/>
  <c r="T79" i="80"/>
  <c r="Y79" i="80"/>
  <c r="X79" i="80"/>
  <c r="V79" i="80"/>
  <c r="S93" i="80"/>
  <c r="Q93" i="80"/>
  <c r="R93" i="80"/>
  <c r="O93" i="80"/>
  <c r="M93" i="80"/>
  <c r="Z76" i="80"/>
  <c r="Y76" i="80"/>
  <c r="X76" i="80"/>
  <c r="V76" i="80"/>
  <c r="Q85" i="80"/>
  <c r="M85" i="80"/>
  <c r="S85" i="80"/>
  <c r="R85" i="80"/>
  <c r="O85" i="80"/>
  <c r="X31" i="80"/>
  <c r="AF31" i="80"/>
  <c r="V34" i="80"/>
  <c r="AL34" i="80"/>
  <c r="Q35" i="80"/>
  <c r="Y35" i="80"/>
  <c r="AJ36" i="80"/>
  <c r="O37" i="80"/>
  <c r="AE37" i="80"/>
  <c r="AM37" i="80"/>
  <c r="AC39" i="80"/>
  <c r="X40" i="80"/>
  <c r="AF40" i="80"/>
  <c r="V42" i="80"/>
  <c r="AL42" i="80"/>
  <c r="AJ44" i="80"/>
  <c r="O45" i="80"/>
  <c r="AE45" i="80"/>
  <c r="AM45" i="80"/>
  <c r="R46" i="80"/>
  <c r="Y47" i="80"/>
  <c r="AF48" i="80"/>
  <c r="R50" i="80"/>
  <c r="AG50" i="80"/>
  <c r="AF50" i="80"/>
  <c r="AL50" i="80"/>
  <c r="T51" i="80"/>
  <c r="Y51" i="80"/>
  <c r="AJ53" i="80"/>
  <c r="Q54" i="80"/>
  <c r="R55" i="80"/>
  <c r="AF55" i="80"/>
  <c r="AE55" i="80"/>
  <c r="AC55" i="80"/>
  <c r="AA55" i="80"/>
  <c r="AN60" i="80"/>
  <c r="Y62" i="80"/>
  <c r="X62" i="80"/>
  <c r="V62" i="80"/>
  <c r="T62" i="80"/>
  <c r="Z68" i="80"/>
  <c r="Y68" i="80"/>
  <c r="X68" i="80"/>
  <c r="V68" i="80"/>
  <c r="S73" i="80"/>
  <c r="AH73" i="80"/>
  <c r="AN73" i="80"/>
  <c r="AM73" i="80"/>
  <c r="AE80" i="80"/>
  <c r="AA83" i="80"/>
  <c r="AG83" i="80"/>
  <c r="AF83" i="80"/>
  <c r="AE83" i="80"/>
  <c r="AC83" i="80"/>
  <c r="Q31" i="80"/>
  <c r="Y31" i="80"/>
  <c r="AG31" i="80"/>
  <c r="T32" i="80"/>
  <c r="AJ32" i="80"/>
  <c r="O34" i="80"/>
  <c r="AE34" i="80"/>
  <c r="AM34" i="80"/>
  <c r="R35" i="80"/>
  <c r="Z35" i="80"/>
  <c r="AH35" i="80"/>
  <c r="M36" i="80"/>
  <c r="AC36" i="80"/>
  <c r="X37" i="80"/>
  <c r="AF37" i="80"/>
  <c r="AN37" i="80"/>
  <c r="V39" i="80"/>
  <c r="AL39" i="80"/>
  <c r="Q40" i="80"/>
  <c r="Y40" i="80"/>
  <c r="AG40" i="80"/>
  <c r="T41" i="80"/>
  <c r="AJ41" i="80"/>
  <c r="O42" i="80"/>
  <c r="AE42" i="80"/>
  <c r="AM42" i="80"/>
  <c r="M44" i="80"/>
  <c r="AC44" i="80"/>
  <c r="X45" i="80"/>
  <c r="AF45" i="80"/>
  <c r="AN45" i="80"/>
  <c r="S46" i="80"/>
  <c r="AA46" i="80"/>
  <c r="Q47" i="80"/>
  <c r="Z47" i="80"/>
  <c r="O48" i="80"/>
  <c r="X48" i="80"/>
  <c r="AG48" i="80"/>
  <c r="AM49" i="80"/>
  <c r="S50" i="80"/>
  <c r="AC50" i="80"/>
  <c r="AM50" i="80"/>
  <c r="V51" i="80"/>
  <c r="V52" i="80"/>
  <c r="T52" i="80"/>
  <c r="X53" i="80"/>
  <c r="S54" i="80"/>
  <c r="AL54" i="80"/>
  <c r="S55" i="80"/>
  <c r="Y56" i="80"/>
  <c r="AN62" i="80"/>
  <c r="AM62" i="80"/>
  <c r="AL62" i="80"/>
  <c r="AJ62" i="80"/>
  <c r="X63" i="80"/>
  <c r="AN64" i="80"/>
  <c r="AL65" i="80"/>
  <c r="AJ73" i="80"/>
  <c r="AE76" i="80"/>
  <c r="AC91" i="80"/>
  <c r="AA91" i="80"/>
  <c r="AG91" i="80"/>
  <c r="AF91" i="80"/>
  <c r="R95" i="80"/>
  <c r="Q95" i="80"/>
  <c r="O95" i="80"/>
  <c r="M95" i="80"/>
  <c r="R31" i="80"/>
  <c r="X34" i="80"/>
  <c r="AF34" i="80"/>
  <c r="AL36" i="80"/>
  <c r="Q37" i="80"/>
  <c r="Y37" i="80"/>
  <c r="AE39" i="80"/>
  <c r="AM39" i="80"/>
  <c r="R40" i="80"/>
  <c r="X42" i="80"/>
  <c r="AF42" i="80"/>
  <c r="AL44" i="80"/>
  <c r="Q45" i="80"/>
  <c r="Y45" i="80"/>
  <c r="R47" i="80"/>
  <c r="Y48" i="80"/>
  <c r="AN49" i="80"/>
  <c r="R53" i="80"/>
  <c r="Q53" i="80"/>
  <c r="O53" i="80"/>
  <c r="AL53" i="80"/>
  <c r="AM54" i="80"/>
  <c r="AA56" i="80"/>
  <c r="AF56" i="80"/>
  <c r="S59" i="80"/>
  <c r="R59" i="80"/>
  <c r="Q59" i="80"/>
  <c r="O59" i="80"/>
  <c r="Z62" i="80"/>
  <c r="AA68" i="80"/>
  <c r="AG68" i="80"/>
  <c r="AF68" i="80"/>
  <c r="AM72" i="80"/>
  <c r="AL72" i="80"/>
  <c r="AJ72" i="80"/>
  <c r="AH72" i="80"/>
  <c r="AJ85" i="80"/>
  <c r="AN85" i="80"/>
  <c r="AM85" i="80"/>
  <c r="AL85" i="80"/>
  <c r="AH85" i="80"/>
  <c r="Q48" i="80"/>
  <c r="AF49" i="80"/>
  <c r="Y50" i="80"/>
  <c r="X50" i="80"/>
  <c r="AE50" i="80"/>
  <c r="M51" i="80"/>
  <c r="X51" i="80"/>
  <c r="X52" i="80"/>
  <c r="AG53" i="80"/>
  <c r="AE53" i="80"/>
  <c r="AN53" i="80"/>
  <c r="AN54" i="80"/>
  <c r="AC56" i="80"/>
  <c r="M63" i="80"/>
  <c r="R65" i="80"/>
  <c r="Q65" i="80"/>
  <c r="O65" i="80"/>
  <c r="M65" i="80"/>
  <c r="AA65" i="80"/>
  <c r="M66" i="80"/>
  <c r="S66" i="80"/>
  <c r="R66" i="80"/>
  <c r="AC68" i="80"/>
  <c r="Y70" i="80"/>
  <c r="X70" i="80"/>
  <c r="V70" i="80"/>
  <c r="T70" i="80"/>
  <c r="AN70" i="80"/>
  <c r="AM70" i="80"/>
  <c r="AL70" i="80"/>
  <c r="AJ70" i="80"/>
  <c r="AL73" i="80"/>
  <c r="T76" i="80"/>
  <c r="AA82" i="80"/>
  <c r="AF82" i="80"/>
  <c r="AG82" i="80"/>
  <c r="AE82" i="80"/>
  <c r="AC82" i="80"/>
  <c r="AE91" i="80"/>
  <c r="S95" i="80"/>
  <c r="AG57" i="80"/>
  <c r="Z60" i="80"/>
  <c r="Z64" i="80"/>
  <c r="AN66" i="80"/>
  <c r="AF81" i="80"/>
  <c r="AC81" i="80"/>
  <c r="R87" i="80"/>
  <c r="O87" i="80"/>
  <c r="AH87" i="80"/>
  <c r="AM87" i="80"/>
  <c r="AJ88" i="80"/>
  <c r="AH88" i="80"/>
  <c r="AG95" i="80"/>
  <c r="AE95" i="80"/>
  <c r="M111" i="80"/>
  <c r="S111" i="80"/>
  <c r="R111" i="80"/>
  <c r="Q111" i="80"/>
  <c r="AA57" i="80"/>
  <c r="T60" i="80"/>
  <c r="T64" i="80"/>
  <c r="AH66" i="80"/>
  <c r="Z78" i="80"/>
  <c r="AG79" i="80"/>
  <c r="M80" i="80"/>
  <c r="R80" i="80"/>
  <c r="AE81" i="80"/>
  <c r="Q86" i="80"/>
  <c r="Z86" i="80"/>
  <c r="AM86" i="80"/>
  <c r="AJ86" i="80"/>
  <c r="Q87" i="80"/>
  <c r="AL88" i="80"/>
  <c r="AF89" i="80"/>
  <c r="AE89" i="80"/>
  <c r="AC89" i="80"/>
  <c r="Y92" i="80"/>
  <c r="X92" i="80"/>
  <c r="V92" i="80"/>
  <c r="AM94" i="80"/>
  <c r="AL94" i="80"/>
  <c r="AJ94" i="80"/>
  <c r="M96" i="80"/>
  <c r="R96" i="80"/>
  <c r="AN97" i="80"/>
  <c r="AM97" i="80"/>
  <c r="AL97" i="80"/>
  <c r="AJ97" i="80"/>
  <c r="S101" i="80"/>
  <c r="R101" i="80"/>
  <c r="Q101" i="80"/>
  <c r="O101" i="80"/>
  <c r="Q68" i="80"/>
  <c r="T69" i="80"/>
  <c r="AE70" i="80"/>
  <c r="M72" i="80"/>
  <c r="X73" i="80"/>
  <c r="AA74" i="80"/>
  <c r="Q76" i="80"/>
  <c r="T77" i="80"/>
  <c r="AJ77" i="80"/>
  <c r="AA78" i="80"/>
  <c r="AJ78" i="80"/>
  <c r="O80" i="80"/>
  <c r="AG81" i="80"/>
  <c r="M82" i="80"/>
  <c r="V82" i="80"/>
  <c r="T83" i="80"/>
  <c r="AC84" i="80"/>
  <c r="AM84" i="80"/>
  <c r="R86" i="80"/>
  <c r="S87" i="80"/>
  <c r="AL87" i="80"/>
  <c r="AM88" i="80"/>
  <c r="AN92" i="80"/>
  <c r="AL92" i="80"/>
  <c r="Z95" i="80"/>
  <c r="Y95" i="80"/>
  <c r="AF95" i="80"/>
  <c r="O96" i="80"/>
  <c r="AG103" i="80"/>
  <c r="AF103" i="80"/>
  <c r="AE103" i="80"/>
  <c r="AC103" i="80"/>
  <c r="S108" i="80"/>
  <c r="R108" i="80"/>
  <c r="Q108" i="80"/>
  <c r="O108" i="80"/>
  <c r="AG110" i="80"/>
  <c r="AF110" i="80"/>
  <c r="AE110" i="80"/>
  <c r="AC110" i="80"/>
  <c r="AM55" i="80"/>
  <c r="R56" i="80"/>
  <c r="AF58" i="80"/>
  <c r="AF62" i="80"/>
  <c r="Y65" i="80"/>
  <c r="R68" i="80"/>
  <c r="AF70" i="80"/>
  <c r="Y73" i="80"/>
  <c r="R76" i="80"/>
  <c r="AN84" i="80"/>
  <c r="T85" i="80"/>
  <c r="Y85" i="80"/>
  <c r="S86" i="80"/>
  <c r="AN87" i="80"/>
  <c r="AN88" i="80"/>
  <c r="S90" i="80"/>
  <c r="R90" i="80"/>
  <c r="AH95" i="80"/>
  <c r="AM95" i="80"/>
  <c r="AA98" i="80"/>
  <c r="AG98" i="80"/>
  <c r="AF98" i="80"/>
  <c r="AE98" i="80"/>
  <c r="T101" i="80"/>
  <c r="Z101" i="80"/>
  <c r="Y101" i="80"/>
  <c r="X101" i="80"/>
  <c r="Z113" i="80"/>
  <c r="Y113" i="80"/>
  <c r="X113" i="80"/>
  <c r="V113" i="80"/>
  <c r="AN115" i="80"/>
  <c r="AM115" i="80"/>
  <c r="AL115" i="80"/>
  <c r="AJ115" i="80"/>
  <c r="AC78" i="80"/>
  <c r="AJ80" i="80"/>
  <c r="O82" i="80"/>
  <c r="Y84" i="80"/>
  <c r="V84" i="80"/>
  <c r="O90" i="80"/>
  <c r="AA90" i="80"/>
  <c r="AF90" i="80"/>
  <c r="T93" i="80"/>
  <c r="Y93" i="80"/>
  <c r="AC98" i="80"/>
  <c r="AH103" i="80"/>
  <c r="AN103" i="80"/>
  <c r="AM103" i="80"/>
  <c r="AL103" i="80"/>
  <c r="T108" i="80"/>
  <c r="Z108" i="80"/>
  <c r="Y108" i="80"/>
  <c r="X108" i="80"/>
  <c r="AH110" i="80"/>
  <c r="AN110" i="80"/>
  <c r="AM110" i="80"/>
  <c r="AL110" i="80"/>
  <c r="AN78" i="80"/>
  <c r="AL79" i="80"/>
  <c r="S80" i="80"/>
  <c r="Q81" i="80"/>
  <c r="AJ81" i="80"/>
  <c r="Z82" i="80"/>
  <c r="X83" i="80"/>
  <c r="AF84" i="80"/>
  <c r="V86" i="80"/>
  <c r="V87" i="80"/>
  <c r="AF87" i="80"/>
  <c r="M88" i="80"/>
  <c r="R88" i="80"/>
  <c r="O89" i="80"/>
  <c r="M89" i="80"/>
  <c r="AN89" i="80"/>
  <c r="AM89" i="80"/>
  <c r="AC90" i="80"/>
  <c r="AG92" i="80"/>
  <c r="AF92" i="80"/>
  <c r="AM92" i="80"/>
  <c r="V93" i="80"/>
  <c r="V94" i="80"/>
  <c r="T94" i="80"/>
  <c r="X95" i="80"/>
  <c r="S96" i="80"/>
  <c r="S98" i="80"/>
  <c r="R98" i="80"/>
  <c r="Q98" i="80"/>
  <c r="O98" i="80"/>
  <c r="AN100" i="80"/>
  <c r="AM100" i="80"/>
  <c r="AL100" i="80"/>
  <c r="AJ100" i="80"/>
  <c r="AJ103" i="80"/>
  <c r="V108" i="80"/>
  <c r="AJ110" i="80"/>
  <c r="AA113" i="80"/>
  <c r="AG113" i="80"/>
  <c r="AF113" i="80"/>
  <c r="AE113" i="80"/>
  <c r="AC100" i="80"/>
  <c r="V103" i="80"/>
  <c r="V110" i="80"/>
  <c r="AJ112" i="80"/>
  <c r="O113" i="80"/>
  <c r="AC115" i="80"/>
  <c r="AH96" i="80"/>
  <c r="M97" i="80"/>
  <c r="AC97" i="80"/>
  <c r="AA99" i="80"/>
  <c r="V100" i="80"/>
  <c r="T102" i="80"/>
  <c r="AJ102" i="80"/>
  <c r="O103" i="80"/>
  <c r="T109" i="80"/>
  <c r="AJ109" i="80"/>
  <c r="O110" i="80"/>
  <c r="AH111" i="80"/>
  <c r="M112" i="80"/>
  <c r="AC112" i="80"/>
  <c r="AA114" i="80"/>
  <c r="V115" i="80"/>
  <c r="AE100" i="80"/>
  <c r="X103" i="80"/>
  <c r="X110" i="80"/>
  <c r="AL112" i="80"/>
  <c r="Q113" i="80"/>
  <c r="AE115" i="80"/>
  <c r="AE97" i="80"/>
  <c r="X100" i="80"/>
  <c r="AF100" i="80"/>
  <c r="AL102" i="80"/>
  <c r="Q103" i="80"/>
  <c r="Y103" i="80"/>
  <c r="AL109" i="80"/>
  <c r="Q110" i="80"/>
  <c r="Y110" i="80"/>
  <c r="AE112" i="80"/>
  <c r="AM112" i="80"/>
  <c r="R113" i="80"/>
  <c r="X115" i="80"/>
  <c r="AF115" i="80"/>
  <c r="AJ111" i="79"/>
  <c r="AJ112" i="79"/>
  <c r="AH114" i="79"/>
  <c r="AA115" i="79"/>
  <c r="O117" i="79"/>
  <c r="Q115" i="79"/>
  <c r="AC111" i="79"/>
  <c r="AL111" i="79"/>
  <c r="AN112" i="79"/>
  <c r="R115" i="79"/>
  <c r="AC115" i="79"/>
  <c r="Q117" i="79"/>
  <c r="Z117" i="79"/>
  <c r="AM111" i="79"/>
  <c r="M113" i="79"/>
  <c r="AA113" i="79"/>
  <c r="AC114" i="79"/>
  <c r="AL114" i="79"/>
  <c r="S115" i="79"/>
  <c r="L115" i="79" s="1"/>
  <c r="AJ116" i="79"/>
  <c r="S117" i="79"/>
  <c r="AA117" i="79"/>
  <c r="AM117" i="79"/>
  <c r="V118" i="79"/>
  <c r="AN111" i="79"/>
  <c r="AM114" i="79"/>
  <c r="AF115" i="79"/>
  <c r="AN117" i="79"/>
  <c r="O111" i="79"/>
  <c r="AG111" i="79"/>
  <c r="O113" i="79"/>
  <c r="V114" i="79"/>
  <c r="AN114" i="79"/>
  <c r="AG115" i="79"/>
  <c r="AH112" i="79"/>
  <c r="M115" i="79"/>
  <c r="Y115" i="79"/>
  <c r="AN116" i="79"/>
  <c r="AE117" i="79"/>
  <c r="Z118" i="79"/>
  <c r="AJ101" i="79"/>
  <c r="V103" i="79"/>
  <c r="AC104" i="79"/>
  <c r="V94" i="79"/>
  <c r="AM102" i="79"/>
  <c r="O82" i="79"/>
  <c r="AC83" i="79"/>
  <c r="X84" i="79"/>
  <c r="AG84" i="79"/>
  <c r="Q85" i="79"/>
  <c r="Y88" i="79"/>
  <c r="Y89" i="79"/>
  <c r="Q92" i="79"/>
  <c r="O94" i="79"/>
  <c r="X94" i="79"/>
  <c r="AG94" i="79"/>
  <c r="O97" i="79"/>
  <c r="X97" i="79"/>
  <c r="R98" i="79"/>
  <c r="AE98" i="79"/>
  <c r="V99" i="79"/>
  <c r="AE99" i="79"/>
  <c r="AN99" i="79"/>
  <c r="AG100" i="79"/>
  <c r="V101" i="79"/>
  <c r="AL101" i="79"/>
  <c r="Y103" i="79"/>
  <c r="AE104" i="79"/>
  <c r="AN105" i="79"/>
  <c r="X82" i="79"/>
  <c r="AJ88" i="79"/>
  <c r="AJ81" i="79"/>
  <c r="Y84" i="79"/>
  <c r="V86" i="79"/>
  <c r="AG86" i="79"/>
  <c r="O88" i="79"/>
  <c r="Z88" i="79"/>
  <c r="AL88" i="79"/>
  <c r="Q89" i="79"/>
  <c r="Z89" i="79"/>
  <c r="O90" i="79"/>
  <c r="AC90" i="79"/>
  <c r="O91" i="79"/>
  <c r="AC91" i="79"/>
  <c r="AL91" i="79"/>
  <c r="R92" i="79"/>
  <c r="AC92" i="79"/>
  <c r="Y94" i="79"/>
  <c r="V95" i="79"/>
  <c r="AJ96" i="79"/>
  <c r="Y97" i="79"/>
  <c r="AM97" i="79"/>
  <c r="S98" i="79"/>
  <c r="AF99" i="79"/>
  <c r="AN101" i="79"/>
  <c r="Z103" i="79"/>
  <c r="AG104" i="79"/>
  <c r="T105" i="79"/>
  <c r="AF105" i="79"/>
  <c r="O89" i="79"/>
  <c r="R82" i="79"/>
  <c r="AE83" i="79"/>
  <c r="Z84" i="79"/>
  <c r="AM88" i="79"/>
  <c r="R89" i="79"/>
  <c r="AM91" i="79"/>
  <c r="S92" i="79"/>
  <c r="Q94" i="79"/>
  <c r="Z94" i="79"/>
  <c r="Q97" i="79"/>
  <c r="Z97" i="79"/>
  <c r="AN97" i="79"/>
  <c r="X99" i="79"/>
  <c r="AG99" i="79"/>
  <c r="X101" i="79"/>
  <c r="AG105" i="79"/>
  <c r="M106" i="79"/>
  <c r="V88" i="79"/>
  <c r="O98" i="79"/>
  <c r="AC98" i="79"/>
  <c r="AC99" i="79"/>
  <c r="AL81" i="79"/>
  <c r="S82" i="79"/>
  <c r="AF83" i="79"/>
  <c r="AA84" i="79"/>
  <c r="AG85" i="79"/>
  <c r="AJ86" i="79"/>
  <c r="Q88" i="79"/>
  <c r="AC89" i="79"/>
  <c r="R90" i="79"/>
  <c r="AN91" i="79"/>
  <c r="AF92" i="79"/>
  <c r="S94" i="79"/>
  <c r="AA94" i="79"/>
  <c r="Y95" i="79"/>
  <c r="AC96" i="79"/>
  <c r="AL96" i="79"/>
  <c r="R97" i="79"/>
  <c r="Z99" i="79"/>
  <c r="AH99" i="79"/>
  <c r="AA100" i="79"/>
  <c r="AF102" i="79"/>
  <c r="X89" i="79"/>
  <c r="AJ97" i="79"/>
  <c r="T82" i="79"/>
  <c r="T89" i="79"/>
  <c r="M98" i="79"/>
  <c r="T103" i="79"/>
  <c r="X105" i="79"/>
  <c r="O106" i="79"/>
  <c r="AC106" i="79"/>
  <c r="X79" i="79"/>
  <c r="M80" i="79"/>
  <c r="Y80" i="79"/>
  <c r="Y79" i="79"/>
  <c r="Z79" i="79"/>
  <c r="Q80" i="79"/>
  <c r="V79" i="79"/>
  <c r="M76" i="79"/>
  <c r="O77" i="79"/>
  <c r="X77" i="79"/>
  <c r="R75" i="79"/>
  <c r="Z77" i="79"/>
  <c r="T75" i="79"/>
  <c r="O76" i="79"/>
  <c r="T77" i="79"/>
  <c r="T73" i="79"/>
  <c r="V73" i="79"/>
  <c r="X71" i="79"/>
  <c r="X73" i="79"/>
  <c r="Z71" i="79"/>
  <c r="Y73" i="79"/>
  <c r="Z69" i="79"/>
  <c r="Q69" i="79"/>
  <c r="V71" i="79"/>
  <c r="R69" i="79"/>
  <c r="M72" i="79"/>
  <c r="S69" i="79"/>
  <c r="O70" i="79"/>
  <c r="M69" i="79"/>
  <c r="Q71" i="79"/>
  <c r="Q72" i="79"/>
  <c r="S70" i="79"/>
  <c r="S72" i="79"/>
  <c r="X69" i="79"/>
  <c r="T72" i="79"/>
  <c r="V65" i="79"/>
  <c r="R66" i="79"/>
  <c r="Z66" i="79"/>
  <c r="X65" i="79"/>
  <c r="S66" i="79"/>
  <c r="Y65" i="79"/>
  <c r="T65" i="79"/>
  <c r="O66" i="79"/>
  <c r="R67" i="79"/>
  <c r="Y49" i="79"/>
  <c r="V50" i="79"/>
  <c r="V51" i="79"/>
  <c r="M52" i="79"/>
  <c r="AA52" i="79"/>
  <c r="AM53" i="79"/>
  <c r="S54" i="79"/>
  <c r="AA54" i="79"/>
  <c r="AM55" i="79"/>
  <c r="AF56" i="79"/>
  <c r="V59" i="79"/>
  <c r="M60" i="79"/>
  <c r="T61" i="79"/>
  <c r="O62" i="79"/>
  <c r="AJ62" i="79"/>
  <c r="O49" i="79"/>
  <c r="AC57" i="79"/>
  <c r="V62" i="79"/>
  <c r="Q49" i="79"/>
  <c r="AM50" i="79"/>
  <c r="AE51" i="79"/>
  <c r="AF57" i="79"/>
  <c r="AE59" i="79"/>
  <c r="AG60" i="79"/>
  <c r="X62" i="79"/>
  <c r="R49" i="79"/>
  <c r="M50" i="79"/>
  <c r="AA50" i="79"/>
  <c r="X51" i="79"/>
  <c r="AF51" i="79"/>
  <c r="X59" i="79"/>
  <c r="AF59" i="79"/>
  <c r="V61" i="79"/>
  <c r="Q62" i="79"/>
  <c r="Y62" i="79"/>
  <c r="S49" i="79"/>
  <c r="Y51" i="79"/>
  <c r="AG51" i="79"/>
  <c r="V54" i="79"/>
  <c r="AE54" i="79"/>
  <c r="AH55" i="79"/>
  <c r="Y59" i="79"/>
  <c r="AG59" i="79"/>
  <c r="Q60" i="79"/>
  <c r="AL61" i="79"/>
  <c r="R62" i="79"/>
  <c r="Z62" i="79"/>
  <c r="AC50" i="79"/>
  <c r="Z51" i="79"/>
  <c r="X57" i="79"/>
  <c r="Z59" i="79"/>
  <c r="X61" i="79"/>
  <c r="S62" i="79"/>
  <c r="AC51" i="79"/>
  <c r="AC59" i="79"/>
  <c r="AF49" i="79"/>
  <c r="Q51" i="79"/>
  <c r="AJ53" i="79"/>
  <c r="AJ55" i="79"/>
  <c r="AC56" i="79"/>
  <c r="M58" i="79"/>
  <c r="Y61" i="79"/>
  <c r="R48" i="79"/>
  <c r="T47" i="79"/>
  <c r="T48" i="79"/>
  <c r="O48" i="79"/>
  <c r="M47" i="79"/>
  <c r="M48" i="79"/>
  <c r="L48" i="79" s="1"/>
  <c r="Z45" i="79"/>
  <c r="Y46" i="79"/>
  <c r="Z46" i="79"/>
  <c r="S45" i="79"/>
  <c r="T46" i="79"/>
  <c r="V46" i="79"/>
  <c r="O43" i="79"/>
  <c r="Q43" i="79"/>
  <c r="M42" i="79"/>
  <c r="O41" i="79"/>
  <c r="R41" i="79"/>
  <c r="S43" i="79"/>
  <c r="S41" i="79"/>
  <c r="R42" i="79"/>
  <c r="M43" i="79"/>
  <c r="M41" i="79"/>
  <c r="V37" i="79"/>
  <c r="V38" i="79"/>
  <c r="Z36" i="79"/>
  <c r="O39" i="79"/>
  <c r="L39" i="79" s="1"/>
  <c r="Y39" i="79"/>
  <c r="Y37" i="79"/>
  <c r="X38" i="79"/>
  <c r="Y38" i="79"/>
  <c r="Q39" i="79"/>
  <c r="Z38" i="79"/>
  <c r="R39" i="79"/>
  <c r="Q37" i="79"/>
  <c r="S37" i="79"/>
  <c r="T39" i="79"/>
  <c r="Z34" i="79"/>
  <c r="M34" i="79"/>
  <c r="M33" i="79"/>
  <c r="R33" i="79"/>
  <c r="T32" i="79"/>
  <c r="O33" i="79"/>
  <c r="Q33" i="79"/>
  <c r="V32" i="79"/>
  <c r="Z32" i="79"/>
  <c r="O32" i="79"/>
  <c r="R32" i="79"/>
  <c r="O31" i="79"/>
  <c r="L31" i="79" s="1"/>
  <c r="Q31" i="79"/>
  <c r="R31" i="79"/>
  <c r="AM57" i="79"/>
  <c r="AL57" i="79"/>
  <c r="X60" i="79"/>
  <c r="Z60" i="79"/>
  <c r="AA61" i="79"/>
  <c r="AC61" i="79"/>
  <c r="AF64" i="79"/>
  <c r="AE64" i="79"/>
  <c r="S65" i="79"/>
  <c r="R65" i="79"/>
  <c r="Q65" i="79"/>
  <c r="M65" i="79"/>
  <c r="Y67" i="79"/>
  <c r="X67" i="79"/>
  <c r="AF72" i="79"/>
  <c r="AE72" i="79"/>
  <c r="AC72" i="79"/>
  <c r="AA73" i="79"/>
  <c r="AG73" i="79"/>
  <c r="AF73" i="79"/>
  <c r="AC73" i="79"/>
  <c r="R78" i="79"/>
  <c r="Q78" i="79"/>
  <c r="O78" i="79"/>
  <c r="M79" i="79"/>
  <c r="S79" i="79"/>
  <c r="R79" i="79"/>
  <c r="O79" i="79"/>
  <c r="AF80" i="79"/>
  <c r="AE80" i="79"/>
  <c r="AC80" i="79"/>
  <c r="AA81" i="79"/>
  <c r="AG81" i="79"/>
  <c r="AF81" i="79"/>
  <c r="AC81" i="79"/>
  <c r="T111" i="79"/>
  <c r="Z111" i="79"/>
  <c r="Y111" i="79"/>
  <c r="X111" i="79"/>
  <c r="X31" i="79"/>
  <c r="AF31" i="79"/>
  <c r="AN31" i="79"/>
  <c r="S32" i="79"/>
  <c r="AA32" i="79"/>
  <c r="V33" i="79"/>
  <c r="AL33" i="79"/>
  <c r="Q34" i="79"/>
  <c r="Y34" i="79"/>
  <c r="AG34" i="79"/>
  <c r="T35" i="79"/>
  <c r="AJ35" i="79"/>
  <c r="O36" i="79"/>
  <c r="AE36" i="79"/>
  <c r="AM36" i="79"/>
  <c r="R37" i="79"/>
  <c r="Z37" i="79"/>
  <c r="AH37" i="79"/>
  <c r="M38" i="79"/>
  <c r="AC38" i="79"/>
  <c r="X39" i="79"/>
  <c r="AF39" i="79"/>
  <c r="AN39" i="79"/>
  <c r="S40" i="79"/>
  <c r="AA40" i="79"/>
  <c r="V41" i="79"/>
  <c r="AL41" i="79"/>
  <c r="Q42" i="79"/>
  <c r="Y42" i="79"/>
  <c r="AG42" i="79"/>
  <c r="T43" i="79"/>
  <c r="AJ43" i="79"/>
  <c r="O44" i="79"/>
  <c r="AE44" i="79"/>
  <c r="AM44" i="79"/>
  <c r="R45" i="79"/>
  <c r="AH45" i="79"/>
  <c r="M46" i="79"/>
  <c r="AC46" i="79"/>
  <c r="Y47" i="79"/>
  <c r="AH47" i="79"/>
  <c r="AF48" i="79"/>
  <c r="AJ49" i="79"/>
  <c r="AL50" i="79"/>
  <c r="R51" i="79"/>
  <c r="AJ51" i="79"/>
  <c r="AM51" i="79"/>
  <c r="AF52" i="79"/>
  <c r="AE52" i="79"/>
  <c r="Q55" i="79"/>
  <c r="S55" i="79"/>
  <c r="AJ57" i="79"/>
  <c r="V60" i="79"/>
  <c r="AN60" i="79"/>
  <c r="AM60" i="79"/>
  <c r="AH60" i="79"/>
  <c r="AA62" i="79"/>
  <c r="S64" i="79"/>
  <c r="AC64" i="79"/>
  <c r="O65" i="79"/>
  <c r="AA65" i="79"/>
  <c r="AG65" i="79"/>
  <c r="AC65" i="79"/>
  <c r="V67" i="79"/>
  <c r="Z70" i="79"/>
  <c r="Y70" i="79"/>
  <c r="X70" i="79"/>
  <c r="T70" i="79"/>
  <c r="AG75" i="79"/>
  <c r="AF75" i="79"/>
  <c r="AE75" i="79"/>
  <c r="AA75" i="79"/>
  <c r="T76" i="79"/>
  <c r="Z76" i="79"/>
  <c r="Y76" i="79"/>
  <c r="V76" i="79"/>
  <c r="AL94" i="79"/>
  <c r="AJ94" i="79"/>
  <c r="AH94" i="79"/>
  <c r="AH106" i="79"/>
  <c r="AN106" i="79"/>
  <c r="AM106" i="79"/>
  <c r="AL106" i="79"/>
  <c r="V111" i="79"/>
  <c r="Q79" i="79"/>
  <c r="AJ83" i="79"/>
  <c r="AN83" i="79"/>
  <c r="AM83" i="79"/>
  <c r="AL83" i="79"/>
  <c r="AH83" i="79"/>
  <c r="Z31" i="79"/>
  <c r="AH31" i="79"/>
  <c r="M32" i="79"/>
  <c r="AC32" i="79"/>
  <c r="X33" i="79"/>
  <c r="AN33" i="79"/>
  <c r="S34" i="79"/>
  <c r="AA34" i="79"/>
  <c r="V35" i="79"/>
  <c r="AL35" i="79"/>
  <c r="Q36" i="79"/>
  <c r="AG36" i="79"/>
  <c r="T37" i="79"/>
  <c r="AJ37" i="79"/>
  <c r="O38" i="79"/>
  <c r="AE38" i="79"/>
  <c r="Z39" i="79"/>
  <c r="AH39" i="79"/>
  <c r="M40" i="79"/>
  <c r="AC40" i="79"/>
  <c r="X41" i="79"/>
  <c r="AN41" i="79"/>
  <c r="S42" i="79"/>
  <c r="AA42" i="79"/>
  <c r="V43" i="79"/>
  <c r="AL43" i="79"/>
  <c r="Q44" i="79"/>
  <c r="AG44" i="79"/>
  <c r="T45" i="79"/>
  <c r="AJ45" i="79"/>
  <c r="O46" i="79"/>
  <c r="AE46" i="79"/>
  <c r="AA47" i="79"/>
  <c r="AJ47" i="79"/>
  <c r="AM49" i="79"/>
  <c r="AN50" i="79"/>
  <c r="AL51" i="79"/>
  <c r="O53" i="79"/>
  <c r="AL54" i="79"/>
  <c r="AN54" i="79"/>
  <c r="AC55" i="79"/>
  <c r="T56" i="79"/>
  <c r="V56" i="79"/>
  <c r="AE57" i="79"/>
  <c r="AG57" i="79"/>
  <c r="AN57" i="79"/>
  <c r="V58" i="79"/>
  <c r="O60" i="79"/>
  <c r="R60" i="79"/>
  <c r="Y60" i="79"/>
  <c r="AF61" i="79"/>
  <c r="X64" i="79"/>
  <c r="Z64" i="79"/>
  <c r="AG64" i="79"/>
  <c r="AE65" i="79"/>
  <c r="Z67" i="79"/>
  <c r="AE69" i="79"/>
  <c r="AC69" i="79"/>
  <c r="AG69" i="79"/>
  <c r="AN72" i="79"/>
  <c r="AM72" i="79"/>
  <c r="AL72" i="79"/>
  <c r="AH72" i="79"/>
  <c r="X76" i="79"/>
  <c r="AM77" i="79"/>
  <c r="AL77" i="79"/>
  <c r="AJ77" i="79"/>
  <c r="Z78" i="79"/>
  <c r="Y78" i="79"/>
  <c r="X78" i="79"/>
  <c r="T78" i="79"/>
  <c r="AN80" i="79"/>
  <c r="AM80" i="79"/>
  <c r="AL80" i="79"/>
  <c r="AH80" i="79"/>
  <c r="AM94" i="79"/>
  <c r="S104" i="79"/>
  <c r="R104" i="79"/>
  <c r="M104" i="79"/>
  <c r="O104" i="79"/>
  <c r="AE61" i="79"/>
  <c r="S78" i="79"/>
  <c r="AG80" i="79"/>
  <c r="AA31" i="79"/>
  <c r="Y33" i="79"/>
  <c r="T34" i="79"/>
  <c r="AM35" i="79"/>
  <c r="R36" i="79"/>
  <c r="AH36" i="79"/>
  <c r="M37" i="79"/>
  <c r="AF38" i="79"/>
  <c r="AA39" i="79"/>
  <c r="Y41" i="79"/>
  <c r="T42" i="79"/>
  <c r="AM43" i="79"/>
  <c r="R44" i="79"/>
  <c r="AH44" i="79"/>
  <c r="M45" i="79"/>
  <c r="AF46" i="79"/>
  <c r="Q48" i="79"/>
  <c r="AN49" i="79"/>
  <c r="Z50" i="79"/>
  <c r="Y50" i="79"/>
  <c r="AE50" i="79"/>
  <c r="AN51" i="79"/>
  <c r="X52" i="79"/>
  <c r="Z52" i="79"/>
  <c r="AG52" i="79"/>
  <c r="AA53" i="79"/>
  <c r="AC53" i="79"/>
  <c r="R55" i="79"/>
  <c r="AH58" i="79"/>
  <c r="AJ58" i="79"/>
  <c r="Q59" i="79"/>
  <c r="AL60" i="79"/>
  <c r="AG61" i="79"/>
  <c r="AE62" i="79"/>
  <c r="AN64" i="79"/>
  <c r="AM64" i="79"/>
  <c r="AL64" i="79"/>
  <c r="AH64" i="79"/>
  <c r="AF65" i="79"/>
  <c r="Q67" i="79"/>
  <c r="O67" i="79"/>
  <c r="S67" i="79"/>
  <c r="AG67" i="79"/>
  <c r="AF67" i="79"/>
  <c r="AE67" i="79"/>
  <c r="AA67" i="79"/>
  <c r="T68" i="79"/>
  <c r="Z68" i="79"/>
  <c r="V68" i="79"/>
  <c r="AL70" i="79"/>
  <c r="AH78" i="79"/>
  <c r="AN78" i="79"/>
  <c r="AM78" i="79"/>
  <c r="AJ78" i="79"/>
  <c r="AG82" i="79"/>
  <c r="AF82" i="79"/>
  <c r="AE82" i="79"/>
  <c r="AC82" i="79"/>
  <c r="Y90" i="79"/>
  <c r="X90" i="79"/>
  <c r="V90" i="79"/>
  <c r="Z90" i="79"/>
  <c r="T90" i="79"/>
  <c r="AN90" i="79"/>
  <c r="AL90" i="79"/>
  <c r="AM90" i="79"/>
  <c r="AJ90" i="79"/>
  <c r="Z93" i="79"/>
  <c r="Y93" i="79"/>
  <c r="T93" i="79"/>
  <c r="V93" i="79"/>
  <c r="AN94" i="79"/>
  <c r="AH98" i="79"/>
  <c r="AN98" i="79"/>
  <c r="AL98" i="79"/>
  <c r="AM98" i="79"/>
  <c r="AJ98" i="79"/>
  <c r="AN100" i="79"/>
  <c r="AM100" i="79"/>
  <c r="AL100" i="79"/>
  <c r="AJ100" i="79"/>
  <c r="AH100" i="79"/>
  <c r="AE32" i="79"/>
  <c r="Z33" i="79"/>
  <c r="X35" i="79"/>
  <c r="AN35" i="79"/>
  <c r="S36" i="79"/>
  <c r="AL37" i="79"/>
  <c r="Q38" i="79"/>
  <c r="AG38" i="79"/>
  <c r="AE40" i="79"/>
  <c r="Z41" i="79"/>
  <c r="X43" i="79"/>
  <c r="AN43" i="79"/>
  <c r="S44" i="79"/>
  <c r="AL45" i="79"/>
  <c r="Q46" i="79"/>
  <c r="AG46" i="79"/>
  <c r="AL47" i="79"/>
  <c r="AN52" i="79"/>
  <c r="AM52" i="79"/>
  <c r="AH52" i="79"/>
  <c r="R59" i="79"/>
  <c r="AJ59" i="79"/>
  <c r="AM59" i="79"/>
  <c r="AF60" i="79"/>
  <c r="AE60" i="79"/>
  <c r="R70" i="79"/>
  <c r="Q70" i="79"/>
  <c r="Q83" i="79"/>
  <c r="M83" i="79"/>
  <c r="S83" i="79"/>
  <c r="O83" i="79"/>
  <c r="M87" i="79"/>
  <c r="S87" i="79"/>
  <c r="R87" i="79"/>
  <c r="O87" i="79"/>
  <c r="AN95" i="79"/>
  <c r="AM95" i="79"/>
  <c r="AL95" i="79"/>
  <c r="AJ95" i="79"/>
  <c r="AF32" i="79"/>
  <c r="Y35" i="79"/>
  <c r="AM37" i="79"/>
  <c r="R38" i="79"/>
  <c r="AF40" i="79"/>
  <c r="Y43" i="79"/>
  <c r="AM45" i="79"/>
  <c r="R46" i="79"/>
  <c r="AM47" i="79"/>
  <c r="AC48" i="79"/>
  <c r="O51" i="79"/>
  <c r="AJ52" i="79"/>
  <c r="AC54" i="79"/>
  <c r="AF54" i="79"/>
  <c r="Y55" i="79"/>
  <c r="X55" i="79"/>
  <c r="V57" i="79"/>
  <c r="Y57" i="79"/>
  <c r="R58" i="79"/>
  <c r="Q58" i="79"/>
  <c r="AC60" i="79"/>
  <c r="S61" i="79"/>
  <c r="R61" i="79"/>
  <c r="M61" i="79"/>
  <c r="O64" i="79"/>
  <c r="R64" i="79"/>
  <c r="Y75" i="79"/>
  <c r="X75" i="79"/>
  <c r="V75" i="79"/>
  <c r="AE97" i="79"/>
  <c r="AC97" i="79"/>
  <c r="AA97" i="79"/>
  <c r="AG97" i="79"/>
  <c r="AF97" i="79"/>
  <c r="AA101" i="79"/>
  <c r="AG101" i="79"/>
  <c r="AE101" i="79"/>
  <c r="AF101" i="79"/>
  <c r="AC101" i="79"/>
  <c r="S53" i="79"/>
  <c r="R53" i="79"/>
  <c r="M53" i="79"/>
  <c r="AG55" i="79"/>
  <c r="AF55" i="79"/>
  <c r="AA55" i="79"/>
  <c r="Z58" i="79"/>
  <c r="Y58" i="79"/>
  <c r="T58" i="79"/>
  <c r="M59" i="79"/>
  <c r="O59" i="79"/>
  <c r="AC62" i="79"/>
  <c r="AF62" i="79"/>
  <c r="AH70" i="79"/>
  <c r="AN70" i="79"/>
  <c r="AJ70" i="79"/>
  <c r="AG72" i="79"/>
  <c r="AE73" i="79"/>
  <c r="AE81" i="79"/>
  <c r="AN87" i="79"/>
  <c r="AM87" i="79"/>
  <c r="AL87" i="79"/>
  <c r="AH87" i="79"/>
  <c r="V47" i="79"/>
  <c r="AE47" i="79"/>
  <c r="Z49" i="79"/>
  <c r="AH49" i="79"/>
  <c r="R50" i="79"/>
  <c r="Q50" i="79"/>
  <c r="X50" i="79"/>
  <c r="AJ50" i="79"/>
  <c r="O52" i="79"/>
  <c r="R52" i="79"/>
  <c r="Y52" i="79"/>
  <c r="AF53" i="79"/>
  <c r="V55" i="79"/>
  <c r="Z56" i="79"/>
  <c r="AH57" i="79"/>
  <c r="O58" i="79"/>
  <c r="AM58" i="79"/>
  <c r="AL59" i="79"/>
  <c r="T60" i="79"/>
  <c r="O61" i="79"/>
  <c r="AL62" i="79"/>
  <c r="AN62" i="79"/>
  <c r="AA64" i="79"/>
  <c r="AL66" i="79"/>
  <c r="AJ66" i="79"/>
  <c r="AN66" i="79"/>
  <c r="T67" i="79"/>
  <c r="Y68" i="79"/>
  <c r="AM69" i="79"/>
  <c r="AL69" i="79"/>
  <c r="M71" i="79"/>
  <c r="S71" i="79"/>
  <c r="O71" i="79"/>
  <c r="AA72" i="79"/>
  <c r="S73" i="79"/>
  <c r="R73" i="79"/>
  <c r="Q73" i="79"/>
  <c r="M73" i="79"/>
  <c r="L73" i="79" s="1"/>
  <c r="M78" i="79"/>
  <c r="AA80" i="79"/>
  <c r="S81" i="79"/>
  <c r="R81" i="79"/>
  <c r="Q81" i="79"/>
  <c r="M81" i="79"/>
  <c r="R83" i="79"/>
  <c r="AM84" i="79"/>
  <c r="AJ84" i="79"/>
  <c r="AN84" i="79"/>
  <c r="AL84" i="79"/>
  <c r="Q87" i="79"/>
  <c r="AG95" i="79"/>
  <c r="AF95" i="79"/>
  <c r="AE95" i="79"/>
  <c r="AC95" i="79"/>
  <c r="AA95" i="79"/>
  <c r="M99" i="79"/>
  <c r="S99" i="79"/>
  <c r="Q99" i="79"/>
  <c r="O99" i="79"/>
  <c r="AN103" i="79"/>
  <c r="AM103" i="79"/>
  <c r="AL103" i="79"/>
  <c r="AH103" i="79"/>
  <c r="AF66" i="79"/>
  <c r="Y69" i="79"/>
  <c r="AM71" i="79"/>
  <c r="R72" i="79"/>
  <c r="Z72" i="79"/>
  <c r="AF74" i="79"/>
  <c r="AN74" i="79"/>
  <c r="S75" i="79"/>
  <c r="Y77" i="79"/>
  <c r="AG77" i="79"/>
  <c r="AM79" i="79"/>
  <c r="R80" i="79"/>
  <c r="Z80" i="79"/>
  <c r="Z82" i="79"/>
  <c r="R85" i="79"/>
  <c r="O85" i="79"/>
  <c r="AH85" i="79"/>
  <c r="AM85" i="79"/>
  <c r="S91" i="79"/>
  <c r="Q91" i="79"/>
  <c r="AN92" i="79"/>
  <c r="AM92" i="79"/>
  <c r="AL92" i="79"/>
  <c r="AJ92" i="79"/>
  <c r="S96" i="79"/>
  <c r="R96" i="79"/>
  <c r="AG113" i="79"/>
  <c r="AF113" i="79"/>
  <c r="AE113" i="79"/>
  <c r="S116" i="79"/>
  <c r="R116" i="79"/>
  <c r="Q116" i="79"/>
  <c r="O116" i="79"/>
  <c r="AG118" i="79"/>
  <c r="AF118" i="79"/>
  <c r="AE118" i="79"/>
  <c r="AC118" i="79"/>
  <c r="AA88" i="79"/>
  <c r="AF88" i="79"/>
  <c r="AA93" i="79"/>
  <c r="AG93" i="79"/>
  <c r="AE93" i="79"/>
  <c r="Z98" i="79"/>
  <c r="Y98" i="79"/>
  <c r="X98" i="79"/>
  <c r="V98" i="79"/>
  <c r="S101" i="79"/>
  <c r="R101" i="79"/>
  <c r="Q101" i="79"/>
  <c r="O101" i="79"/>
  <c r="Q103" i="79"/>
  <c r="O103" i="79"/>
  <c r="M103" i="79"/>
  <c r="T104" i="79"/>
  <c r="Z104" i="79"/>
  <c r="X104" i="79"/>
  <c r="Z106" i="79"/>
  <c r="Y106" i="79"/>
  <c r="X106" i="79"/>
  <c r="V106" i="79"/>
  <c r="AH113" i="79"/>
  <c r="AN113" i="79"/>
  <c r="AM113" i="79"/>
  <c r="AL113" i="79"/>
  <c r="Z116" i="79"/>
  <c r="Y116" i="79"/>
  <c r="X116" i="79"/>
  <c r="AN118" i="79"/>
  <c r="AM118" i="79"/>
  <c r="AL118" i="79"/>
  <c r="V72" i="79"/>
  <c r="AJ74" i="79"/>
  <c r="O75" i="79"/>
  <c r="L75" i="79" s="1"/>
  <c r="AC77" i="79"/>
  <c r="V80" i="79"/>
  <c r="T83" i="79"/>
  <c r="Y83" i="79"/>
  <c r="AC85" i="79"/>
  <c r="AF87" i="79"/>
  <c r="AC87" i="79"/>
  <c r="AC88" i="79"/>
  <c r="T91" i="79"/>
  <c r="Y91" i="79"/>
  <c r="S93" i="79"/>
  <c r="R93" i="79"/>
  <c r="Q93" i="79"/>
  <c r="O93" i="79"/>
  <c r="AC93" i="79"/>
  <c r="Q95" i="79"/>
  <c r="O95" i="79"/>
  <c r="M95" i="79"/>
  <c r="T96" i="79"/>
  <c r="Z96" i="79"/>
  <c r="X96" i="79"/>
  <c r="X100" i="79"/>
  <c r="V100" i="79"/>
  <c r="T100" i="79"/>
  <c r="V104" i="79"/>
  <c r="AJ113" i="79"/>
  <c r="AN115" i="79"/>
  <c r="AM115" i="79"/>
  <c r="AL115" i="79"/>
  <c r="AJ115" i="79"/>
  <c r="V116" i="79"/>
  <c r="AJ118" i="79"/>
  <c r="M82" i="79"/>
  <c r="V82" i="79"/>
  <c r="V83" i="79"/>
  <c r="AE86" i="79"/>
  <c r="AN86" i="79"/>
  <c r="T88" i="79"/>
  <c r="AG90" i="79"/>
  <c r="AF90" i="79"/>
  <c r="V91" i="79"/>
  <c r="X92" i="79"/>
  <c r="V92" i="79"/>
  <c r="T92" i="79"/>
  <c r="V96" i="79"/>
  <c r="R103" i="79"/>
  <c r="Z113" i="79"/>
  <c r="Y113" i="79"/>
  <c r="X113" i="79"/>
  <c r="V113" i="79"/>
  <c r="V84" i="79"/>
  <c r="AF85" i="79"/>
  <c r="M86" i="79"/>
  <c r="R86" i="79"/>
  <c r="AF86" i="79"/>
  <c r="AE87" i="79"/>
  <c r="AE88" i="79"/>
  <c r="AF93" i="79"/>
  <c r="R95" i="79"/>
  <c r="AG98" i="79"/>
  <c r="AF98" i="79"/>
  <c r="Y100" i="79"/>
  <c r="Z101" i="79"/>
  <c r="Y101" i="79"/>
  <c r="AL102" i="79"/>
  <c r="AJ102" i="79"/>
  <c r="AH102" i="79"/>
  <c r="S103" i="79"/>
  <c r="AG103" i="79"/>
  <c r="AF103" i="79"/>
  <c r="AE103" i="79"/>
  <c r="AC103" i="79"/>
  <c r="Y104" i="79"/>
  <c r="AG106" i="79"/>
  <c r="AF106" i="79"/>
  <c r="AE106" i="79"/>
  <c r="S111" i="79"/>
  <c r="R111" i="79"/>
  <c r="Q111" i="79"/>
  <c r="M114" i="79"/>
  <c r="S114" i="79"/>
  <c r="R114" i="79"/>
  <c r="Q114" i="79"/>
  <c r="AA116" i="79"/>
  <c r="AG116" i="79"/>
  <c r="AF116" i="79"/>
  <c r="AE116" i="79"/>
  <c r="AM93" i="79"/>
  <c r="R94" i="79"/>
  <c r="AF96" i="79"/>
  <c r="Y99" i="79"/>
  <c r="AM101" i="79"/>
  <c r="R102" i="79"/>
  <c r="AF104" i="79"/>
  <c r="AA105" i="79"/>
  <c r="AF111" i="79"/>
  <c r="AA112" i="79"/>
  <c r="Y114" i="79"/>
  <c r="T115" i="79"/>
  <c r="AM116" i="79"/>
  <c r="R117" i="79"/>
  <c r="L117" i="79" s="1"/>
  <c r="AH117" i="79"/>
  <c r="M118" i="79"/>
  <c r="AC105" i="79"/>
  <c r="AC112" i="79"/>
  <c r="V115" i="79"/>
  <c r="AJ117" i="79"/>
  <c r="O118" i="79"/>
  <c r="AL112" i="79"/>
  <c r="Q113" i="79"/>
  <c r="Q47" i="78"/>
  <c r="M32" i="78"/>
  <c r="M66" i="78"/>
  <c r="AN35" i="78"/>
  <c r="Z77" i="78"/>
  <c r="S101" i="78"/>
  <c r="AH62" i="78"/>
  <c r="AH108" i="78"/>
  <c r="AN112" i="78"/>
  <c r="R109" i="78"/>
  <c r="AG73" i="78"/>
  <c r="S43" i="78"/>
  <c r="T50" i="78"/>
  <c r="AH76" i="78"/>
  <c r="M94" i="78"/>
  <c r="M100" i="78"/>
  <c r="AA35" i="78"/>
  <c r="R85" i="78"/>
  <c r="T88" i="78"/>
  <c r="Q109" i="78"/>
  <c r="AG99" i="78"/>
  <c r="AH57" i="78"/>
  <c r="M71" i="78"/>
  <c r="S85" i="78"/>
  <c r="M85" i="78"/>
  <c r="T37" i="78"/>
  <c r="AH55" i="78"/>
  <c r="M59" i="78"/>
  <c r="M88" i="78"/>
  <c r="M96" i="78"/>
  <c r="T38" i="78"/>
  <c r="AL90" i="78"/>
  <c r="Q83" i="78"/>
  <c r="AM90" i="78"/>
  <c r="AL101" i="78"/>
  <c r="M31" i="78"/>
  <c r="T35" i="78"/>
  <c r="R83" i="78"/>
  <c r="AN90" i="78"/>
  <c r="AM101" i="78"/>
  <c r="AL69" i="78"/>
  <c r="AN80" i="78"/>
  <c r="AM69" i="78"/>
  <c r="AN69" i="78"/>
  <c r="Q89" i="78"/>
  <c r="R89" i="78"/>
  <c r="AH78" i="78"/>
  <c r="T81" i="78"/>
  <c r="S89" i="78"/>
  <c r="R47" i="78"/>
  <c r="T47" i="78"/>
  <c r="AM78" i="78"/>
  <c r="AN78" i="78"/>
  <c r="X40" i="78"/>
  <c r="AH64" i="78"/>
  <c r="AH73" i="78"/>
  <c r="AH89" i="78"/>
  <c r="T95" i="78"/>
  <c r="Y40" i="78"/>
  <c r="T51" i="78"/>
  <c r="R55" i="78"/>
  <c r="AA110" i="78"/>
  <c r="AA113" i="78"/>
  <c r="Z40" i="78"/>
  <c r="S55" i="78"/>
  <c r="AH47" i="78"/>
  <c r="T55" i="78"/>
  <c r="M65" i="78"/>
  <c r="AL89" i="78"/>
  <c r="AA95" i="78"/>
  <c r="AH36" i="78"/>
  <c r="AA98" i="78"/>
  <c r="Q101" i="78"/>
  <c r="AH107" i="78"/>
  <c r="M33" i="78"/>
  <c r="M48" i="78"/>
  <c r="AH92" i="78"/>
  <c r="R101" i="78"/>
  <c r="M111" i="78"/>
  <c r="M57" i="78"/>
  <c r="AH79" i="78"/>
  <c r="AA93" i="78"/>
  <c r="Z107" i="78"/>
  <c r="T110" i="78"/>
  <c r="M113" i="78"/>
  <c r="Y101" i="78"/>
  <c r="AM50" i="78"/>
  <c r="AN54" i="78"/>
  <c r="AG62" i="78"/>
  <c r="AE113" i="78"/>
  <c r="AL39" i="78"/>
  <c r="AL86" i="78"/>
  <c r="AM54" i="78"/>
  <c r="S68" i="78"/>
  <c r="AN50" i="78"/>
  <c r="Z57" i="78"/>
  <c r="AF113" i="78"/>
  <c r="AM39" i="78"/>
  <c r="Z82" i="78"/>
  <c r="R57" i="78"/>
  <c r="AF84" i="78"/>
  <c r="Y31" i="78"/>
  <c r="Q68" i="78"/>
  <c r="S73" i="78"/>
  <c r="AG84" i="78"/>
  <c r="AM86" i="78"/>
  <c r="Y35" i="78"/>
  <c r="AN86" i="78"/>
  <c r="AE73" i="78"/>
  <c r="AG113" i="78"/>
  <c r="AN39" i="78"/>
  <c r="S75" i="78"/>
  <c r="X82" i="78"/>
  <c r="Y82" i="78"/>
  <c r="Q57" i="78"/>
  <c r="AE84" i="78"/>
  <c r="R73" i="78"/>
  <c r="X35" i="78"/>
  <c r="S57" i="78"/>
  <c r="AG82" i="78"/>
  <c r="AL54" i="78"/>
  <c r="AE62" i="78"/>
  <c r="R68" i="78"/>
  <c r="AF62" i="78"/>
  <c r="AH42" i="78"/>
  <c r="AF73" i="78"/>
  <c r="AA94" i="78"/>
  <c r="T111" i="78"/>
  <c r="AH113" i="78"/>
  <c r="M40" i="78"/>
  <c r="S59" i="78"/>
  <c r="X101" i="78"/>
  <c r="Z101" i="78"/>
  <c r="Y60" i="78"/>
  <c r="AG94" i="78"/>
  <c r="X110" i="78"/>
  <c r="S63" i="78"/>
  <c r="AL78" i="78"/>
  <c r="S83" i="78"/>
  <c r="T85" i="78"/>
  <c r="AA97" i="78"/>
  <c r="M38" i="78"/>
  <c r="V40" i="78"/>
  <c r="R58" i="78"/>
  <c r="Q69" i="78"/>
  <c r="Q74" i="78"/>
  <c r="Z85" i="78"/>
  <c r="AJ97" i="78"/>
  <c r="S58" i="78"/>
  <c r="R69" i="78"/>
  <c r="R74" i="78"/>
  <c r="S79" i="78"/>
  <c r="Y61" i="78"/>
  <c r="AE90" i="78"/>
  <c r="Y38" i="78"/>
  <c r="Z61" i="78"/>
  <c r="AM92" i="78"/>
  <c r="Z38" i="78"/>
  <c r="V72" i="78"/>
  <c r="AN92" i="78"/>
  <c r="AM52" i="78"/>
  <c r="AH69" i="78"/>
  <c r="AA79" i="78"/>
  <c r="M82" i="78"/>
  <c r="M84" i="78"/>
  <c r="AH90" i="78"/>
  <c r="AG109" i="78"/>
  <c r="AH40" i="78"/>
  <c r="R38" i="78"/>
  <c r="AN52" i="78"/>
  <c r="X77" i="78"/>
  <c r="Y85" i="78"/>
  <c r="S38" i="78"/>
  <c r="AN71" i="78"/>
  <c r="S69" i="78"/>
  <c r="R79" i="78"/>
  <c r="AJ92" i="78"/>
  <c r="AL97" i="78"/>
  <c r="AM97" i="78"/>
  <c r="AN97" i="78"/>
  <c r="AE40" i="78"/>
  <c r="AF90" i="78"/>
  <c r="AE109" i="78"/>
  <c r="AF40" i="78"/>
  <c r="R64" i="78"/>
  <c r="AN85" i="78"/>
  <c r="AG90" i="78"/>
  <c r="AF109" i="78"/>
  <c r="AG40" i="78"/>
  <c r="AH61" i="78"/>
  <c r="AA67" i="78"/>
  <c r="Y77" i="78"/>
  <c r="AJ38" i="78"/>
  <c r="AC49" i="78"/>
  <c r="O76" i="78"/>
  <c r="AE32" i="78"/>
  <c r="AC47" i="78"/>
  <c r="X65" i="78"/>
  <c r="Y67" i="78"/>
  <c r="O71" i="78"/>
  <c r="AC98" i="78"/>
  <c r="AF32" i="78"/>
  <c r="X37" i="78"/>
  <c r="O44" i="78"/>
  <c r="AE49" i="78"/>
  <c r="AL55" i="78"/>
  <c r="Y65" i="78"/>
  <c r="Z67" i="78"/>
  <c r="T69" i="78"/>
  <c r="AC72" i="78"/>
  <c r="AE95" i="78"/>
  <c r="AC35" i="78"/>
  <c r="Y37" i="78"/>
  <c r="O42" i="78"/>
  <c r="AE47" i="78"/>
  <c r="AF49" i="78"/>
  <c r="O54" i="78"/>
  <c r="AM55" i="78"/>
  <c r="AE57" i="78"/>
  <c r="AM38" i="78"/>
  <c r="AE61" i="78"/>
  <c r="AE35" i="78"/>
  <c r="Q42" i="78"/>
  <c r="R44" i="78"/>
  <c r="AG47" i="78"/>
  <c r="Q54" i="78"/>
  <c r="M56" i="78"/>
  <c r="AG57" i="78"/>
  <c r="AE59" i="78"/>
  <c r="AF61" i="78"/>
  <c r="AF63" i="78"/>
  <c r="AA69" i="78"/>
  <c r="S71" i="78"/>
  <c r="AF72" i="78"/>
  <c r="AL79" i="78"/>
  <c r="AL81" i="78"/>
  <c r="AA83" i="78"/>
  <c r="T86" i="78"/>
  <c r="AG98" i="78"/>
  <c r="O106" i="78"/>
  <c r="AG110" i="78"/>
  <c r="AJ113" i="78"/>
  <c r="O40" i="78"/>
  <c r="AJ37" i="78"/>
  <c r="AE83" i="78"/>
  <c r="Z86" i="78"/>
  <c r="S40" i="78"/>
  <c r="Q33" i="78"/>
  <c r="AJ35" i="78"/>
  <c r="V42" i="78"/>
  <c r="AC46" i="78"/>
  <c r="V50" i="78"/>
  <c r="AL61" i="78"/>
  <c r="AM65" i="78"/>
  <c r="AG69" i="78"/>
  <c r="X71" i="78"/>
  <c r="AF83" i="78"/>
  <c r="X92" i="78"/>
  <c r="AE97" i="78"/>
  <c r="AN108" i="78"/>
  <c r="AJ112" i="78"/>
  <c r="Q39" i="78"/>
  <c r="AL38" i="78"/>
  <c r="AG112" i="78"/>
  <c r="V31" i="78"/>
  <c r="R33" i="78"/>
  <c r="AL37" i="78"/>
  <c r="O58" i="78"/>
  <c r="AL59" i="78"/>
  <c r="AM61" i="78"/>
  <c r="O64" i="78"/>
  <c r="AN65" i="78"/>
  <c r="Y71" i="78"/>
  <c r="AL76" i="78"/>
  <c r="T80" i="78"/>
  <c r="Q82" i="78"/>
  <c r="AG83" i="78"/>
  <c r="O85" i="78"/>
  <c r="AE88" i="78"/>
  <c r="Y92" i="78"/>
  <c r="Q94" i="78"/>
  <c r="Q96" i="78"/>
  <c r="AF97" i="78"/>
  <c r="M99" i="78"/>
  <c r="M101" i="78"/>
  <c r="M109" i="78"/>
  <c r="Q111" i="78"/>
  <c r="O38" i="78"/>
  <c r="R39" i="78"/>
  <c r="X44" i="78"/>
  <c r="AJ47" i="78"/>
  <c r="AG51" i="78"/>
  <c r="AJ61" i="78"/>
  <c r="AE69" i="78"/>
  <c r="V71" i="78"/>
  <c r="Y86" i="78"/>
  <c r="S90" i="78"/>
  <c r="AC97" i="78"/>
  <c r="AJ98" i="78"/>
  <c r="R40" i="78"/>
  <c r="AL65" i="78"/>
  <c r="S33" i="78"/>
  <c r="AL35" i="78"/>
  <c r="AM37" i="78"/>
  <c r="AE46" i="78"/>
  <c r="X50" i="78"/>
  <c r="AM59" i="78"/>
  <c r="AM76" i="78"/>
  <c r="AF88" i="78"/>
  <c r="Z92" i="78"/>
  <c r="R94" i="78"/>
  <c r="R96" i="78"/>
  <c r="R111" i="78"/>
  <c r="AL112" i="78"/>
  <c r="S39" i="78"/>
  <c r="Q71" i="78"/>
  <c r="AJ79" i="78"/>
  <c r="AJ81" i="78"/>
  <c r="AF95" i="78"/>
  <c r="AE98" i="78"/>
  <c r="AE110" i="78"/>
  <c r="Z37" i="78"/>
  <c r="Q44" i="78"/>
  <c r="AC51" i="78"/>
  <c r="AN55" i="78"/>
  <c r="AF57" i="78"/>
  <c r="AE63" i="78"/>
  <c r="AE72" i="78"/>
  <c r="O90" i="78"/>
  <c r="AG95" i="78"/>
  <c r="AC100" i="78"/>
  <c r="AF110" i="78"/>
  <c r="AC112" i="78"/>
  <c r="AN38" i="78"/>
  <c r="AF35" i="78"/>
  <c r="R42" i="78"/>
  <c r="AE51" i="78"/>
  <c r="R54" i="78"/>
  <c r="AF59" i="78"/>
  <c r="AG63" i="78"/>
  <c r="AE67" i="78"/>
  <c r="AG72" i="78"/>
  <c r="AM79" i="78"/>
  <c r="AM81" i="78"/>
  <c r="AL84" i="78"/>
  <c r="Y88" i="78"/>
  <c r="Q90" i="78"/>
  <c r="AE100" i="78"/>
  <c r="AG108" i="78"/>
  <c r="AE112" i="78"/>
  <c r="AG59" i="78"/>
  <c r="AF67" i="78"/>
  <c r="AE76" i="78"/>
  <c r="AM84" i="78"/>
  <c r="Z88" i="78"/>
  <c r="AF100" i="78"/>
  <c r="AF69" i="78"/>
  <c r="X31" i="78"/>
  <c r="T33" i="78"/>
  <c r="AG46" i="78"/>
  <c r="AH56" i="78"/>
  <c r="AN59" i="78"/>
  <c r="Q64" i="78"/>
  <c r="AA71" i="78"/>
  <c r="R75" i="78"/>
  <c r="AN76" i="78"/>
  <c r="AA92" i="78"/>
  <c r="S96" i="78"/>
  <c r="S111" i="78"/>
  <c r="AM112" i="78"/>
  <c r="T39" i="78"/>
  <c r="AC31" i="78"/>
  <c r="V52" i="78"/>
  <c r="AL56" i="78"/>
  <c r="O60" i="78"/>
  <c r="V64" i="78"/>
  <c r="AM46" i="78"/>
  <c r="AM56" i="78"/>
  <c r="AE92" i="78"/>
  <c r="X96" i="78"/>
  <c r="X111" i="78"/>
  <c r="O113" i="78"/>
  <c r="X39" i="78"/>
  <c r="AE31" i="78"/>
  <c r="AN46" i="78"/>
  <c r="X52" i="78"/>
  <c r="AN56" i="78"/>
  <c r="X64" i="78"/>
  <c r="X75" i="78"/>
  <c r="V85" i="78"/>
  <c r="AF92" i="78"/>
  <c r="Y96" i="78"/>
  <c r="Z111" i="78"/>
  <c r="V38" i="78"/>
  <c r="Y39" i="78"/>
  <c r="AF48" i="78"/>
  <c r="Y52" i="78"/>
  <c r="AL71" i="78"/>
  <c r="Y75" i="78"/>
  <c r="AE94" i="78"/>
  <c r="Z96" i="78"/>
  <c r="X107" i="78"/>
  <c r="R113" i="78"/>
  <c r="Z39" i="78"/>
  <c r="Y36" i="78"/>
  <c r="R43" i="78"/>
  <c r="AG48" i="78"/>
  <c r="X60" i="78"/>
  <c r="T70" i="78"/>
  <c r="AM71" i="78"/>
  <c r="Q79" i="78"/>
  <c r="AM80" i="78"/>
  <c r="AF82" i="78"/>
  <c r="AF94" i="78"/>
  <c r="AA96" i="78"/>
  <c r="M98" i="78"/>
  <c r="AF99" i="78"/>
  <c r="Y107" i="78"/>
  <c r="S113" i="78"/>
  <c r="AA39" i="78"/>
  <c r="AC92" i="78"/>
  <c r="AC39" i="78"/>
  <c r="Q35" i="78"/>
  <c r="AC38" i="78"/>
  <c r="AL111" i="78"/>
  <c r="AJ40" i="78"/>
  <c r="R72" i="78"/>
  <c r="AM75" i="78"/>
  <c r="Z84" i="78"/>
  <c r="AL96" i="78"/>
  <c r="AM111" i="78"/>
  <c r="Y32" i="78"/>
  <c r="AN36" i="78"/>
  <c r="AF43" i="78"/>
  <c r="X47" i="78"/>
  <c r="S49" i="78"/>
  <c r="Q51" i="78"/>
  <c r="R65" i="78"/>
  <c r="S72" i="78"/>
  <c r="AN75" i="78"/>
  <c r="AF77" i="78"/>
  <c r="AC79" i="78"/>
  <c r="X81" i="78"/>
  <c r="AM96" i="78"/>
  <c r="X98" i="78"/>
  <c r="Q100" i="78"/>
  <c r="AG101" i="78"/>
  <c r="AL107" i="78"/>
  <c r="AN111" i="78"/>
  <c r="AF38" i="78"/>
  <c r="AL40" i="78"/>
  <c r="AC52" i="78"/>
  <c r="V70" i="78"/>
  <c r="V84" i="78"/>
  <c r="V87" i="78"/>
  <c r="R98" i="78"/>
  <c r="AL66" i="78"/>
  <c r="X70" i="78"/>
  <c r="O72" i="78"/>
  <c r="R35" i="78"/>
  <c r="AM66" i="78"/>
  <c r="Y70" i="78"/>
  <c r="X84" i="78"/>
  <c r="X87" i="78"/>
  <c r="AJ96" i="78"/>
  <c r="X113" i="78"/>
  <c r="AF39" i="78"/>
  <c r="S35" i="78"/>
  <c r="Q49" i="78"/>
  <c r="AG52" i="78"/>
  <c r="AN66" i="78"/>
  <c r="Y55" i="78"/>
  <c r="AE77" i="78"/>
  <c r="AE38" i="78"/>
  <c r="Z32" i="78"/>
  <c r="V35" i="78"/>
  <c r="AG43" i="78"/>
  <c r="Y47" i="78"/>
  <c r="R51" i="78"/>
  <c r="X57" i="78"/>
  <c r="Q59" i="78"/>
  <c r="S65" i="78"/>
  <c r="T72" i="78"/>
  <c r="AG77" i="78"/>
  <c r="Y81" i="78"/>
  <c r="AL85" i="78"/>
  <c r="Q93" i="78"/>
  <c r="Y98" i="78"/>
  <c r="R100" i="78"/>
  <c r="AM107" i="78"/>
  <c r="AM40" i="78"/>
  <c r="AJ46" i="78"/>
  <c r="V113" i="78"/>
  <c r="AE52" i="78"/>
  <c r="AE39" i="78"/>
  <c r="AF52" i="78"/>
  <c r="AM82" i="78"/>
  <c r="AC85" i="78"/>
  <c r="V47" i="78"/>
  <c r="X55" i="78"/>
  <c r="AL75" i="78"/>
  <c r="AN82" i="78"/>
  <c r="Y87" i="78"/>
  <c r="V98" i="78"/>
  <c r="AJ107" i="78"/>
  <c r="Y113" i="78"/>
  <c r="AM36" i="78"/>
  <c r="AE43" i="78"/>
  <c r="R49" i="78"/>
  <c r="O59" i="78"/>
  <c r="O91" i="78"/>
  <c r="AF101" i="78"/>
  <c r="AA32" i="78"/>
  <c r="AH43" i="78"/>
  <c r="S51" i="78"/>
  <c r="AL52" i="78"/>
  <c r="Y57" i="78"/>
  <c r="X61" i="78"/>
  <c r="R63" i="78"/>
  <c r="T65" i="78"/>
  <c r="T67" i="78"/>
  <c r="O74" i="78"/>
  <c r="AH77" i="78"/>
  <c r="Z81" i="78"/>
  <c r="AM85" i="78"/>
  <c r="X95" i="78"/>
  <c r="S100" i="78"/>
  <c r="Q99" i="78"/>
  <c r="S48" i="78"/>
  <c r="Q77" i="78"/>
  <c r="AF81" i="78"/>
  <c r="AG81" i="78"/>
  <c r="Y90" i="78"/>
  <c r="AM33" i="78"/>
  <c r="AN33" i="78"/>
  <c r="AJ33" i="78"/>
  <c r="Y48" i="78"/>
  <c r="V48" i="78"/>
  <c r="X48" i="78"/>
  <c r="X58" i="78"/>
  <c r="Z58" i="78"/>
  <c r="Y58" i="78"/>
  <c r="AJ64" i="78"/>
  <c r="AM73" i="78"/>
  <c r="AG75" i="78"/>
  <c r="AE75" i="78"/>
  <c r="AF75" i="78"/>
  <c r="AC75" i="78"/>
  <c r="R77" i="78"/>
  <c r="AC81" i="78"/>
  <c r="Z90" i="78"/>
  <c r="Y99" i="78"/>
  <c r="V99" i="78"/>
  <c r="X99" i="78"/>
  <c r="Q32" i="78"/>
  <c r="V36" i="78"/>
  <c r="AL43" i="78"/>
  <c r="V58" i="78"/>
  <c r="S77" i="78"/>
  <c r="R92" i="78"/>
  <c r="S92" i="78"/>
  <c r="Q92" i="78"/>
  <c r="M92" i="78"/>
  <c r="AE93" i="78"/>
  <c r="O98" i="78"/>
  <c r="X106" i="78"/>
  <c r="Q108" i="78"/>
  <c r="R32" i="78"/>
  <c r="AL33" i="78"/>
  <c r="AM43" i="78"/>
  <c r="O47" i="78"/>
  <c r="Z48" i="78"/>
  <c r="AC61" i="78"/>
  <c r="AL64" i="78"/>
  <c r="AG66" i="78"/>
  <c r="AF66" i="78"/>
  <c r="AC66" i="78"/>
  <c r="AE81" i="78"/>
  <c r="AJ85" i="78"/>
  <c r="O92" i="78"/>
  <c r="AF93" i="78"/>
  <c r="Z99" i="78"/>
  <c r="Y106" i="78"/>
  <c r="S110" i="78"/>
  <c r="R110" i="78"/>
  <c r="Q110" i="78"/>
  <c r="M110" i="78"/>
  <c r="S32" i="78"/>
  <c r="X36" i="78"/>
  <c r="AG58" i="78"/>
  <c r="AF58" i="78"/>
  <c r="AE58" i="78"/>
  <c r="AA58" i="78"/>
  <c r="AM64" i="78"/>
  <c r="AG93" i="78"/>
  <c r="Q98" i="78"/>
  <c r="Z106" i="78"/>
  <c r="O110" i="78"/>
  <c r="AG56" i="78"/>
  <c r="AF56" i="78"/>
  <c r="AC56" i="78"/>
  <c r="AG91" i="78"/>
  <c r="AF91" i="78"/>
  <c r="AE91" i="78"/>
  <c r="R99" i="78"/>
  <c r="S99" i="78"/>
  <c r="AJ49" i="78"/>
  <c r="R48" i="78"/>
  <c r="AF78" i="78"/>
  <c r="AE78" i="78"/>
  <c r="AC78" i="78"/>
  <c r="AM91" i="78"/>
  <c r="AL91" i="78"/>
  <c r="AJ91" i="78"/>
  <c r="Q87" i="78"/>
  <c r="Y63" i="78"/>
  <c r="Z63" i="78"/>
  <c r="X63" i="78"/>
  <c r="T63" i="78"/>
  <c r="AG87" i="78"/>
  <c r="AC87" i="78"/>
  <c r="AA87" i="78"/>
  <c r="V63" i="78"/>
  <c r="AC42" i="78"/>
  <c r="V80" i="78"/>
  <c r="AE87" i="78"/>
  <c r="AF36" i="78"/>
  <c r="AC36" i="78"/>
  <c r="AE36" i="78"/>
  <c r="AG55" i="78"/>
  <c r="AC55" i="78"/>
  <c r="AF55" i="78"/>
  <c r="AE55" i="78"/>
  <c r="AN58" i="78"/>
  <c r="AM58" i="78"/>
  <c r="AJ58" i="78"/>
  <c r="X68" i="78"/>
  <c r="Z68" i="78"/>
  <c r="Y68" i="78"/>
  <c r="Z74" i="78"/>
  <c r="V74" i="78"/>
  <c r="T74" i="78"/>
  <c r="AF87" i="78"/>
  <c r="AC108" i="78"/>
  <c r="AE42" i="78"/>
  <c r="Z44" i="78"/>
  <c r="T44" i="78"/>
  <c r="AM48" i="78"/>
  <c r="AN48" i="78"/>
  <c r="AL48" i="78"/>
  <c r="AH48" i="78"/>
  <c r="V68" i="78"/>
  <c r="X80" i="78"/>
  <c r="X89" i="78"/>
  <c r="Z89" i="78"/>
  <c r="Y89" i="78"/>
  <c r="AN99" i="78"/>
  <c r="AM99" i="78"/>
  <c r="AL99" i="78"/>
  <c r="AH99" i="78"/>
  <c r="AM106" i="78"/>
  <c r="AL106" i="78"/>
  <c r="AJ106" i="78"/>
  <c r="AG36" i="78"/>
  <c r="AF42" i="78"/>
  <c r="V44" i="78"/>
  <c r="AJ48" i="78"/>
  <c r="AL58" i="78"/>
  <c r="X74" i="78"/>
  <c r="Y80" i="78"/>
  <c r="AJ84" i="78"/>
  <c r="R86" i="78"/>
  <c r="O86" i="78"/>
  <c r="Q86" i="78"/>
  <c r="V89" i="78"/>
  <c r="AJ99" i="78"/>
  <c r="AE108" i="78"/>
  <c r="AG42" i="78"/>
  <c r="AF50" i="78"/>
  <c r="AC50" i="78"/>
  <c r="AE50" i="78"/>
  <c r="V60" i="78"/>
  <c r="AG68" i="78"/>
  <c r="AF68" i="78"/>
  <c r="AE68" i="78"/>
  <c r="AA68" i="78"/>
  <c r="AN72" i="78"/>
  <c r="AM72" i="78"/>
  <c r="AL72" i="78"/>
  <c r="Y74" i="78"/>
  <c r="Q76" i="78"/>
  <c r="S76" i="78"/>
  <c r="R76" i="78"/>
  <c r="AH95" i="78"/>
  <c r="S97" i="78"/>
  <c r="R97" i="78"/>
  <c r="Q97" i="78"/>
  <c r="AN106" i="78"/>
  <c r="AM93" i="78"/>
  <c r="AJ93" i="78"/>
  <c r="AL93" i="78"/>
  <c r="V54" i="78"/>
  <c r="Z60" i="78"/>
  <c r="O62" i="78"/>
  <c r="AJ63" i="78"/>
  <c r="AN68" i="78"/>
  <c r="AM68" i="78"/>
  <c r="AJ68" i="78"/>
  <c r="Y97" i="78"/>
  <c r="X97" i="78"/>
  <c r="V97" i="78"/>
  <c r="AN91" i="78"/>
  <c r="AL95" i="78"/>
  <c r="AL32" i="78"/>
  <c r="AN32" i="78"/>
  <c r="AM32" i="78"/>
  <c r="AJ32" i="78"/>
  <c r="AH44" i="78"/>
  <c r="Q67" i="78"/>
  <c r="AE71" i="78"/>
  <c r="AJ74" i="78"/>
  <c r="V79" i="78"/>
  <c r="Q88" i="78"/>
  <c r="Z94" i="78"/>
  <c r="Y94" i="78"/>
  <c r="X94" i="78"/>
  <c r="V94" i="78"/>
  <c r="AM95" i="78"/>
  <c r="AH110" i="78"/>
  <c r="Y112" i="78"/>
  <c r="V112" i="78"/>
  <c r="X112" i="78"/>
  <c r="T112" i="78"/>
  <c r="S107" i="78"/>
  <c r="R107" i="78"/>
  <c r="Q107" i="78"/>
  <c r="M107" i="78"/>
  <c r="S37" i="78"/>
  <c r="O37" i="78"/>
  <c r="R37" i="78"/>
  <c r="Q37" i="78"/>
  <c r="R52" i="78"/>
  <c r="O52" i="78"/>
  <c r="Q52" i="78"/>
  <c r="X54" i="78"/>
  <c r="AG60" i="78"/>
  <c r="AF60" i="78"/>
  <c r="AE60" i="78"/>
  <c r="Q62" i="78"/>
  <c r="AL63" i="78"/>
  <c r="R67" i="78"/>
  <c r="AL68" i="78"/>
  <c r="AF71" i="78"/>
  <c r="R88" i="78"/>
  <c r="AN95" i="78"/>
  <c r="Z97" i="78"/>
  <c r="AL109" i="78"/>
  <c r="AN109" i="78"/>
  <c r="AM109" i="78"/>
  <c r="AH109" i="78"/>
  <c r="AJ44" i="78"/>
  <c r="Y46" i="78"/>
  <c r="V46" i="78"/>
  <c r="X46" i="78"/>
  <c r="Q56" i="78"/>
  <c r="S56" i="78"/>
  <c r="R56" i="78"/>
  <c r="T59" i="78"/>
  <c r="AC60" i="78"/>
  <c r="AM63" i="78"/>
  <c r="AG65" i="78"/>
  <c r="AF65" i="78"/>
  <c r="AE65" i="78"/>
  <c r="AC65" i="78"/>
  <c r="S67" i="78"/>
  <c r="AG71" i="78"/>
  <c r="AL74" i="78"/>
  <c r="X79" i="78"/>
  <c r="AL83" i="78"/>
  <c r="AN83" i="78"/>
  <c r="AM83" i="78"/>
  <c r="AG86" i="78"/>
  <c r="AF86" i="78"/>
  <c r="AE86" i="78"/>
  <c r="AA86" i="78"/>
  <c r="S88" i="78"/>
  <c r="AJ110" i="78"/>
  <c r="Z112" i="78"/>
  <c r="Y49" i="78"/>
  <c r="Z49" i="78"/>
  <c r="S52" i="78"/>
  <c r="AM74" i="78"/>
  <c r="Y79" i="78"/>
  <c r="AM94" i="78"/>
  <c r="AN94" i="78"/>
  <c r="AF37" i="78"/>
  <c r="AG37" i="78"/>
  <c r="AN70" i="78"/>
  <c r="AM70" i="78"/>
  <c r="AL70" i="78"/>
  <c r="AH70" i="78"/>
  <c r="AJ94" i="78"/>
  <c r="AC37" i="78"/>
  <c r="O48" i="78"/>
  <c r="V69" i="78"/>
  <c r="AC91" i="78"/>
  <c r="V90" i="78"/>
  <c r="Y69" i="78"/>
  <c r="S95" i="78"/>
  <c r="Q95" i="78"/>
  <c r="R95" i="78"/>
  <c r="M95" i="78"/>
  <c r="Z66" i="78"/>
  <c r="X66" i="78"/>
  <c r="Y66" i="78"/>
  <c r="T66" i="78"/>
  <c r="Z54" i="78"/>
  <c r="T54" i="78"/>
  <c r="S62" i="78"/>
  <c r="M62" i="78"/>
  <c r="Z76" i="78"/>
  <c r="Y76" i="78"/>
  <c r="X76" i="78"/>
  <c r="T76" i="78"/>
  <c r="AL44" i="78"/>
  <c r="Z46" i="78"/>
  <c r="V49" i="78"/>
  <c r="V59" i="78"/>
  <c r="Y73" i="78"/>
  <c r="Z73" i="78"/>
  <c r="X73" i="78"/>
  <c r="T73" i="78"/>
  <c r="O78" i="78"/>
  <c r="AA82" i="78"/>
  <c r="V91" i="78"/>
  <c r="Y100" i="78"/>
  <c r="X100" i="78"/>
  <c r="Z100" i="78"/>
  <c r="AL110" i="78"/>
  <c r="AN67" i="78"/>
  <c r="AM67" i="78"/>
  <c r="AL67" i="78"/>
  <c r="AJ67" i="78"/>
  <c r="Z69" i="78"/>
  <c r="AG106" i="78"/>
  <c r="AC106" i="78"/>
  <c r="AF106" i="78"/>
  <c r="AE106" i="78"/>
  <c r="R31" i="78"/>
  <c r="S31" i="78"/>
  <c r="AL51" i="78"/>
  <c r="AN51" i="78"/>
  <c r="AM51" i="78"/>
  <c r="AF80" i="78"/>
  <c r="AC80" i="78"/>
  <c r="AE80" i="78"/>
  <c r="S46" i="78"/>
  <c r="R46" i="78"/>
  <c r="Q46" i="78"/>
  <c r="AM44" i="78"/>
  <c r="Z56" i="78"/>
  <c r="Y56" i="78"/>
  <c r="X56" i="78"/>
  <c r="T56" i="78"/>
  <c r="AM60" i="78"/>
  <c r="AJ60" i="78"/>
  <c r="AL60" i="78"/>
  <c r="AG107" i="78"/>
  <c r="AF107" i="78"/>
  <c r="AM110" i="78"/>
  <c r="AJ73" i="78"/>
  <c r="AN88" i="78"/>
  <c r="AM88" i="78"/>
  <c r="AL88" i="78"/>
  <c r="AJ88" i="78"/>
  <c r="AJ43" i="78"/>
  <c r="V106" i="78"/>
  <c r="AG31" i="78"/>
  <c r="AA31" i="78"/>
  <c r="Y43" i="78"/>
  <c r="Z43" i="78"/>
  <c r="X43" i="78"/>
  <c r="T43" i="78"/>
  <c r="X49" i="78"/>
  <c r="V56" i="78"/>
  <c r="X59" i="78"/>
  <c r="Q78" i="78"/>
  <c r="AC82" i="78"/>
  <c r="X91" i="78"/>
  <c r="AC107" i="78"/>
  <c r="R61" i="78"/>
  <c r="S61" i="78"/>
  <c r="Q61" i="78"/>
  <c r="M61" i="78"/>
  <c r="X33" i="78"/>
  <c r="Z33" i="78"/>
  <c r="Y33" i="78"/>
  <c r="Z78" i="78"/>
  <c r="Y78" i="78"/>
  <c r="X78" i="78"/>
  <c r="AN49" i="78"/>
  <c r="AH49" i="78"/>
  <c r="AN100" i="78"/>
  <c r="AJ100" i="78"/>
  <c r="AH100" i="78"/>
  <c r="AL100" i="78"/>
  <c r="AM49" i="78"/>
  <c r="V66" i="78"/>
  <c r="AL73" i="78"/>
  <c r="S108" i="78"/>
  <c r="O108" i="78"/>
  <c r="M108" i="78"/>
  <c r="O107" i="78"/>
  <c r="O31" i="78"/>
  <c r="S112" i="78"/>
  <c r="O112" i="78"/>
  <c r="R112" i="78"/>
  <c r="Q112" i="78"/>
  <c r="Y59" i="78"/>
  <c r="AN60" i="78"/>
  <c r="AE70" i="78"/>
  <c r="AG70" i="78"/>
  <c r="AF70" i="78"/>
  <c r="R78" i="78"/>
  <c r="S81" i="78"/>
  <c r="Q81" i="78"/>
  <c r="R81" i="78"/>
  <c r="O81" i="78"/>
  <c r="R84" i="78"/>
  <c r="Q84" i="78"/>
  <c r="O84" i="78"/>
  <c r="Y91" i="78"/>
  <c r="AE56" i="78"/>
  <c r="AJ70" i="78"/>
  <c r="V78" i="78"/>
  <c r="Q66" i="78"/>
  <c r="S66" i="78"/>
  <c r="R66" i="78"/>
  <c r="R87" i="78"/>
  <c r="S87" i="78"/>
  <c r="AG33" i="78"/>
  <c r="AE33" i="78"/>
  <c r="AF33" i="78"/>
  <c r="AA33" i="78"/>
  <c r="AE37" i="78"/>
  <c r="AM62" i="78"/>
  <c r="AJ62" i="78"/>
  <c r="AL62" i="78"/>
  <c r="AG89" i="78"/>
  <c r="AE89" i="78"/>
  <c r="AF89" i="78"/>
  <c r="AA89" i="78"/>
  <c r="AN42" i="78"/>
  <c r="AM42" i="78"/>
  <c r="AL42" i="78"/>
  <c r="AJ51" i="78"/>
  <c r="AA56" i="78"/>
  <c r="Z64" i="78"/>
  <c r="T64" i="78"/>
  <c r="AC70" i="78"/>
  <c r="S78" i="78"/>
  <c r="Z91" i="78"/>
  <c r="S93" i="78"/>
  <c r="O93" i="78"/>
  <c r="M93" i="78"/>
  <c r="AH94" i="78"/>
  <c r="AE107" i="78"/>
  <c r="X109" i="78"/>
  <c r="V109" i="78"/>
  <c r="Z109" i="78"/>
  <c r="Y109" i="78"/>
  <c r="V32" i="78"/>
  <c r="O55" i="78"/>
  <c r="O65" i="78"/>
  <c r="V67" i="78"/>
  <c r="O75" i="78"/>
  <c r="AJ82" i="78"/>
  <c r="V88" i="78"/>
  <c r="AC101" i="78"/>
  <c r="T31" i="78"/>
  <c r="AH37" i="78"/>
  <c r="M44" i="78"/>
  <c r="AA49" i="78"/>
  <c r="M54" i="78"/>
  <c r="M64" i="78"/>
  <c r="M74" i="78"/>
  <c r="AH81" i="78"/>
  <c r="T87" i="78"/>
  <c r="AA100" i="78"/>
  <c r="AL108" i="78"/>
  <c r="AJ108" i="78"/>
  <c r="AJ36" i="78"/>
  <c r="O63" i="78"/>
  <c r="AC32" i="78"/>
  <c r="V55" i="78"/>
  <c r="V65" i="78"/>
  <c r="AC67" i="78"/>
  <c r="V75" i="78"/>
  <c r="AC88" i="78"/>
  <c r="O94" i="78"/>
  <c r="AJ101" i="78"/>
  <c r="O109" i="78"/>
  <c r="O43" i="78"/>
  <c r="AC48" i="78"/>
  <c r="AJ50" i="78"/>
  <c r="O73" i="78"/>
  <c r="AJ80" i="78"/>
  <c r="V86" i="78"/>
  <c r="AC99" i="78"/>
  <c r="V111" i="78"/>
  <c r="AC76" i="78"/>
  <c r="O82" i="78"/>
  <c r="AJ89" i="78"/>
  <c r="V95" i="78"/>
  <c r="V110" i="78"/>
  <c r="AF76" i="78"/>
  <c r="R82" i="78"/>
  <c r="AM89" i="78"/>
  <c r="Y95" i="78"/>
  <c r="AH31" i="78"/>
  <c r="M36" i="78"/>
  <c r="AA44" i="78"/>
  <c r="M50" i="78"/>
  <c r="V51" i="78"/>
  <c r="AA54" i="78"/>
  <c r="AJ57" i="78"/>
  <c r="T62" i="78"/>
  <c r="AA64" i="78"/>
  <c r="O70" i="78"/>
  <c r="AA74" i="78"/>
  <c r="AJ77" i="78"/>
  <c r="M80" i="78"/>
  <c r="V83" i="78"/>
  <c r="AH87" i="78"/>
  <c r="T93" i="78"/>
  <c r="AC96" i="78"/>
  <c r="T108" i="78"/>
  <c r="Z110" i="78"/>
  <c r="AC111" i="78"/>
  <c r="AJ31" i="78"/>
  <c r="O36" i="78"/>
  <c r="AC44" i="78"/>
  <c r="AH46" i="78"/>
  <c r="O50" i="78"/>
  <c r="X51" i="78"/>
  <c r="AC54" i="78"/>
  <c r="AL57" i="78"/>
  <c r="V62" i="78"/>
  <c r="AC64" i="78"/>
  <c r="Q70" i="78"/>
  <c r="AC74" i="78"/>
  <c r="AL77" i="78"/>
  <c r="O80" i="78"/>
  <c r="X83" i="78"/>
  <c r="AJ87" i="78"/>
  <c r="V93" i="78"/>
  <c r="AE96" i="78"/>
  <c r="V108" i="78"/>
  <c r="AE111" i="78"/>
  <c r="M35" i="78"/>
  <c r="X42" i="78"/>
  <c r="AA43" i="78"/>
  <c r="AL47" i="78"/>
  <c r="Y51" i="78"/>
  <c r="AM57" i="78"/>
  <c r="Q60" i="78"/>
  <c r="T61" i="78"/>
  <c r="AA63" i="78"/>
  <c r="R70" i="78"/>
  <c r="X72" i="78"/>
  <c r="AA73" i="78"/>
  <c r="AM77" i="78"/>
  <c r="M79" i="78"/>
  <c r="Y83" i="78"/>
  <c r="AE85" i="78"/>
  <c r="AH86" i="78"/>
  <c r="Q91" i="78"/>
  <c r="T92" i="78"/>
  <c r="AF96" i="78"/>
  <c r="AL98" i="78"/>
  <c r="Q106" i="78"/>
  <c r="T107" i="78"/>
  <c r="AF111" i="78"/>
  <c r="AL113" i="78"/>
  <c r="AL31" i="78"/>
  <c r="Q36" i="78"/>
  <c r="Y42" i="78"/>
  <c r="AE44" i="78"/>
  <c r="AM47" i="78"/>
  <c r="Q50" i="78"/>
  <c r="AE54" i="78"/>
  <c r="R60" i="78"/>
  <c r="X62" i="78"/>
  <c r="AE64" i="78"/>
  <c r="Y72" i="78"/>
  <c r="AE74" i="78"/>
  <c r="Q80" i="78"/>
  <c r="AF85" i="78"/>
  <c r="AL87" i="78"/>
  <c r="R91" i="78"/>
  <c r="X93" i="78"/>
  <c r="AM98" i="78"/>
  <c r="R106" i="78"/>
  <c r="X108" i="78"/>
  <c r="AM113" i="78"/>
  <c r="AM31" i="78"/>
  <c r="R36" i="78"/>
  <c r="AF44" i="78"/>
  <c r="R50" i="78"/>
  <c r="AF54" i="78"/>
  <c r="Y62" i="78"/>
  <c r="AF64" i="78"/>
  <c r="AF74" i="78"/>
  <c r="R80" i="78"/>
  <c r="AM87" i="78"/>
  <c r="Y93" i="78"/>
  <c r="Y108" i="78"/>
  <c r="AN64" i="77"/>
  <c r="AM64" i="77"/>
  <c r="AL64" i="77"/>
  <c r="AJ64" i="77"/>
  <c r="AN88" i="77"/>
  <c r="AM88" i="77"/>
  <c r="AL88" i="77"/>
  <c r="AJ88" i="77"/>
  <c r="O56" i="77"/>
  <c r="Z81" i="77"/>
  <c r="Y81" i="77"/>
  <c r="X69" i="77"/>
  <c r="Z69" i="77"/>
  <c r="Y69" i="77"/>
  <c r="X72" i="77"/>
  <c r="V72" i="77"/>
  <c r="Z72" i="77"/>
  <c r="V81" i="77"/>
  <c r="AC96" i="77"/>
  <c r="AF87" i="77"/>
  <c r="AG87" i="77"/>
  <c r="AF90" i="77"/>
  <c r="AE90" i="77"/>
  <c r="AC90" i="77"/>
  <c r="AF96" i="77"/>
  <c r="AE99" i="77"/>
  <c r="T56" i="77"/>
  <c r="AE60" i="77"/>
  <c r="AF66" i="77"/>
  <c r="AE66" i="77"/>
  <c r="M71" i="77"/>
  <c r="AC72" i="77"/>
  <c r="AM73" i="77"/>
  <c r="M80" i="77"/>
  <c r="AC87" i="77"/>
  <c r="AH93" i="77"/>
  <c r="AG96" i="77"/>
  <c r="AF99" i="77"/>
  <c r="S59" i="77"/>
  <c r="R59" i="77"/>
  <c r="Q59" i="77"/>
  <c r="AC60" i="77"/>
  <c r="AN76" i="77"/>
  <c r="AM76" i="77"/>
  <c r="AL76" i="77"/>
  <c r="AJ76" i="77"/>
  <c r="AE72" i="77"/>
  <c r="O80" i="77"/>
  <c r="AN96" i="77"/>
  <c r="AM96" i="77"/>
  <c r="AL96" i="77"/>
  <c r="AJ96" i="77"/>
  <c r="AJ57" i="77"/>
  <c r="V62" i="77"/>
  <c r="O68" i="77"/>
  <c r="AN60" i="77"/>
  <c r="AM60" i="77"/>
  <c r="AL60" i="77"/>
  <c r="AG72" i="77"/>
  <c r="Q80" i="77"/>
  <c r="AL93" i="77"/>
  <c r="AL57" i="77"/>
  <c r="AJ60" i="77"/>
  <c r="Q68" i="77"/>
  <c r="T71" i="77"/>
  <c r="V71" i="77"/>
  <c r="AE75" i="77"/>
  <c r="R80" i="77"/>
  <c r="AM93" i="77"/>
  <c r="AC56" i="77"/>
  <c r="Y62" i="77"/>
  <c r="V74" i="77"/>
  <c r="AL69" i="77"/>
  <c r="AG75" i="77"/>
  <c r="AE56" i="77"/>
  <c r="AM69" i="77"/>
  <c r="AJ81" i="77"/>
  <c r="O100" i="77"/>
  <c r="AF56" i="77"/>
  <c r="O64" i="77"/>
  <c r="AN69" i="77"/>
  <c r="Y74" i="77"/>
  <c r="Y86" i="77"/>
  <c r="AC92" i="77"/>
  <c r="AG56" i="77"/>
  <c r="Z74" i="77"/>
  <c r="Z86" i="77"/>
  <c r="O88" i="77"/>
  <c r="Q100" i="77"/>
  <c r="AE59" i="77"/>
  <c r="R61" i="77"/>
  <c r="Q64" i="77"/>
  <c r="AG71" i="77"/>
  <c r="AF71" i="77"/>
  <c r="AM81" i="77"/>
  <c r="AE92" i="77"/>
  <c r="Z97" i="77"/>
  <c r="Y97" i="77"/>
  <c r="R100" i="77"/>
  <c r="AF63" i="77"/>
  <c r="AG63" i="77"/>
  <c r="S56" i="77"/>
  <c r="O59" i="77"/>
  <c r="AC63" i="77"/>
  <c r="X56" i="77"/>
  <c r="V56" i="77"/>
  <c r="AF60" i="77"/>
  <c r="AE63" i="77"/>
  <c r="S71" i="77"/>
  <c r="R71" i="77"/>
  <c r="T95" i="77"/>
  <c r="V95" i="77"/>
  <c r="AG60" i="77"/>
  <c r="S83" i="77"/>
  <c r="R83" i="77"/>
  <c r="Q83" i="77"/>
  <c r="AJ93" i="77"/>
  <c r="Y56" i="77"/>
  <c r="AF72" i="77"/>
  <c r="AC75" i="77"/>
  <c r="O83" i="77"/>
  <c r="Z89" i="77"/>
  <c r="Y89" i="77"/>
  <c r="V65" i="77"/>
  <c r="Q71" i="77"/>
  <c r="V89" i="77"/>
  <c r="Y95" i="77"/>
  <c r="X62" i="77"/>
  <c r="Z95" i="77"/>
  <c r="AM57" i="77"/>
  <c r="X65" i="77"/>
  <c r="R68" i="77"/>
  <c r="AJ72" i="77"/>
  <c r="AN72" i="77"/>
  <c r="AM72" i="77"/>
  <c r="AL72" i="77"/>
  <c r="V86" i="77"/>
  <c r="X89" i="77"/>
  <c r="Y65" i="77"/>
  <c r="X71" i="77"/>
  <c r="AN84" i="77"/>
  <c r="AM84" i="77"/>
  <c r="AL84" i="77"/>
  <c r="AF95" i="77"/>
  <c r="AG95" i="77"/>
  <c r="AF98" i="77"/>
  <c r="AE98" i="77"/>
  <c r="AC98" i="77"/>
  <c r="Y71" i="77"/>
  <c r="X77" i="77"/>
  <c r="Z77" i="77"/>
  <c r="Y77" i="77"/>
  <c r="X80" i="77"/>
  <c r="V80" i="77"/>
  <c r="Z80" i="77"/>
  <c r="AC95" i="77"/>
  <c r="AC59" i="77"/>
  <c r="Z71" i="77"/>
  <c r="Q61" i="77"/>
  <c r="AL81" i="77"/>
  <c r="S91" i="77"/>
  <c r="R91" i="77"/>
  <c r="Q91" i="77"/>
  <c r="AN56" i="77"/>
  <c r="AM56" i="77"/>
  <c r="AL56" i="77"/>
  <c r="AJ56" i="77"/>
  <c r="S61" i="77"/>
  <c r="S67" i="77"/>
  <c r="R67" i="77"/>
  <c r="Q67" i="77"/>
  <c r="AC68" i="77"/>
  <c r="AF74" i="77"/>
  <c r="AE74" i="77"/>
  <c r="AC80" i="77"/>
  <c r="AF92" i="77"/>
  <c r="T94" i="77"/>
  <c r="V97" i="77"/>
  <c r="Q60" i="77"/>
  <c r="AJ61" i="77"/>
  <c r="AF64" i="77"/>
  <c r="AC67" i="77"/>
  <c r="AF79" i="77"/>
  <c r="AG79" i="77"/>
  <c r="AF82" i="77"/>
  <c r="AE82" i="77"/>
  <c r="AC82" i="77"/>
  <c r="AF88" i="77"/>
  <c r="AE91" i="77"/>
  <c r="AN100" i="77"/>
  <c r="AM100" i="77"/>
  <c r="AL100" i="77"/>
  <c r="S95" i="77"/>
  <c r="R95" i="77"/>
  <c r="Q95" i="77"/>
  <c r="S79" i="77"/>
  <c r="R79" i="77"/>
  <c r="X61" i="77"/>
  <c r="Z61" i="77"/>
  <c r="Y61" i="77"/>
  <c r="V94" i="77"/>
  <c r="Q79" i="77"/>
  <c r="X94" i="77"/>
  <c r="AJ65" i="77"/>
  <c r="V70" i="77"/>
  <c r="Q76" i="77"/>
  <c r="AJ77" i="77"/>
  <c r="T79" i="77"/>
  <c r="V79" i="77"/>
  <c r="V82" i="77"/>
  <c r="X85" i="77"/>
  <c r="Z85" i="77"/>
  <c r="Y85" i="77"/>
  <c r="Y94" i="77"/>
  <c r="AC100" i="77"/>
  <c r="AF58" i="77"/>
  <c r="AE58" i="77"/>
  <c r="AN68" i="77"/>
  <c r="AM68" i="77"/>
  <c r="AL68" i="77"/>
  <c r="V85" i="77"/>
  <c r="O96" i="77"/>
  <c r="AL65" i="77"/>
  <c r="AJ68" i="77"/>
  <c r="X70" i="77"/>
  <c r="Y73" i="77"/>
  <c r="S76" i="77"/>
  <c r="X79" i="77"/>
  <c r="X82" i="77"/>
  <c r="AM89" i="77"/>
  <c r="AE100" i="77"/>
  <c r="O63" i="77"/>
  <c r="AM65" i="77"/>
  <c r="AM77" i="77"/>
  <c r="Y82" i="77"/>
  <c r="Q96" i="77"/>
  <c r="AG58" i="77"/>
  <c r="AN77" i="77"/>
  <c r="Z79" i="77"/>
  <c r="AC91" i="77"/>
  <c r="R96" i="77"/>
  <c r="AG100" i="77"/>
  <c r="V57" i="77"/>
  <c r="O72" i="77"/>
  <c r="S87" i="77"/>
  <c r="R87" i="77"/>
  <c r="Q87" i="77"/>
  <c r="X57" i="77"/>
  <c r="R60" i="77"/>
  <c r="V63" i="77"/>
  <c r="AG64" i="77"/>
  <c r="Q69" i="77"/>
  <c r="Q72" i="77"/>
  <c r="S75" i="77"/>
  <c r="R75" i="77"/>
  <c r="Q75" i="77"/>
  <c r="AC76" i="77"/>
  <c r="AC79" i="77"/>
  <c r="AG88" i="77"/>
  <c r="AF91" i="77"/>
  <c r="AJ97" i="77"/>
  <c r="AJ100" i="77"/>
  <c r="O79" i="77"/>
  <c r="V61" i="77"/>
  <c r="X64" i="77"/>
  <c r="V64" i="77"/>
  <c r="O76" i="77"/>
  <c r="AN92" i="77"/>
  <c r="AM92" i="77"/>
  <c r="AL92" i="77"/>
  <c r="V73" i="77"/>
  <c r="AJ89" i="77"/>
  <c r="AJ92" i="77"/>
  <c r="Y64" i="77"/>
  <c r="Z64" i="77"/>
  <c r="X73" i="77"/>
  <c r="AN80" i="77"/>
  <c r="AJ80" i="77"/>
  <c r="AM80" i="77"/>
  <c r="AL80" i="77"/>
  <c r="AL89" i="77"/>
  <c r="S99" i="77"/>
  <c r="R99" i="77"/>
  <c r="Q99" i="77"/>
  <c r="AC58" i="77"/>
  <c r="S63" i="77"/>
  <c r="R63" i="77"/>
  <c r="O99" i="77"/>
  <c r="AC64" i="77"/>
  <c r="Y70" i="77"/>
  <c r="Y79" i="77"/>
  <c r="AC88" i="77"/>
  <c r="AF100" i="77"/>
  <c r="O60" i="77"/>
  <c r="AE64" i="77"/>
  <c r="AE88" i="77"/>
  <c r="Y57" i="77"/>
  <c r="AH64" i="77"/>
  <c r="R69" i="77"/>
  <c r="O75" i="77"/>
  <c r="AG82" i="77"/>
  <c r="T87" i="77"/>
  <c r="V87" i="77"/>
  <c r="AH88" i="77"/>
  <c r="Z93" i="77"/>
  <c r="Y93" i="77"/>
  <c r="X93" i="77"/>
  <c r="Z88" i="77"/>
  <c r="Z96" i="77"/>
  <c r="AM59" i="77"/>
  <c r="S62" i="77"/>
  <c r="AM67" i="77"/>
  <c r="S70" i="77"/>
  <c r="AM75" i="77"/>
  <c r="S78" i="77"/>
  <c r="AM83" i="77"/>
  <c r="S86" i="77"/>
  <c r="AM91" i="77"/>
  <c r="S94" i="77"/>
  <c r="AM99" i="77"/>
  <c r="AC62" i="77"/>
  <c r="AC70" i="77"/>
  <c r="AC78" i="77"/>
  <c r="AC86" i="77"/>
  <c r="AC94" i="77"/>
  <c r="V60" i="77"/>
  <c r="V68" i="77"/>
  <c r="V76" i="77"/>
  <c r="V84" i="77"/>
  <c r="V92" i="77"/>
  <c r="V100" i="77"/>
  <c r="O58" i="77"/>
  <c r="AA61" i="77"/>
  <c r="AE62" i="77"/>
  <c r="O66" i="77"/>
  <c r="AA69" i="77"/>
  <c r="AE70" i="77"/>
  <c r="O74" i="77"/>
  <c r="AA77" i="77"/>
  <c r="AE78" i="77"/>
  <c r="O82" i="77"/>
  <c r="AA85" i="77"/>
  <c r="AE86" i="77"/>
  <c r="O90" i="77"/>
  <c r="AA93" i="77"/>
  <c r="AE94" i="77"/>
  <c r="O98" i="77"/>
  <c r="X60" i="77"/>
  <c r="AF62" i="77"/>
  <c r="AF70" i="77"/>
  <c r="AF78" i="77"/>
  <c r="X92" i="77"/>
  <c r="AC61" i="77"/>
  <c r="AC69" i="77"/>
  <c r="AC77" i="77"/>
  <c r="AC85" i="77"/>
  <c r="AC93" i="77"/>
  <c r="Q98" i="77"/>
  <c r="Y100" i="77"/>
  <c r="R58" i="77"/>
  <c r="Z60" i="77"/>
  <c r="AL63" i="77"/>
  <c r="R66" i="77"/>
  <c r="Z68" i="77"/>
  <c r="AL71" i="77"/>
  <c r="R74" i="77"/>
  <c r="Z76" i="77"/>
  <c r="AL79" i="77"/>
  <c r="R82" i="77"/>
  <c r="Z84" i="77"/>
  <c r="AL87" i="77"/>
  <c r="R90" i="77"/>
  <c r="Z92" i="77"/>
  <c r="AL95" i="77"/>
  <c r="R98" i="77"/>
  <c r="Z100" i="77"/>
  <c r="X68" i="77"/>
  <c r="X76" i="77"/>
  <c r="X84" i="77"/>
  <c r="AF86" i="77"/>
  <c r="AF94" i="77"/>
  <c r="Q58" i="77"/>
  <c r="Q66" i="77"/>
  <c r="Q74" i="77"/>
  <c r="Q82" i="77"/>
  <c r="Q90" i="77"/>
  <c r="V88" i="77"/>
  <c r="V96" i="77"/>
  <c r="O55" i="77"/>
  <c r="Q55" i="77"/>
  <c r="R55" i="77"/>
  <c r="AC55" i="77"/>
  <c r="AE55" i="77"/>
  <c r="AL55" i="77"/>
  <c r="V55" i="77"/>
  <c r="X55" i="77"/>
  <c r="Y55" i="77"/>
  <c r="AF55" i="77"/>
  <c r="AM55" i="77"/>
  <c r="AJ55" i="77"/>
  <c r="AJ51" i="77"/>
  <c r="AG49" i="77"/>
  <c r="AM50" i="77"/>
  <c r="AN50" i="77"/>
  <c r="O51" i="77"/>
  <c r="Q51" i="77"/>
  <c r="O50" i="77"/>
  <c r="Q50" i="77"/>
  <c r="R50" i="77"/>
  <c r="AG53" i="77"/>
  <c r="AL51" i="77"/>
  <c r="AM51" i="77"/>
  <c r="Q53" i="77"/>
  <c r="AJ49" i="77"/>
  <c r="AL49" i="77"/>
  <c r="AM49" i="77"/>
  <c r="R51" i="77"/>
  <c r="Y52" i="77"/>
  <c r="Z52" i="77"/>
  <c r="Y51" i="77"/>
  <c r="Z51" i="77"/>
  <c r="AC51" i="77"/>
  <c r="V49" i="77"/>
  <c r="Z50" i="77"/>
  <c r="AC49" i="77"/>
  <c r="AE49" i="77"/>
  <c r="O53" i="77"/>
  <c r="O52" i="77"/>
  <c r="Q52" i="77"/>
  <c r="R52" i="77"/>
  <c r="X53" i="77"/>
  <c r="Y53" i="77"/>
  <c r="V52" i="77"/>
  <c r="O49" i="77"/>
  <c r="AE53" i="77"/>
  <c r="AF53" i="77"/>
  <c r="Q49" i="77"/>
  <c r="AC52" i="77"/>
  <c r="R49" i="77"/>
  <c r="V50" i="77"/>
  <c r="X50" i="77"/>
  <c r="AF52" i="77"/>
  <c r="AE51" i="77"/>
  <c r="AM53" i="77"/>
  <c r="R53" i="77"/>
  <c r="V53" i="77"/>
  <c r="V51" i="77"/>
  <c r="AE52" i="77"/>
  <c r="AJ53" i="77"/>
  <c r="AL53" i="77"/>
  <c r="S38" i="77"/>
  <c r="R38" i="77"/>
  <c r="Q46" i="77"/>
  <c r="Q38" i="77"/>
  <c r="AC37" i="77"/>
  <c r="Y48" i="77"/>
  <c r="AJ47" i="77"/>
  <c r="AG43" i="77"/>
  <c r="M113" i="77"/>
  <c r="T102" i="77"/>
  <c r="AN42" i="77"/>
  <c r="AM42" i="77"/>
  <c r="AL42" i="77"/>
  <c r="AC38" i="77"/>
  <c r="T35" i="77"/>
  <c r="AJ42" i="77"/>
  <c r="X38" i="77"/>
  <c r="AG45" i="77"/>
  <c r="AF45" i="77"/>
  <c r="T112" i="77"/>
  <c r="Z48" i="77"/>
  <c r="AE45" i="77"/>
  <c r="AG41" i="77"/>
  <c r="AH102" i="77"/>
  <c r="S45" i="77"/>
  <c r="R45" i="77"/>
  <c r="T113" i="77"/>
  <c r="AF47" i="77"/>
  <c r="Q45" i="77"/>
  <c r="S47" i="77"/>
  <c r="AF43" i="77"/>
  <c r="AJ40" i="77"/>
  <c r="AF40" i="77"/>
  <c r="AG40" i="77"/>
  <c r="O40" i="77"/>
  <c r="AH32" i="77"/>
  <c r="AM38" i="77"/>
  <c r="AL38" i="77"/>
  <c r="AG47" i="77"/>
  <c r="Y38" i="77"/>
  <c r="R47" i="77"/>
  <c r="AJ43" i="77"/>
  <c r="O38" i="77"/>
  <c r="O47" i="77"/>
  <c r="T33" i="77"/>
  <c r="AH111" i="77"/>
  <c r="V43" i="77"/>
  <c r="AJ48" i="77"/>
  <c r="V46" i="77"/>
  <c r="O43" i="77"/>
  <c r="O41" i="77"/>
  <c r="S42" i="77"/>
  <c r="O42" i="77"/>
  <c r="Z37" i="77"/>
  <c r="M31" i="77"/>
  <c r="X42" i="77"/>
  <c r="T108" i="77"/>
  <c r="M46" i="77"/>
  <c r="S46" i="77"/>
  <c r="AM37" i="77"/>
  <c r="R42" i="77"/>
  <c r="AL37" i="77"/>
  <c r="AN43" i="77"/>
  <c r="Q42" i="77"/>
  <c r="AM43" i="77"/>
  <c r="AJ37" i="77"/>
  <c r="Y37" i="77"/>
  <c r="AE43" i="77"/>
  <c r="AE41" i="77"/>
  <c r="M107" i="77"/>
  <c r="AC47" i="77"/>
  <c r="AN38" i="77"/>
  <c r="AL41" i="77"/>
  <c r="S40" i="77"/>
  <c r="AM47" i="77"/>
  <c r="R40" i="77"/>
  <c r="AH110" i="77"/>
  <c r="AH113" i="77"/>
  <c r="AL47" i="77"/>
  <c r="X46" i="77"/>
  <c r="AJ41" i="77"/>
  <c r="Q40" i="77"/>
  <c r="Z38" i="77"/>
  <c r="M33" i="77"/>
  <c r="V41" i="77"/>
  <c r="AA41" i="77"/>
  <c r="X36" i="77"/>
  <c r="Y36" i="77"/>
  <c r="Z47" i="77"/>
  <c r="AN45" i="77"/>
  <c r="AG42" i="77"/>
  <c r="S41" i="77"/>
  <c r="Z36" i="77"/>
  <c r="Y47" i="77"/>
  <c r="AL45" i="77"/>
  <c r="R41" i="77"/>
  <c r="M109" i="77"/>
  <c r="M112" i="77"/>
  <c r="AN48" i="77"/>
  <c r="X47" i="77"/>
  <c r="AC42" i="77"/>
  <c r="Q41" i="77"/>
  <c r="AN37" i="77"/>
  <c r="V109" i="77"/>
  <c r="AL40" i="77"/>
  <c r="AA109" i="77"/>
  <c r="Q47" i="77"/>
  <c r="AC45" i="77"/>
  <c r="V42" i="77"/>
  <c r="X48" i="77"/>
  <c r="AJ46" i="77"/>
  <c r="AC43" i="77"/>
  <c r="AE40" i="77"/>
  <c r="AJ38" i="77"/>
  <c r="X37" i="77"/>
  <c r="AG46" i="77"/>
  <c r="AG38" i="77"/>
  <c r="AA42" i="77"/>
  <c r="T110" i="77"/>
  <c r="S48" i="77"/>
  <c r="AF46" i="77"/>
  <c r="O45" i="77"/>
  <c r="Z43" i="77"/>
  <c r="X40" i="77"/>
  <c r="AF38" i="77"/>
  <c r="S37" i="77"/>
  <c r="AE46" i="77"/>
  <c r="Y43" i="77"/>
  <c r="AN41" i="77"/>
  <c r="AE38" i="77"/>
  <c r="AH31" i="77"/>
  <c r="AA113" i="77"/>
  <c r="O48" i="77"/>
  <c r="X43" i="77"/>
  <c r="AM41" i="77"/>
  <c r="AF109" i="77"/>
  <c r="AG109" i="77"/>
  <c r="Z45" i="77"/>
  <c r="Y45" i="77"/>
  <c r="S43" i="77"/>
  <c r="AG48" i="77"/>
  <c r="X45" i="77"/>
  <c r="R43" i="77"/>
  <c r="AG37" i="77"/>
  <c r="AF48" i="77"/>
  <c r="Z46" i="77"/>
  <c r="Q43" i="77"/>
  <c r="AF37" i="77"/>
  <c r="M110" i="77"/>
  <c r="AN112" i="77"/>
  <c r="AE48" i="77"/>
  <c r="Y46" i="77"/>
  <c r="V45" i="77"/>
  <c r="AN40" i="77"/>
  <c r="AE37" i="77"/>
  <c r="V48" i="77"/>
  <c r="V37" i="77"/>
  <c r="AH101" i="77"/>
  <c r="AA108" i="77"/>
  <c r="AC40" i="77"/>
  <c r="AA31" i="77"/>
  <c r="S111" i="77"/>
  <c r="R48" i="77"/>
  <c r="R37" i="77"/>
  <c r="AH47" i="77"/>
  <c r="AH108" i="77"/>
  <c r="Q48" i="77"/>
  <c r="AF42" i="77"/>
  <c r="Z40" i="77"/>
  <c r="Q37" i="77"/>
  <c r="AM45" i="77"/>
  <c r="Y40" i="77"/>
  <c r="O37" i="77"/>
  <c r="AN46" i="77"/>
  <c r="Z41" i="77"/>
  <c r="AM46" i="77"/>
  <c r="AJ45" i="77"/>
  <c r="Y41" i="77"/>
  <c r="V40" i="77"/>
  <c r="T41" i="77"/>
  <c r="AC32" i="77"/>
  <c r="T42" i="77"/>
  <c r="AL46" i="77"/>
  <c r="AG32" i="77"/>
  <c r="AE109" i="77"/>
  <c r="AA102" i="77"/>
  <c r="V108" i="77"/>
  <c r="S35" i="77"/>
  <c r="S110" i="77"/>
  <c r="O101" i="77"/>
  <c r="AC31" i="77"/>
  <c r="Q101" i="77"/>
  <c r="R101" i="77"/>
  <c r="Y33" i="77"/>
  <c r="AF31" i="77"/>
  <c r="AG31" i="77"/>
  <c r="AE35" i="77"/>
  <c r="AJ33" i="77"/>
  <c r="AG35" i="77"/>
  <c r="Z112" i="77"/>
  <c r="X114" i="77"/>
  <c r="AH35" i="77"/>
  <c r="AA112" i="77"/>
  <c r="AM33" i="77"/>
  <c r="AC107" i="77"/>
  <c r="AL110" i="77"/>
  <c r="O33" i="77"/>
  <c r="Y108" i="77"/>
  <c r="Q35" i="77"/>
  <c r="AL111" i="77"/>
  <c r="AM111" i="77"/>
  <c r="S33" i="77"/>
  <c r="AM113" i="77"/>
  <c r="O107" i="77"/>
  <c r="AE110" i="77"/>
  <c r="AF110" i="77"/>
  <c r="AF35" i="77"/>
  <c r="AG110" i="77"/>
  <c r="AN33" i="77"/>
  <c r="AL35" i="77"/>
  <c r="X109" i="77"/>
  <c r="AM110" i="77"/>
  <c r="AE112" i="77"/>
  <c r="AH114" i="77"/>
  <c r="AN32" i="77"/>
  <c r="Q110" i="77"/>
  <c r="R35" i="77"/>
  <c r="AM102" i="77"/>
  <c r="AN102" i="77"/>
  <c r="S101" i="77"/>
  <c r="Q107" i="77"/>
  <c r="S107" i="77"/>
  <c r="AE107" i="77"/>
  <c r="Y109" i="77"/>
  <c r="AN110" i="77"/>
  <c r="S113" i="77"/>
  <c r="AG111" i="77"/>
  <c r="Q31" i="77"/>
  <c r="AJ108" i="77"/>
  <c r="AL108" i="77"/>
  <c r="AM108" i="77"/>
  <c r="AF107" i="77"/>
  <c r="Z109" i="77"/>
  <c r="M111" i="77"/>
  <c r="AJ112" i="77"/>
  <c r="AJ114" i="77"/>
  <c r="AJ32" i="77"/>
  <c r="O35" i="77"/>
  <c r="AL33" i="77"/>
  <c r="T36" i="77"/>
  <c r="AG107" i="77"/>
  <c r="Y102" i="77"/>
  <c r="Z102" i="77"/>
  <c r="S31" i="77"/>
  <c r="Q33" i="77"/>
  <c r="Z108" i="77"/>
  <c r="R110" i="77"/>
  <c r="AC110" i="77"/>
  <c r="V112" i="77"/>
  <c r="Y112" i="77"/>
  <c r="AL112" i="77"/>
  <c r="AL114" i="77"/>
  <c r="R31" i="77"/>
  <c r="AL102" i="77"/>
  <c r="AN111" i="77"/>
  <c r="X33" i="77"/>
  <c r="AN113" i="77"/>
  <c r="Z33" i="77"/>
  <c r="AF32" i="77"/>
  <c r="S102" i="77"/>
  <c r="AM112" i="77"/>
  <c r="AE36" i="77"/>
  <c r="AG36" i="77"/>
  <c r="AF36" i="77"/>
  <c r="AJ31" i="77"/>
  <c r="O109" i="77"/>
  <c r="AM31" i="77"/>
  <c r="X32" i="77"/>
  <c r="AC102" i="77"/>
  <c r="AE102" i="77"/>
  <c r="Z114" i="77"/>
  <c r="T114" i="77"/>
  <c r="T107" i="77"/>
  <c r="Z107" i="77"/>
  <c r="Y107" i="77"/>
  <c r="X107" i="77"/>
  <c r="AL101" i="77"/>
  <c r="AL107" i="77"/>
  <c r="AM107" i="77"/>
  <c r="AN107" i="77"/>
  <c r="Z32" i="77"/>
  <c r="T32" i="77"/>
  <c r="AJ107" i="77"/>
  <c r="V32" i="77"/>
  <c r="S114" i="77"/>
  <c r="R114" i="77"/>
  <c r="Q114" i="77"/>
  <c r="O114" i="77"/>
  <c r="AF102" i="77"/>
  <c r="R111" i="77"/>
  <c r="Q111" i="77"/>
  <c r="V114" i="77"/>
  <c r="AM109" i="77"/>
  <c r="O113" i="77"/>
  <c r="AC36" i="77"/>
  <c r="S109" i="77"/>
  <c r="R109" i="77"/>
  <c r="AL31" i="77"/>
  <c r="M36" i="77"/>
  <c r="S36" i="77"/>
  <c r="R36" i="77"/>
  <c r="AG114" i="77"/>
  <c r="AA114" i="77"/>
  <c r="AF114" i="77"/>
  <c r="AE114" i="77"/>
  <c r="AC114" i="77"/>
  <c r="V101" i="77"/>
  <c r="Z101" i="77"/>
  <c r="Y101" i="77"/>
  <c r="X101" i="77"/>
  <c r="AL109" i="77"/>
  <c r="AC108" i="77"/>
  <c r="V107" i="77"/>
  <c r="O36" i="77"/>
  <c r="AJ109" i="77"/>
  <c r="Q113" i="77"/>
  <c r="AN101" i="77"/>
  <c r="AM101" i="77"/>
  <c r="Z35" i="77"/>
  <c r="Y35" i="77"/>
  <c r="X35" i="77"/>
  <c r="AG33" i="77"/>
  <c r="AF33" i="77"/>
  <c r="AE33" i="77"/>
  <c r="AC33" i="77"/>
  <c r="AA33" i="77"/>
  <c r="Z111" i="77"/>
  <c r="Y111" i="77"/>
  <c r="X111" i="77"/>
  <c r="V111" i="77"/>
  <c r="Q36" i="77"/>
  <c r="AG108" i="77"/>
  <c r="AF108" i="77"/>
  <c r="S32" i="77"/>
  <c r="R32" i="77"/>
  <c r="O32" i="77"/>
  <c r="V102" i="77"/>
  <c r="Q32" i="77"/>
  <c r="Z31" i="77"/>
  <c r="Y31" i="77"/>
  <c r="X31" i="77"/>
  <c r="O112" i="77"/>
  <c r="AN36" i="77"/>
  <c r="AM36" i="77"/>
  <c r="AL36" i="77"/>
  <c r="Q112" i="77"/>
  <c r="Y113" i="77"/>
  <c r="V31" i="77"/>
  <c r="V113" i="77"/>
  <c r="S108" i="77"/>
  <c r="R108" i="77"/>
  <c r="Q108" i="77"/>
  <c r="O108" i="77"/>
  <c r="R112" i="77"/>
  <c r="Z113" i="77"/>
  <c r="AL32" i="77"/>
  <c r="AG101" i="77"/>
  <c r="AF101" i="77"/>
  <c r="AC101" i="77"/>
  <c r="AG113" i="77"/>
  <c r="AE113" i="77"/>
  <c r="AF113" i="77"/>
  <c r="V110" i="77"/>
  <c r="AA32" i="77"/>
  <c r="AJ35" i="77"/>
  <c r="AC112" i="77"/>
  <c r="M102" i="77"/>
  <c r="X110" i="77"/>
  <c r="AA111" i="77"/>
  <c r="Y110" i="77"/>
  <c r="AN35" i="77"/>
  <c r="AG112" i="77"/>
  <c r="AJ113" i="77"/>
  <c r="AM114" i="77"/>
  <c r="Q102" i="77"/>
  <c r="AE111" i="77"/>
  <c r="O102" i="77"/>
  <c r="AC111" i="77"/>
  <c r="AC43" i="69"/>
  <c r="AH43" i="69"/>
  <c r="Q52" i="69"/>
  <c r="T88" i="69"/>
  <c r="M89" i="69"/>
  <c r="S52" i="69"/>
  <c r="T52" i="69"/>
  <c r="Z85" i="69"/>
  <c r="M43" i="69"/>
  <c r="R52" i="69"/>
  <c r="Z52" i="69"/>
  <c r="AH52" i="69"/>
  <c r="Q43" i="69"/>
  <c r="AC52" i="69"/>
  <c r="AJ52" i="69"/>
  <c r="R43" i="69"/>
  <c r="V52" i="69"/>
  <c r="AL52" i="69"/>
  <c r="S43" i="69"/>
  <c r="AE52" i="69"/>
  <c r="AM52" i="69"/>
  <c r="AF52" i="69"/>
  <c r="AH106" i="69"/>
  <c r="AN60" i="69"/>
  <c r="AJ39" i="69"/>
  <c r="AF54" i="69"/>
  <c r="Z73" i="69"/>
  <c r="X93" i="69"/>
  <c r="AA43" i="69"/>
  <c r="Z43" i="69"/>
  <c r="AN70" i="69"/>
  <c r="T43" i="69"/>
  <c r="AJ43" i="69"/>
  <c r="AE111" i="69"/>
  <c r="V43" i="69"/>
  <c r="AL43" i="69"/>
  <c r="S64" i="69"/>
  <c r="AG111" i="69"/>
  <c r="AE43" i="69"/>
  <c r="AM43" i="69"/>
  <c r="R71" i="69"/>
  <c r="AE81" i="69"/>
  <c r="X43" i="69"/>
  <c r="AN50" i="69"/>
  <c r="AF81" i="69"/>
  <c r="AN95" i="69"/>
  <c r="AH96" i="69"/>
  <c r="T109" i="69"/>
  <c r="O111" i="69"/>
  <c r="AF111" i="69"/>
  <c r="Z74" i="69"/>
  <c r="AF82" i="69"/>
  <c r="S99" i="69"/>
  <c r="Q111" i="69"/>
  <c r="Z94" i="69"/>
  <c r="AH80" i="69"/>
  <c r="AG65" i="69"/>
  <c r="AN67" i="69"/>
  <c r="R99" i="69"/>
  <c r="Y108" i="69"/>
  <c r="AA56" i="69"/>
  <c r="AM70" i="69"/>
  <c r="AJ80" i="69"/>
  <c r="AN83" i="69"/>
  <c r="T86" i="69"/>
  <c r="R89" i="69"/>
  <c r="AN90" i="69"/>
  <c r="AN59" i="69"/>
  <c r="AN71" i="69"/>
  <c r="S97" i="69"/>
  <c r="AE105" i="69"/>
  <c r="AM50" i="69"/>
  <c r="T59" i="69"/>
  <c r="AF65" i="69"/>
  <c r="T69" i="69"/>
  <c r="AL70" i="69"/>
  <c r="S71" i="69"/>
  <c r="AA73" i="69"/>
  <c r="AG82" i="69"/>
  <c r="M91" i="69"/>
  <c r="M96" i="69"/>
  <c r="AF105" i="69"/>
  <c r="AN34" i="69"/>
  <c r="AG105" i="69"/>
  <c r="AC106" i="69"/>
  <c r="V30" i="69"/>
  <c r="AJ47" i="69"/>
  <c r="AG48" i="69"/>
  <c r="S60" i="69"/>
  <c r="AC63" i="69"/>
  <c r="S68" i="69"/>
  <c r="AM68" i="69"/>
  <c r="AA74" i="69"/>
  <c r="AH78" i="69"/>
  <c r="AA82" i="69"/>
  <c r="Y93" i="69"/>
  <c r="S96" i="69"/>
  <c r="AF106" i="69"/>
  <c r="M112" i="69"/>
  <c r="AH48" i="69"/>
  <c r="AN56" i="69"/>
  <c r="T68" i="69"/>
  <c r="AN68" i="69"/>
  <c r="AL83" i="69"/>
  <c r="Z93" i="69"/>
  <c r="AJ95" i="69"/>
  <c r="T96" i="69"/>
  <c r="Q99" i="69"/>
  <c r="AA105" i="69"/>
  <c r="AG106" i="69"/>
  <c r="AH32" i="69"/>
  <c r="V46" i="69"/>
  <c r="AM67" i="69"/>
  <c r="Q71" i="69"/>
  <c r="Y73" i="69"/>
  <c r="AE82" i="69"/>
  <c r="S89" i="69"/>
  <c r="AH98" i="69"/>
  <c r="AA108" i="69"/>
  <c r="AJ37" i="69"/>
  <c r="V77" i="69"/>
  <c r="AC90" i="69"/>
  <c r="AC30" i="69"/>
  <c r="AH54" i="69"/>
  <c r="AH59" i="69"/>
  <c r="M60" i="69"/>
  <c r="M61" i="69"/>
  <c r="AH61" i="69"/>
  <c r="Y66" i="69"/>
  <c r="M69" i="69"/>
  <c r="R81" i="69"/>
  <c r="AH81" i="69"/>
  <c r="T85" i="69"/>
  <c r="T89" i="69"/>
  <c r="AF91" i="69"/>
  <c r="AA93" i="69"/>
  <c r="AJ96" i="69"/>
  <c r="S107" i="69"/>
  <c r="S109" i="69"/>
  <c r="AE85" i="69"/>
  <c r="X88" i="69"/>
  <c r="AE90" i="69"/>
  <c r="X106" i="69"/>
  <c r="AH50" i="69"/>
  <c r="AJ59" i="69"/>
  <c r="O60" i="69"/>
  <c r="O61" i="69"/>
  <c r="Y63" i="69"/>
  <c r="Y65" i="69"/>
  <c r="O69" i="69"/>
  <c r="R74" i="69"/>
  <c r="S76" i="69"/>
  <c r="Y77" i="69"/>
  <c r="AM82" i="69"/>
  <c r="AJ84" i="69"/>
  <c r="V85" i="69"/>
  <c r="AF85" i="69"/>
  <c r="Y88" i="69"/>
  <c r="AF90" i="69"/>
  <c r="AM96" i="69"/>
  <c r="AM98" i="69"/>
  <c r="Y106" i="69"/>
  <c r="AL110" i="69"/>
  <c r="AN111" i="69"/>
  <c r="AM37" i="69"/>
  <c r="Q74" i="69"/>
  <c r="Q76" i="69"/>
  <c r="S81" i="69"/>
  <c r="AG91" i="69"/>
  <c r="AM39" i="69"/>
  <c r="Z63" i="69"/>
  <c r="Z65" i="69"/>
  <c r="S74" i="69"/>
  <c r="AH75" i="69"/>
  <c r="T76" i="69"/>
  <c r="Z77" i="69"/>
  <c r="AM80" i="69"/>
  <c r="AN82" i="69"/>
  <c r="AG85" i="69"/>
  <c r="Z88" i="69"/>
  <c r="AG90" i="69"/>
  <c r="AF93" i="69"/>
  <c r="AH95" i="69"/>
  <c r="O96" i="69"/>
  <c r="AE96" i="69"/>
  <c r="AN96" i="69"/>
  <c r="AN98" i="69"/>
  <c r="AN105" i="69"/>
  <c r="Z106" i="69"/>
  <c r="AL108" i="69"/>
  <c r="AM110" i="69"/>
  <c r="X30" i="69"/>
  <c r="Z60" i="69"/>
  <c r="X65" i="69"/>
  <c r="Z66" i="69"/>
  <c r="X77" i="69"/>
  <c r="AL98" i="69"/>
  <c r="AF30" i="69"/>
  <c r="AN39" i="69"/>
  <c r="AJ50" i="69"/>
  <c r="AA54" i="69"/>
  <c r="AG58" i="69"/>
  <c r="AL59" i="69"/>
  <c r="Q60" i="69"/>
  <c r="AA63" i="69"/>
  <c r="AA65" i="69"/>
  <c r="R68" i="69"/>
  <c r="R69" i="69"/>
  <c r="AH70" i="69"/>
  <c r="AH71" i="69"/>
  <c r="AA77" i="69"/>
  <c r="AN80" i="69"/>
  <c r="M82" i="69"/>
  <c r="X85" i="69"/>
  <c r="O89" i="69"/>
  <c r="AH90" i="69"/>
  <c r="AG93" i="69"/>
  <c r="Y94" i="69"/>
  <c r="AF96" i="69"/>
  <c r="M106" i="69"/>
  <c r="AA106" i="69"/>
  <c r="AM108" i="69"/>
  <c r="Z30" i="69"/>
  <c r="AE36" i="69"/>
  <c r="AN45" i="69"/>
  <c r="T49" i="69"/>
  <c r="S69" i="69"/>
  <c r="M83" i="69"/>
  <c r="AG96" i="69"/>
  <c r="M107" i="69"/>
  <c r="AN108" i="69"/>
  <c r="AA30" i="69"/>
  <c r="R30" i="69"/>
  <c r="S30" i="69"/>
  <c r="AH38" i="69"/>
  <c r="AH49" i="69"/>
  <c r="AJ49" i="69"/>
  <c r="Y61" i="69"/>
  <c r="Z61" i="69"/>
  <c r="AM63" i="69"/>
  <c r="AN63" i="69"/>
  <c r="AJ73" i="69"/>
  <c r="AN73" i="69"/>
  <c r="AM73" i="69"/>
  <c r="AL73" i="69"/>
  <c r="O94" i="69"/>
  <c r="S94" i="69"/>
  <c r="R94" i="69"/>
  <c r="Q94" i="69"/>
  <c r="Q34" i="69"/>
  <c r="AJ36" i="69"/>
  <c r="AJ38" i="69"/>
  <c r="AH40" i="69"/>
  <c r="AL49" i="69"/>
  <c r="X58" i="69"/>
  <c r="Z58" i="69"/>
  <c r="Y58" i="69"/>
  <c r="T58" i="69"/>
  <c r="V111" i="69"/>
  <c r="Z111" i="69"/>
  <c r="Y111" i="69"/>
  <c r="X111" i="69"/>
  <c r="AJ62" i="69"/>
  <c r="AN62" i="69"/>
  <c r="AM62" i="69"/>
  <c r="AL62" i="69"/>
  <c r="AN79" i="69"/>
  <c r="AM79" i="69"/>
  <c r="AL79" i="69"/>
  <c r="AH79" i="69"/>
  <c r="AE83" i="69"/>
  <c r="AG83" i="69"/>
  <c r="AF83" i="69"/>
  <c r="AC83" i="69"/>
  <c r="AL47" i="69"/>
  <c r="AF50" i="69"/>
  <c r="AC68" i="69"/>
  <c r="AG68" i="69"/>
  <c r="AF68" i="69"/>
  <c r="AE68" i="69"/>
  <c r="AA80" i="69"/>
  <c r="AG80" i="69"/>
  <c r="AF80" i="69"/>
  <c r="AE80" i="69"/>
  <c r="AG86" i="69"/>
  <c r="AA86" i="69"/>
  <c r="T87" i="69"/>
  <c r="Y87" i="69"/>
  <c r="S88" i="69"/>
  <c r="R88" i="69"/>
  <c r="Q88" i="69"/>
  <c r="M88" i="69"/>
  <c r="X78" i="69"/>
  <c r="Z78" i="69"/>
  <c r="Y78" i="69"/>
  <c r="V78" i="69"/>
  <c r="AL36" i="69"/>
  <c r="AL38" i="69"/>
  <c r="AM47" i="69"/>
  <c r="AN49" i="69"/>
  <c r="AG50" i="69"/>
  <c r="AJ55" i="69"/>
  <c r="AL55" i="69"/>
  <c r="O63" i="69"/>
  <c r="S63" i="69"/>
  <c r="R63" i="69"/>
  <c r="M63" i="69"/>
  <c r="AG70" i="69"/>
  <c r="AF70" i="69"/>
  <c r="AE70" i="69"/>
  <c r="AA70" i="69"/>
  <c r="AH76" i="69"/>
  <c r="AN76" i="69"/>
  <c r="AM76" i="69"/>
  <c r="AL76" i="69"/>
  <c r="AJ76" i="69"/>
  <c r="O88" i="69"/>
  <c r="V91" i="69"/>
  <c r="Z91" i="69"/>
  <c r="Y91" i="69"/>
  <c r="X91" i="69"/>
  <c r="AG98" i="69"/>
  <c r="AF98" i="69"/>
  <c r="AE98" i="69"/>
  <c r="AA98" i="69"/>
  <c r="AM49" i="69"/>
  <c r="AM36" i="69"/>
  <c r="AH37" i="69"/>
  <c r="AM38" i="69"/>
  <c r="AE39" i="69"/>
  <c r="AL41" i="69"/>
  <c r="AA46" i="69"/>
  <c r="AN47" i="69"/>
  <c r="O66" i="69"/>
  <c r="S66" i="69"/>
  <c r="R66" i="69"/>
  <c r="Q66" i="69"/>
  <c r="AC70" i="69"/>
  <c r="X79" i="69"/>
  <c r="Z79" i="69"/>
  <c r="Y79" i="69"/>
  <c r="S80" i="69"/>
  <c r="R80" i="69"/>
  <c r="Q80" i="69"/>
  <c r="M80" i="69"/>
  <c r="AC98" i="69"/>
  <c r="AF109" i="69"/>
  <c r="AG109" i="69"/>
  <c r="AA109" i="69"/>
  <c r="AL33" i="69"/>
  <c r="AN36" i="69"/>
  <c r="AH39" i="69"/>
  <c r="AN41" i="69"/>
  <c r="AN48" i="69"/>
  <c r="AM48" i="69"/>
  <c r="AN55" i="69"/>
  <c r="AG56" i="69"/>
  <c r="AF62" i="69"/>
  <c r="AE62" i="69"/>
  <c r="AC62" i="69"/>
  <c r="AG62" i="69"/>
  <c r="Q63" i="69"/>
  <c r="AE71" i="69"/>
  <c r="AG71" i="69"/>
  <c r="AF71" i="69"/>
  <c r="AC71" i="69"/>
  <c r="AL88" i="69"/>
  <c r="AN88" i="69"/>
  <c r="AM88" i="69"/>
  <c r="AH88" i="69"/>
  <c r="AE99" i="69"/>
  <c r="AG99" i="69"/>
  <c r="AF99" i="69"/>
  <c r="AC99" i="69"/>
  <c r="AN30" i="69"/>
  <c r="AM30" i="69"/>
  <c r="AL30" i="69"/>
  <c r="AJ30" i="69"/>
  <c r="AN33" i="69"/>
  <c r="AM56" i="69"/>
  <c r="AH56" i="69"/>
  <c r="T61" i="69"/>
  <c r="AH63" i="69"/>
  <c r="S77" i="69"/>
  <c r="Q77" i="69"/>
  <c r="AN87" i="69"/>
  <c r="AM87" i="69"/>
  <c r="AL87" i="69"/>
  <c r="AH87" i="69"/>
  <c r="Y112" i="69"/>
  <c r="Z112" i="69"/>
  <c r="T112" i="69"/>
  <c r="Y60" i="69"/>
  <c r="AM60" i="69"/>
  <c r="S61" i="69"/>
  <c r="X63" i="69"/>
  <c r="AG63" i="69"/>
  <c r="V65" i="69"/>
  <c r="AE65" i="69"/>
  <c r="V66" i="69"/>
  <c r="AL67" i="69"/>
  <c r="Q68" i="69"/>
  <c r="Z68" i="69"/>
  <c r="AJ68" i="69"/>
  <c r="Z71" i="69"/>
  <c r="X73" i="69"/>
  <c r="AG73" i="69"/>
  <c r="Y74" i="69"/>
  <c r="AC76" i="69"/>
  <c r="S78" i="69"/>
  <c r="O81" i="69"/>
  <c r="AC81" i="69"/>
  <c r="AN81" i="69"/>
  <c r="AM90" i="69"/>
  <c r="S91" i="69"/>
  <c r="AC91" i="69"/>
  <c r="V93" i="69"/>
  <c r="AE93" i="69"/>
  <c r="V94" i="69"/>
  <c r="AM95" i="69"/>
  <c r="R96" i="69"/>
  <c r="R97" i="69"/>
  <c r="Z99" i="69"/>
  <c r="AM105" i="69"/>
  <c r="X108" i="69"/>
  <c r="R109" i="69"/>
  <c r="AJ110" i="69"/>
  <c r="R111" i="69"/>
  <c r="AM111" i="69"/>
  <c r="Q30" i="69"/>
  <c r="Y30" i="69"/>
  <c r="AG30" i="69"/>
  <c r="T60" i="69"/>
  <c r="AH60" i="69"/>
  <c r="M62" i="69"/>
  <c r="AA66" i="69"/>
  <c r="AH67" i="69"/>
  <c r="M68" i="69"/>
  <c r="M72" i="69"/>
  <c r="AC72" i="69"/>
  <c r="T73" i="69"/>
  <c r="T74" i="69"/>
  <c r="O78" i="69"/>
  <c r="AC84" i="69"/>
  <c r="V86" i="69"/>
  <c r="M97" i="69"/>
  <c r="AA97" i="69"/>
  <c r="AH105" i="69"/>
  <c r="V109" i="69"/>
  <c r="AH111" i="69"/>
  <c r="O112" i="69"/>
  <c r="M30" i="69"/>
  <c r="AL65" i="69"/>
  <c r="AG74" i="69"/>
  <c r="AL75" i="69"/>
  <c r="AJ89" i="69"/>
  <c r="AL93" i="69"/>
  <c r="X96" i="69"/>
  <c r="Q106" i="69"/>
  <c r="AE108" i="69"/>
  <c r="AA58" i="69"/>
  <c r="AJ60" i="69"/>
  <c r="M64" i="69"/>
  <c r="AC64" i="69"/>
  <c r="AM65" i="69"/>
  <c r="T66" i="69"/>
  <c r="X68" i="69"/>
  <c r="AH68" i="69"/>
  <c r="Z69" i="69"/>
  <c r="M71" i="69"/>
  <c r="X71" i="69"/>
  <c r="AE73" i="69"/>
  <c r="V74" i="69"/>
  <c r="AN75" i="69"/>
  <c r="Q78" i="69"/>
  <c r="M81" i="69"/>
  <c r="AA81" i="69"/>
  <c r="AJ81" i="69"/>
  <c r="S83" i="69"/>
  <c r="AF84" i="69"/>
  <c r="AA85" i="69"/>
  <c r="Y86" i="69"/>
  <c r="Q91" i="69"/>
  <c r="AA91" i="69"/>
  <c r="AM93" i="69"/>
  <c r="T94" i="69"/>
  <c r="Y96" i="69"/>
  <c r="O97" i="69"/>
  <c r="M99" i="69"/>
  <c r="X99" i="69"/>
  <c r="R106" i="69"/>
  <c r="AN106" i="69"/>
  <c r="V108" i="69"/>
  <c r="AF108" i="69"/>
  <c r="Y109" i="69"/>
  <c r="AJ111" i="69"/>
  <c r="R112" i="69"/>
  <c r="X60" i="69"/>
  <c r="R61" i="69"/>
  <c r="AF63" i="69"/>
  <c r="AN65" i="69"/>
  <c r="AG66" i="69"/>
  <c r="Y68" i="69"/>
  <c r="Y71" i="69"/>
  <c r="S72" i="69"/>
  <c r="AF73" i="69"/>
  <c r="AE77" i="69"/>
  <c r="R78" i="69"/>
  <c r="AG84" i="69"/>
  <c r="Z86" i="69"/>
  <c r="AM89" i="69"/>
  <c r="AL90" i="69"/>
  <c r="R91" i="69"/>
  <c r="AN93" i="69"/>
  <c r="Z96" i="69"/>
  <c r="Y99" i="69"/>
  <c r="AL105" i="69"/>
  <c r="S106" i="69"/>
  <c r="AG108" i="69"/>
  <c r="Q109" i="69"/>
  <c r="Z109" i="69"/>
  <c r="S112" i="69"/>
  <c r="Z32" i="69"/>
  <c r="T36" i="69"/>
  <c r="AA40" i="69"/>
  <c r="AC45" i="69"/>
  <c r="Q56" i="69"/>
  <c r="Y35" i="69"/>
  <c r="Z54" i="69"/>
  <c r="Q45" i="69"/>
  <c r="AF45" i="69"/>
  <c r="AA33" i="69"/>
  <c r="AG37" i="69"/>
  <c r="S45" i="69"/>
  <c r="AC54" i="69"/>
  <c r="AC56" i="69"/>
  <c r="M33" i="69"/>
  <c r="T35" i="69"/>
  <c r="T37" i="69"/>
  <c r="M39" i="69"/>
  <c r="AA45" i="69"/>
  <c r="M50" i="69"/>
  <c r="AA55" i="69"/>
  <c r="M32" i="69"/>
  <c r="V35" i="69"/>
  <c r="S37" i="69"/>
  <c r="AC39" i="69"/>
  <c r="Z40" i="69"/>
  <c r="M41" i="69"/>
  <c r="O32" i="69"/>
  <c r="S34" i="69"/>
  <c r="AA35" i="69"/>
  <c r="AF39" i="69"/>
  <c r="M40" i="69"/>
  <c r="AE47" i="69"/>
  <c r="S39" i="69"/>
  <c r="AG39" i="69"/>
  <c r="AF40" i="69"/>
  <c r="AG47" i="69"/>
  <c r="AA41" i="69"/>
  <c r="T48" i="69"/>
  <c r="M54" i="69"/>
  <c r="T47" i="69"/>
  <c r="AC34" i="69"/>
  <c r="V45" i="69"/>
  <c r="M38" i="69"/>
  <c r="Y46" i="69"/>
  <c r="S48" i="69"/>
  <c r="M49" i="69"/>
  <c r="S50" i="69"/>
  <c r="AE50" i="69"/>
  <c r="S56" i="69"/>
  <c r="V56" i="69"/>
  <c r="AA32" i="69"/>
  <c r="AC33" i="69"/>
  <c r="AF34" i="69"/>
  <c r="S35" i="69"/>
  <c r="V36" i="69"/>
  <c r="AG36" i="69"/>
  <c r="V37" i="69"/>
  <c r="X39" i="69"/>
  <c r="AC41" i="69"/>
  <c r="S46" i="69"/>
  <c r="V47" i="69"/>
  <c r="V48" i="69"/>
  <c r="X50" i="69"/>
  <c r="AC55" i="69"/>
  <c r="X34" i="69"/>
  <c r="AG34" i="69"/>
  <c r="O37" i="69"/>
  <c r="R38" i="69"/>
  <c r="O39" i="69"/>
  <c r="Z39" i="69"/>
  <c r="O40" i="69"/>
  <c r="X45" i="69"/>
  <c r="AG45" i="69"/>
  <c r="T46" i="69"/>
  <c r="O48" i="69"/>
  <c r="R49" i="69"/>
  <c r="O50" i="69"/>
  <c r="Z50" i="69"/>
  <c r="O54" i="69"/>
  <c r="M55" i="69"/>
  <c r="X56" i="69"/>
  <c r="O38" i="69"/>
  <c r="O49" i="69"/>
  <c r="AC32" i="69"/>
  <c r="AE33" i="69"/>
  <c r="Y34" i="69"/>
  <c r="X36" i="69"/>
  <c r="Y37" i="69"/>
  <c r="T38" i="69"/>
  <c r="AC40" i="69"/>
  <c r="AE41" i="69"/>
  <c r="Y45" i="69"/>
  <c r="X47" i="69"/>
  <c r="Y48" i="69"/>
  <c r="AE55" i="69"/>
  <c r="Y56" i="69"/>
  <c r="R32" i="69"/>
  <c r="AF33" i="69"/>
  <c r="Z34" i="69"/>
  <c r="Y36" i="69"/>
  <c r="Q37" i="69"/>
  <c r="Z37" i="69"/>
  <c r="Q39" i="69"/>
  <c r="R40" i="69"/>
  <c r="AF41" i="69"/>
  <c r="Z45" i="69"/>
  <c r="Y47" i="69"/>
  <c r="Q48" i="69"/>
  <c r="Z48" i="69"/>
  <c r="Q50" i="69"/>
  <c r="AC50" i="69"/>
  <c r="R54" i="69"/>
  <c r="AF55" i="69"/>
  <c r="Z56" i="69"/>
  <c r="V34" i="69"/>
  <c r="S32" i="69"/>
  <c r="AF32" i="69"/>
  <c r="AA34" i="69"/>
  <c r="R37" i="69"/>
  <c r="S40" i="69"/>
  <c r="R48" i="69"/>
  <c r="S54" i="69"/>
  <c r="S59" i="69"/>
  <c r="R59" i="69"/>
  <c r="O59" i="69"/>
  <c r="V33" i="69"/>
  <c r="AJ35" i="69"/>
  <c r="O36" i="69"/>
  <c r="V41" i="69"/>
  <c r="AJ46" i="69"/>
  <c r="O47" i="69"/>
  <c r="AC49" i="69"/>
  <c r="V55" i="69"/>
  <c r="AC60" i="69"/>
  <c r="AA60" i="69"/>
  <c r="Z67" i="69"/>
  <c r="Y67" i="69"/>
  <c r="X67" i="69"/>
  <c r="Z75" i="69"/>
  <c r="Y75" i="69"/>
  <c r="X75" i="69"/>
  <c r="T83" i="69"/>
  <c r="Z83" i="69"/>
  <c r="Y83" i="69"/>
  <c r="X83" i="69"/>
  <c r="M85" i="69"/>
  <c r="R85" i="69"/>
  <c r="S85" i="69"/>
  <c r="Q85" i="69"/>
  <c r="O85" i="69"/>
  <c r="AN86" i="69"/>
  <c r="AM86" i="69"/>
  <c r="AL86" i="69"/>
  <c r="AJ86" i="69"/>
  <c r="T32" i="69"/>
  <c r="AJ32" i="69"/>
  <c r="O33" i="69"/>
  <c r="AM33" i="69"/>
  <c r="R34" i="69"/>
  <c r="AH34" i="69"/>
  <c r="M35" i="69"/>
  <c r="AC35" i="69"/>
  <c r="AF36" i="69"/>
  <c r="AA37" i="69"/>
  <c r="V38" i="69"/>
  <c r="Y39" i="69"/>
  <c r="T40" i="69"/>
  <c r="AJ40" i="69"/>
  <c r="O41" i="69"/>
  <c r="AM41" i="69"/>
  <c r="R45" i="69"/>
  <c r="AH45" i="69"/>
  <c r="M46" i="69"/>
  <c r="AC46" i="69"/>
  <c r="AF47" i="69"/>
  <c r="AA48" i="69"/>
  <c r="V49" i="69"/>
  <c r="Y50" i="69"/>
  <c r="T54" i="69"/>
  <c r="AJ54" i="69"/>
  <c r="O55" i="69"/>
  <c r="AM55" i="69"/>
  <c r="R56" i="69"/>
  <c r="Q59" i="69"/>
  <c r="S62" i="69"/>
  <c r="Q62" i="69"/>
  <c r="Z64" i="69"/>
  <c r="Y64" i="69"/>
  <c r="X64" i="69"/>
  <c r="V64" i="69"/>
  <c r="AN66" i="69"/>
  <c r="AM66" i="69"/>
  <c r="AL66" i="69"/>
  <c r="AJ66" i="69"/>
  <c r="V67" i="69"/>
  <c r="M70" i="69"/>
  <c r="Z72" i="69"/>
  <c r="Y72" i="69"/>
  <c r="X72" i="69"/>
  <c r="V72" i="69"/>
  <c r="AN74" i="69"/>
  <c r="AM74" i="69"/>
  <c r="AL74" i="69"/>
  <c r="AJ74" i="69"/>
  <c r="V75" i="69"/>
  <c r="AN78" i="69"/>
  <c r="AM78" i="69"/>
  <c r="AL78" i="69"/>
  <c r="V83" i="69"/>
  <c r="AA87" i="69"/>
  <c r="AF87" i="69"/>
  <c r="AG87" i="69"/>
  <c r="AE87" i="69"/>
  <c r="AN97" i="69"/>
  <c r="AM97" i="69"/>
  <c r="AL97" i="69"/>
  <c r="AH97" i="69"/>
  <c r="AG112" i="69"/>
  <c r="AF112" i="69"/>
  <c r="AE112" i="69"/>
  <c r="AC112" i="69"/>
  <c r="AA59" i="69"/>
  <c r="AF59" i="69"/>
  <c r="AE59" i="69"/>
  <c r="AH64" i="69"/>
  <c r="AN64" i="69"/>
  <c r="AM64" i="69"/>
  <c r="AL64" i="69"/>
  <c r="AH72" i="69"/>
  <c r="AN72" i="69"/>
  <c r="AM72" i="69"/>
  <c r="AL72" i="69"/>
  <c r="M108" i="69"/>
  <c r="S108" i="69"/>
  <c r="R108" i="69"/>
  <c r="Q108" i="69"/>
  <c r="O108" i="69"/>
  <c r="Q36" i="69"/>
  <c r="X55" i="69"/>
  <c r="O58" i="69"/>
  <c r="M58" i="69"/>
  <c r="AE60" i="69"/>
  <c r="AG69" i="69"/>
  <c r="AF69" i="69"/>
  <c r="AE69" i="69"/>
  <c r="AC69" i="69"/>
  <c r="Y97" i="69"/>
  <c r="X97" i="69"/>
  <c r="V97" i="69"/>
  <c r="T97" i="69"/>
  <c r="V32" i="69"/>
  <c r="AL32" i="69"/>
  <c r="Q33" i="69"/>
  <c r="Y33" i="69"/>
  <c r="AJ34" i="69"/>
  <c r="O35" i="69"/>
  <c r="AE35" i="69"/>
  <c r="AM35" i="69"/>
  <c r="R36" i="69"/>
  <c r="AC37" i="69"/>
  <c r="X38" i="69"/>
  <c r="AF38" i="69"/>
  <c r="V40" i="69"/>
  <c r="AL40" i="69"/>
  <c r="Q41" i="69"/>
  <c r="Y41" i="69"/>
  <c r="AJ45" i="69"/>
  <c r="O46" i="69"/>
  <c r="AE46" i="69"/>
  <c r="AM46" i="69"/>
  <c r="R47" i="69"/>
  <c r="AC48" i="69"/>
  <c r="X49" i="69"/>
  <c r="AF49" i="69"/>
  <c r="V54" i="69"/>
  <c r="AL54" i="69"/>
  <c r="Q55" i="69"/>
  <c r="Y55" i="69"/>
  <c r="Z59" i="69"/>
  <c r="X59" i="69"/>
  <c r="AF60" i="69"/>
  <c r="AN61" i="69"/>
  <c r="AL61" i="69"/>
  <c r="M65" i="69"/>
  <c r="S65" i="69"/>
  <c r="R65" i="69"/>
  <c r="Q65" i="69"/>
  <c r="AA67" i="69"/>
  <c r="AG67" i="69"/>
  <c r="AF67" i="69"/>
  <c r="AE67" i="69"/>
  <c r="M73" i="69"/>
  <c r="S73" i="69"/>
  <c r="R73" i="69"/>
  <c r="Q73" i="69"/>
  <c r="AE75" i="69"/>
  <c r="AA75" i="69"/>
  <c r="AG75" i="69"/>
  <c r="AF75" i="69"/>
  <c r="Z84" i="69"/>
  <c r="Y84" i="69"/>
  <c r="X84" i="69"/>
  <c r="O86" i="69"/>
  <c r="M86" i="69"/>
  <c r="S86" i="69"/>
  <c r="R86" i="69"/>
  <c r="Q86" i="69"/>
  <c r="S87" i="69"/>
  <c r="R87" i="69"/>
  <c r="M87" i="69"/>
  <c r="Q87" i="69"/>
  <c r="AG92" i="69"/>
  <c r="AF92" i="69"/>
  <c r="AE92" i="69"/>
  <c r="AG100" i="69"/>
  <c r="AF100" i="69"/>
  <c r="AE100" i="69"/>
  <c r="S105" i="69"/>
  <c r="R105" i="69"/>
  <c r="Q105" i="69"/>
  <c r="O105" i="69"/>
  <c r="S110" i="69"/>
  <c r="R110" i="69"/>
  <c r="Q110" i="69"/>
  <c r="O110" i="69"/>
  <c r="X33" i="69"/>
  <c r="AE38" i="69"/>
  <c r="Q47" i="69"/>
  <c r="AN58" i="69"/>
  <c r="AM58" i="69"/>
  <c r="AJ58" i="69"/>
  <c r="AG59" i="69"/>
  <c r="S70" i="69"/>
  <c r="R70" i="69"/>
  <c r="Q70" i="69"/>
  <c r="M93" i="69"/>
  <c r="S93" i="69"/>
  <c r="R93" i="69"/>
  <c r="Q93" i="69"/>
  <c r="AE32" i="69"/>
  <c r="AM32" i="69"/>
  <c r="R33" i="69"/>
  <c r="Z33" i="69"/>
  <c r="AH33" i="69"/>
  <c r="M34" i="69"/>
  <c r="X35" i="69"/>
  <c r="AF35" i="69"/>
  <c r="AN35" i="69"/>
  <c r="S36" i="69"/>
  <c r="AA36" i="69"/>
  <c r="AL37" i="69"/>
  <c r="Q38" i="69"/>
  <c r="Y38" i="69"/>
  <c r="AG38" i="69"/>
  <c r="T39" i="69"/>
  <c r="AE40" i="69"/>
  <c r="AM40" i="69"/>
  <c r="R41" i="69"/>
  <c r="Z41" i="69"/>
  <c r="AH41" i="69"/>
  <c r="M45" i="69"/>
  <c r="X46" i="69"/>
  <c r="AF46" i="69"/>
  <c r="AN46" i="69"/>
  <c r="S47" i="69"/>
  <c r="AA47" i="69"/>
  <c r="AL48" i="69"/>
  <c r="Q49" i="69"/>
  <c r="Y49" i="69"/>
  <c r="AG49" i="69"/>
  <c r="T50" i="69"/>
  <c r="AE54" i="69"/>
  <c r="AM54" i="69"/>
  <c r="R55" i="69"/>
  <c r="Z55" i="69"/>
  <c r="AH55" i="69"/>
  <c r="M56" i="69"/>
  <c r="AL56" i="69"/>
  <c r="Q58" i="69"/>
  <c r="AL58" i="69"/>
  <c r="AG60" i="69"/>
  <c r="R62" i="69"/>
  <c r="AG64" i="69"/>
  <c r="AF64" i="69"/>
  <c r="AE64" i="69"/>
  <c r="AG72" i="69"/>
  <c r="AF72" i="69"/>
  <c r="AE72" i="69"/>
  <c r="AG76" i="69"/>
  <c r="AF76" i="69"/>
  <c r="AE76" i="69"/>
  <c r="Y81" i="69"/>
  <c r="V81" i="69"/>
  <c r="Z81" i="69"/>
  <c r="X81" i="69"/>
  <c r="V84" i="69"/>
  <c r="O87" i="69"/>
  <c r="AC92" i="69"/>
  <c r="Z97" i="69"/>
  <c r="AC100" i="69"/>
  <c r="X32" i="69"/>
  <c r="AL34" i="69"/>
  <c r="Q35" i="69"/>
  <c r="AE37" i="69"/>
  <c r="X40" i="69"/>
  <c r="AL45" i="69"/>
  <c r="Q46" i="69"/>
  <c r="AE48" i="69"/>
  <c r="X54" i="69"/>
  <c r="R58" i="69"/>
  <c r="T62" i="69"/>
  <c r="Z62" i="69"/>
  <c r="Y62" i="69"/>
  <c r="X62" i="69"/>
  <c r="S67" i="69"/>
  <c r="R67" i="69"/>
  <c r="Q67" i="69"/>
  <c r="O67" i="69"/>
  <c r="AN69" i="69"/>
  <c r="AM69" i="69"/>
  <c r="AL69" i="69"/>
  <c r="T70" i="69"/>
  <c r="Z70" i="69"/>
  <c r="Y70" i="69"/>
  <c r="X70" i="69"/>
  <c r="S75" i="69"/>
  <c r="R75" i="69"/>
  <c r="Q75" i="69"/>
  <c r="O75" i="69"/>
  <c r="AH77" i="69"/>
  <c r="AN77" i="69"/>
  <c r="AM77" i="69"/>
  <c r="AL77" i="69"/>
  <c r="S79" i="69"/>
  <c r="M79" i="69"/>
  <c r="R79" i="69"/>
  <c r="Q79" i="69"/>
  <c r="T82" i="69"/>
  <c r="Y82" i="69"/>
  <c r="Z82" i="69"/>
  <c r="X82" i="69"/>
  <c r="Z95" i="69"/>
  <c r="Y95" i="69"/>
  <c r="X95" i="69"/>
  <c r="AG61" i="69"/>
  <c r="AF61" i="69"/>
  <c r="AC61" i="69"/>
  <c r="T90" i="69"/>
  <c r="Z90" i="69"/>
  <c r="Y90" i="69"/>
  <c r="X90" i="69"/>
  <c r="T98" i="69"/>
  <c r="Z98" i="69"/>
  <c r="Y98" i="69"/>
  <c r="X98" i="69"/>
  <c r="Z107" i="69"/>
  <c r="Y107" i="69"/>
  <c r="X107" i="69"/>
  <c r="V107" i="69"/>
  <c r="AC38" i="69"/>
  <c r="AL35" i="69"/>
  <c r="X41" i="69"/>
  <c r="AL46" i="69"/>
  <c r="AE49" i="69"/>
  <c r="AF56" i="69"/>
  <c r="S58" i="69"/>
  <c r="M59" i="69"/>
  <c r="Y59" i="69"/>
  <c r="AA61" i="69"/>
  <c r="AM61" i="69"/>
  <c r="V62" i="69"/>
  <c r="AJ69" i="69"/>
  <c r="V70" i="69"/>
  <c r="AJ77" i="69"/>
  <c r="O79" i="69"/>
  <c r="V80" i="69"/>
  <c r="T80" i="69"/>
  <c r="Z80" i="69"/>
  <c r="Y80" i="69"/>
  <c r="V82" i="69"/>
  <c r="AG89" i="69"/>
  <c r="AF89" i="69"/>
  <c r="AE89" i="69"/>
  <c r="AC89" i="69"/>
  <c r="R92" i="69"/>
  <c r="Q92" i="69"/>
  <c r="O92" i="69"/>
  <c r="S92" i="69"/>
  <c r="AN94" i="69"/>
  <c r="AM94" i="69"/>
  <c r="AL94" i="69"/>
  <c r="AH94" i="69"/>
  <c r="V95" i="69"/>
  <c r="R100" i="69"/>
  <c r="Q100" i="69"/>
  <c r="O100" i="69"/>
  <c r="S100" i="69"/>
  <c r="T107" i="69"/>
  <c r="AA79" i="69"/>
  <c r="AF79" i="69"/>
  <c r="AC88" i="69"/>
  <c r="AA88" i="69"/>
  <c r="AC58" i="69"/>
  <c r="V61" i="69"/>
  <c r="T63" i="69"/>
  <c r="AJ63" i="69"/>
  <c r="O64" i="69"/>
  <c r="AH65" i="69"/>
  <c r="M66" i="69"/>
  <c r="AC66" i="69"/>
  <c r="AA68" i="69"/>
  <c r="V69" i="69"/>
  <c r="T71" i="69"/>
  <c r="AJ71" i="69"/>
  <c r="O72" i="69"/>
  <c r="AH73" i="69"/>
  <c r="M74" i="69"/>
  <c r="AC74" i="69"/>
  <c r="M76" i="69"/>
  <c r="V76" i="69"/>
  <c r="AF78" i="69"/>
  <c r="AC78" i="69"/>
  <c r="AC79" i="69"/>
  <c r="O82" i="69"/>
  <c r="AH82" i="69"/>
  <c r="R84" i="69"/>
  <c r="O84" i="69"/>
  <c r="AH84" i="69"/>
  <c r="AM84" i="69"/>
  <c r="AJ85" i="69"/>
  <c r="AH85" i="69"/>
  <c r="AM91" i="69"/>
  <c r="AL91" i="69"/>
  <c r="AJ91" i="69"/>
  <c r="AH92" i="69"/>
  <c r="AN92" i="69"/>
  <c r="AM92" i="69"/>
  <c r="AF94" i="69"/>
  <c r="AE94" i="69"/>
  <c r="AC94" i="69"/>
  <c r="AA95" i="69"/>
  <c r="AG95" i="69"/>
  <c r="AF95" i="69"/>
  <c r="AG97" i="69"/>
  <c r="AF97" i="69"/>
  <c r="AE97" i="69"/>
  <c r="AM99" i="69"/>
  <c r="AL99" i="69"/>
  <c r="AJ99" i="69"/>
  <c r="AH100" i="69"/>
  <c r="AN100" i="69"/>
  <c r="AM100" i="69"/>
  <c r="AG107" i="69"/>
  <c r="AF107" i="69"/>
  <c r="AE107" i="69"/>
  <c r="Z110" i="69"/>
  <c r="Y110" i="69"/>
  <c r="X110" i="69"/>
  <c r="AN112" i="69"/>
  <c r="AM112" i="69"/>
  <c r="AL112" i="69"/>
  <c r="Z87" i="69"/>
  <c r="X87" i="69"/>
  <c r="S90" i="69"/>
  <c r="R90" i="69"/>
  <c r="Q90" i="69"/>
  <c r="Z92" i="69"/>
  <c r="Y92" i="69"/>
  <c r="X92" i="69"/>
  <c r="S95" i="69"/>
  <c r="R95" i="69"/>
  <c r="Q95" i="69"/>
  <c r="S98" i="69"/>
  <c r="R98" i="69"/>
  <c r="Q98" i="69"/>
  <c r="Z100" i="69"/>
  <c r="Y100" i="69"/>
  <c r="X100" i="69"/>
  <c r="T105" i="69"/>
  <c r="Z105" i="69"/>
  <c r="Y105" i="69"/>
  <c r="AC107" i="69"/>
  <c r="AN109" i="69"/>
  <c r="AM109" i="69"/>
  <c r="AL109" i="69"/>
  <c r="AJ109" i="69"/>
  <c r="V110" i="69"/>
  <c r="AJ112" i="69"/>
  <c r="AE58" i="69"/>
  <c r="X61" i="69"/>
  <c r="AL63" i="69"/>
  <c r="Q64" i="69"/>
  <c r="AE66" i="69"/>
  <c r="X69" i="69"/>
  <c r="AL71" i="69"/>
  <c r="Q72" i="69"/>
  <c r="AE74" i="69"/>
  <c r="O76" i="69"/>
  <c r="X76" i="69"/>
  <c r="M77" i="69"/>
  <c r="R77" i="69"/>
  <c r="AF77" i="69"/>
  <c r="AE78" i="69"/>
  <c r="AE79" i="69"/>
  <c r="AC80" i="69"/>
  <c r="R82" i="69"/>
  <c r="Q83" i="69"/>
  <c r="AM83" i="69"/>
  <c r="AJ83" i="69"/>
  <c r="Q84" i="69"/>
  <c r="AA84" i="69"/>
  <c r="AL85" i="69"/>
  <c r="AF86" i="69"/>
  <c r="AE86" i="69"/>
  <c r="AC86" i="69"/>
  <c r="V87" i="69"/>
  <c r="AF88" i="69"/>
  <c r="Y89" i="69"/>
  <c r="X89" i="69"/>
  <c r="V89" i="69"/>
  <c r="O90" i="69"/>
  <c r="AN91" i="69"/>
  <c r="V92" i="69"/>
  <c r="AG94" i="69"/>
  <c r="O95" i="69"/>
  <c r="O98" i="69"/>
  <c r="AN99" i="69"/>
  <c r="V100" i="69"/>
  <c r="V105" i="69"/>
  <c r="AJ75" i="69"/>
  <c r="Y76" i="69"/>
  <c r="O77" i="69"/>
  <c r="AG77" i="69"/>
  <c r="AG78" i="69"/>
  <c r="V79" i="69"/>
  <c r="AG79" i="69"/>
  <c r="AM81" i="69"/>
  <c r="S82" i="69"/>
  <c r="AL82" i="69"/>
  <c r="R83" i="69"/>
  <c r="S84" i="69"/>
  <c r="AL84" i="69"/>
  <c r="AM85" i="69"/>
  <c r="AG88" i="69"/>
  <c r="AN89" i="69"/>
  <c r="AL89" i="69"/>
  <c r="AL92" i="69"/>
  <c r="AE95" i="69"/>
  <c r="AL100" i="69"/>
  <c r="AH107" i="69"/>
  <c r="AN107" i="69"/>
  <c r="AM107" i="69"/>
  <c r="AL107" i="69"/>
  <c r="AA110" i="69"/>
  <c r="AG110" i="69"/>
  <c r="AF110" i="69"/>
  <c r="AE110" i="69"/>
  <c r="T91" i="69"/>
  <c r="AH93" i="69"/>
  <c r="M94" i="69"/>
  <c r="AA96" i="69"/>
  <c r="T99" i="69"/>
  <c r="T106" i="69"/>
  <c r="AJ106" i="69"/>
  <c r="O107" i="69"/>
  <c r="Z108" i="69"/>
  <c r="AH108" i="69"/>
  <c r="M109" i="69"/>
  <c r="AC109" i="69"/>
  <c r="AN110" i="69"/>
  <c r="S111" i="69"/>
  <c r="AA111" i="69"/>
  <c r="V112" i="69"/>
  <c r="AL106" i="69"/>
  <c r="Q107" i="69"/>
  <c r="AE109" i="69"/>
  <c r="X112" i="69"/>
  <c r="C7" i="65" a="1"/>
  <c r="C7" i="65" s="1"/>
  <c r="L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C26" i="84" s="1"/>
  <c r="L26" i="84" s="1"/>
  <c r="N203" i="2"/>
  <c r="N204" i="2"/>
  <c r="C27" i="84" s="1"/>
  <c r="L27" i="84" s="1"/>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9" a="1"/>
  <c r="C27" i="82" l="1"/>
  <c r="L27" i="82" s="1"/>
  <c r="C26" i="82"/>
  <c r="L26" i="82" s="1"/>
  <c r="C19" i="65"/>
  <c r="L19" i="65" s="1"/>
  <c r="L36" i="81"/>
  <c r="L69" i="81"/>
  <c r="L47" i="81"/>
  <c r="L40" i="81"/>
  <c r="L31" i="81"/>
  <c r="L118" i="81"/>
  <c r="L71" i="81"/>
  <c r="L42" i="81"/>
  <c r="L38" i="81"/>
  <c r="L117" i="81"/>
  <c r="L114" i="81"/>
  <c r="L113" i="81"/>
  <c r="L72" i="81"/>
  <c r="L46" i="81"/>
  <c r="L67" i="81"/>
  <c r="L64" i="81"/>
  <c r="L35" i="81"/>
  <c r="L65" i="81"/>
  <c r="L32" i="81"/>
  <c r="L112" i="81"/>
  <c r="L74" i="81"/>
  <c r="L80" i="81"/>
  <c r="L78" i="81"/>
  <c r="L43" i="81"/>
  <c r="L39" i="81"/>
  <c r="L115" i="81"/>
  <c r="L63" i="81"/>
  <c r="L33" i="81"/>
  <c r="L44" i="81"/>
  <c r="L75" i="81"/>
  <c r="L68" i="81"/>
  <c r="L45" i="81"/>
  <c r="L76" i="81"/>
  <c r="L116" i="81"/>
  <c r="L66" i="80"/>
  <c r="L46" i="80"/>
  <c r="L72" i="80"/>
  <c r="L41" i="80"/>
  <c r="L76" i="80"/>
  <c r="L68" i="80"/>
  <c r="L114" i="80"/>
  <c r="L36" i="80"/>
  <c r="L32" i="80"/>
  <c r="L45" i="80"/>
  <c r="L70" i="80"/>
  <c r="L39" i="80"/>
  <c r="L64" i="80"/>
  <c r="L110" i="80"/>
  <c r="L77" i="80"/>
  <c r="L69" i="80"/>
  <c r="L31" i="80"/>
  <c r="L35" i="80"/>
  <c r="L109" i="80"/>
  <c r="L62" i="80"/>
  <c r="L115" i="80"/>
  <c r="L40" i="80"/>
  <c r="L111" i="80"/>
  <c r="L44" i="80"/>
  <c r="L42" i="80"/>
  <c r="L113" i="80"/>
  <c r="L65" i="80"/>
  <c r="L37" i="80"/>
  <c r="L34" i="80"/>
  <c r="L63" i="80"/>
  <c r="L112" i="80"/>
  <c r="L74" i="80"/>
  <c r="L73" i="80"/>
  <c r="L112" i="79"/>
  <c r="L116" i="79"/>
  <c r="L113" i="79"/>
  <c r="L77" i="79"/>
  <c r="L66" i="79"/>
  <c r="L79" i="79"/>
  <c r="L80" i="79"/>
  <c r="L76" i="79"/>
  <c r="L72" i="79"/>
  <c r="L71" i="79"/>
  <c r="L69" i="79"/>
  <c r="L70" i="79"/>
  <c r="L64" i="79"/>
  <c r="L67" i="79"/>
  <c r="L65" i="79"/>
  <c r="L47" i="79"/>
  <c r="L45" i="79"/>
  <c r="L46" i="79"/>
  <c r="L41" i="79"/>
  <c r="L42" i="79"/>
  <c r="L43" i="79"/>
  <c r="L37" i="79"/>
  <c r="L38" i="79"/>
  <c r="L36" i="79"/>
  <c r="L34" i="79"/>
  <c r="L33" i="79"/>
  <c r="L32" i="79"/>
  <c r="L118" i="79"/>
  <c r="L114" i="79"/>
  <c r="L59" i="78"/>
  <c r="L39" i="78"/>
  <c r="L57" i="78"/>
  <c r="L47" i="78"/>
  <c r="L111" i="78"/>
  <c r="L46" i="78"/>
  <c r="L37" i="78"/>
  <c r="L113" i="78"/>
  <c r="L56" i="78"/>
  <c r="L31" i="78"/>
  <c r="L49" i="78"/>
  <c r="L32" i="78"/>
  <c r="L43" i="78"/>
  <c r="L109" i="78"/>
  <c r="L40" i="78"/>
  <c r="L42" i="78"/>
  <c r="L35" i="78"/>
  <c r="L66" i="78"/>
  <c r="L72" i="78"/>
  <c r="L48" i="78"/>
  <c r="L69" i="78"/>
  <c r="L71" i="78"/>
  <c r="L68" i="78"/>
  <c r="L33" i="78"/>
  <c r="L61" i="78"/>
  <c r="L52" i="78"/>
  <c r="L38" i="78"/>
  <c r="L51" i="78"/>
  <c r="L64" i="78"/>
  <c r="L54" i="78"/>
  <c r="L55" i="78"/>
  <c r="L60" i="78"/>
  <c r="L108" i="78"/>
  <c r="L107" i="78"/>
  <c r="L110" i="78"/>
  <c r="L112" i="78"/>
  <c r="L65" i="78"/>
  <c r="L62" i="78"/>
  <c r="L36" i="78"/>
  <c r="L44" i="78"/>
  <c r="L67" i="77"/>
  <c r="L35" i="77"/>
  <c r="L40" i="77"/>
  <c r="L46" i="77"/>
  <c r="L55" i="77"/>
  <c r="L50" i="77"/>
  <c r="L51" i="77"/>
  <c r="L57" i="77"/>
  <c r="L53" i="77"/>
  <c r="L37" i="77"/>
  <c r="L69" i="77"/>
  <c r="L47" i="77"/>
  <c r="L42" i="77"/>
  <c r="L41" i="77"/>
  <c r="L73" i="77"/>
  <c r="L43" i="77"/>
  <c r="L45" i="77"/>
  <c r="L38" i="77"/>
  <c r="L36" i="77"/>
  <c r="L61" i="77"/>
  <c r="L62" i="77"/>
  <c r="L72" i="77"/>
  <c r="L63" i="77"/>
  <c r="L65" i="77"/>
  <c r="L66" i="77"/>
  <c r="L70" i="77"/>
  <c r="L60" i="77"/>
  <c r="L48" i="77"/>
  <c r="L58" i="77"/>
  <c r="L56" i="77"/>
  <c r="L52" i="77"/>
  <c r="L109" i="77"/>
  <c r="L33" i="77"/>
  <c r="L113" i="77"/>
  <c r="L110" i="77"/>
  <c r="L31" i="77"/>
  <c r="L108" i="77"/>
  <c r="L111" i="77"/>
  <c r="L114" i="77"/>
  <c r="L32" i="77"/>
  <c r="L112" i="77"/>
  <c r="L52" i="69"/>
  <c r="L43" i="69"/>
  <c r="L106" i="69"/>
  <c r="L30" i="69"/>
  <c r="L112" i="69"/>
  <c r="L111" i="69"/>
  <c r="L56" i="69"/>
  <c r="L110" i="69"/>
  <c r="L47" i="69"/>
  <c r="L33" i="69"/>
  <c r="L36" i="69"/>
  <c r="L50" i="69"/>
  <c r="L39" i="69"/>
  <c r="L41" i="69"/>
  <c r="L37" i="69"/>
  <c r="L45" i="69"/>
  <c r="L34" i="69"/>
  <c r="L38" i="69"/>
  <c r="L49" i="69"/>
  <c r="L35" i="69"/>
  <c r="L32" i="69"/>
  <c r="L46" i="69"/>
  <c r="L55" i="69"/>
  <c r="L54" i="69"/>
  <c r="L40" i="69"/>
  <c r="L48" i="69"/>
  <c r="C1" i="69"/>
  <c r="L109" i="69"/>
  <c r="L108" i="69"/>
  <c r="L107" i="69"/>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2" i="64"/>
  <c r="L12" i="64" s="1"/>
  <c r="B27" i="64"/>
  <c r="C27" i="64" s="1"/>
  <c r="L27" i="64" s="1"/>
  <c r="C16" i="64"/>
  <c r="L16" i="64" s="1"/>
  <c r="C10" i="64"/>
  <c r="L10" i="64" s="1"/>
  <c r="L1" i="64"/>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B27" i="69" l="1"/>
  <c r="C27" i="69" s="1"/>
  <c r="L27" i="69" s="1"/>
  <c r="C16" i="69"/>
  <c r="L16" i="69" s="1"/>
  <c r="C10" i="69"/>
  <c r="L10" i="69" s="1"/>
  <c r="B26" i="69"/>
  <c r="C26" i="69" s="1"/>
  <c r="L26" i="69" s="1"/>
  <c r="L1" i="69"/>
  <c r="C12" i="69"/>
  <c r="L12" i="69" s="1"/>
  <c r="C8" i="64"/>
  <c r="L8" i="64" s="1"/>
  <c r="C7" i="64" a="1"/>
  <c r="C7" i="64" s="1"/>
  <c r="L103" i="64"/>
  <c r="C9" i="64"/>
  <c r="L9" i="64" s="1"/>
  <c r="L4" i="64"/>
  <c r="L113" i="35"/>
  <c r="L101" i="69" l="1"/>
  <c r="C8" i="69"/>
  <c r="L8" i="69" s="1"/>
  <c r="C7" i="69" a="1"/>
  <c r="C7" i="69" s="1"/>
  <c r="L4" i="69"/>
  <c r="C9" i="69"/>
  <c r="L9" i="69" s="1"/>
  <c r="C19" i="64"/>
  <c r="L19" i="64" s="1"/>
  <c r="L7" i="64"/>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0" i="34"/>
  <c r="L10" i="34" s="1"/>
  <c r="L1" i="34"/>
  <c r="L102" i="34" s="1"/>
  <c r="L7" i="69" l="1"/>
  <c r="C19" i="69"/>
  <c r="L19" i="69" s="1"/>
  <c r="C7" i="34"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6" a="1"/>
  <c r="C1" i="6" s="1"/>
  <c r="C19" i="34" l="1"/>
  <c r="L19" i="34" s="1"/>
  <c r="L98" i="34"/>
  <c r="L96" i="34"/>
  <c r="L97" i="34"/>
  <c r="L86" i="34"/>
  <c r="L87" i="34"/>
  <c r="L99" i="34"/>
  <c r="L89" i="34"/>
  <c r="L88" i="34"/>
  <c r="C203" i="23" l="1"/>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C72" i="22" l="1"/>
  <c r="C38" i="22"/>
  <c r="C106" i="22" l="1"/>
  <c r="C110" i="22" l="1"/>
  <c r="C114" i="22" l="1"/>
  <c r="C142" i="22" l="1"/>
  <c r="C192" i="22"/>
  <c r="C159" i="22" l="1"/>
  <c r="C107" i="22"/>
  <c r="C181" i="22" l="1"/>
  <c r="C111" i="22"/>
  <c r="C193" i="22" l="1"/>
  <c r="C115" i="22"/>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C11" i="84" s="1"/>
  <c r="L11" i="84" s="1"/>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C11" i="34" s="1"/>
  <c r="L11" i="34" s="1"/>
  <c r="P181" i="3"/>
  <c r="C11" i="64" s="1"/>
  <c r="L11" i="64" s="1"/>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C11" i="65" s="1"/>
  <c r="L11" i="65" s="1"/>
  <c r="P214" i="3"/>
  <c r="C11" i="69" s="1"/>
  <c r="L11" i="69" s="1"/>
  <c r="P215" i="3"/>
  <c r="P216" i="3"/>
  <c r="P217" i="3"/>
  <c r="P218" i="3"/>
  <c r="P219" i="3"/>
  <c r="P220" i="3"/>
  <c r="P221" i="3"/>
  <c r="P222" i="3"/>
  <c r="P223" i="3"/>
  <c r="P224" i="3"/>
  <c r="P225" i="3"/>
  <c r="P226" i="3"/>
  <c r="P227" i="3"/>
  <c r="P228" i="3"/>
  <c r="P229" i="3"/>
  <c r="P230" i="3"/>
  <c r="P231" i="3"/>
  <c r="P232" i="3"/>
  <c r="P233" i="3"/>
  <c r="C11" i="82" l="1"/>
  <c r="L11" i="82" s="1"/>
  <c r="C11" i="8"/>
  <c r="C5" i="22"/>
  <c r="C143" i="22"/>
  <c r="C39" i="22" l="1"/>
  <c r="C73" i="22"/>
  <c r="C160" i="22"/>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I14" i="5" s="1"/>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L214" i="2"/>
  <c r="L209" i="2"/>
  <c r="L205" i="2"/>
  <c r="L199" i="2"/>
  <c r="L197" i="2"/>
  <c r="L192" i="2"/>
  <c r="L189" i="2"/>
  <c r="L188" i="2"/>
  <c r="L164" i="2"/>
  <c r="L158" i="2"/>
  <c r="L157" i="2"/>
  <c r="L142" i="2"/>
  <c r="L130" i="2"/>
  <c r="L122" i="2"/>
  <c r="L108" i="2"/>
  <c r="L104" i="2"/>
  <c r="L101" i="2"/>
  <c r="L77" i="2"/>
  <c r="L52" i="2"/>
  <c r="L48" i="2"/>
  <c r="L14" i="2"/>
  <c r="L12" i="2"/>
  <c r="L3" i="2"/>
  <c r="J5" i="2"/>
  <c r="H5" i="2"/>
  <c r="J4" i="2"/>
  <c r="H4" i="2"/>
  <c r="J3" i="2"/>
  <c r="B1" i="3"/>
  <c r="C1" i="3" s="1"/>
  <c r="D1" i="3" s="1"/>
  <c r="E1" i="3" s="1"/>
  <c r="F1" i="3" s="1"/>
  <c r="M1" i="3" s="1"/>
  <c r="N1" i="3" s="1"/>
  <c r="H3" i="2"/>
  <c r="F3" i="2"/>
  <c r="L111" i="2" l="1"/>
  <c r="L13" i="2"/>
  <c r="L23" i="2"/>
  <c r="L4" i="2"/>
  <c r="L55" i="2"/>
  <c r="L184" i="2"/>
  <c r="L191" i="2"/>
  <c r="L33" i="2"/>
  <c r="L65" i="2"/>
  <c r="L73" i="2"/>
  <c r="L24" i="2"/>
  <c r="L32" i="2"/>
  <c r="L40" i="2"/>
  <c r="L64" i="2"/>
  <c r="L72" i="2"/>
  <c r="L100" i="2"/>
  <c r="L31" i="2"/>
  <c r="L39" i="2"/>
  <c r="L47" i="2"/>
  <c r="L63" i="2"/>
  <c r="L71" i="2"/>
  <c r="L95" i="2"/>
  <c r="L56" i="2"/>
  <c r="L186" i="2"/>
  <c r="L18" i="2"/>
  <c r="L74" i="2"/>
  <c r="L171" i="2"/>
  <c r="L116" i="2"/>
  <c r="L109" i="2"/>
  <c r="L166" i="2"/>
  <c r="L182" i="2"/>
  <c r="L120" i="2"/>
  <c r="L137" i="2"/>
  <c r="L42" i="2"/>
  <c r="L149" i="2"/>
  <c r="I110" i="5"/>
  <c r="I102" i="5"/>
  <c r="I94" i="5"/>
  <c r="I86" i="5"/>
  <c r="I78" i="5"/>
  <c r="I70" i="5"/>
  <c r="I62" i="5"/>
  <c r="I54" i="5"/>
  <c r="I46" i="5"/>
  <c r="I38" i="5"/>
  <c r="I30" i="5"/>
  <c r="I22" i="5"/>
  <c r="I6" i="5"/>
  <c r="L15" i="2"/>
  <c r="L103" i="2"/>
  <c r="L127" i="2"/>
  <c r="L176" i="2"/>
  <c r="L185" i="2"/>
  <c r="L7" i="2"/>
  <c r="L37" i="2"/>
  <c r="L45" i="2"/>
  <c r="L134" i="2"/>
  <c r="L112" i="2"/>
  <c r="L128" i="2"/>
  <c r="L153" i="2"/>
  <c r="L217" i="2"/>
  <c r="L225" i="2"/>
  <c r="L17" i="2"/>
  <c r="L49" i="2"/>
  <c r="L105" i="2"/>
  <c r="L168" i="2"/>
  <c r="L16" i="2"/>
  <c r="L114" i="2"/>
  <c r="L147" i="2"/>
  <c r="L19" i="2"/>
  <c r="L172" i="2"/>
  <c r="L28" i="2"/>
  <c r="L60" i="2"/>
  <c r="L68" i="2"/>
  <c r="L124" i="2"/>
  <c r="L165" i="2"/>
  <c r="L53" i="2"/>
  <c r="L46" i="2"/>
  <c r="L183" i="2"/>
  <c r="L79" i="2"/>
  <c r="L87" i="2"/>
  <c r="L119" i="2"/>
  <c r="L136" i="2"/>
  <c r="L144" i="2"/>
  <c r="L152" i="2"/>
  <c r="L160" i="2"/>
  <c r="L200" i="2"/>
  <c r="L208" i="2"/>
  <c r="L216" i="2"/>
  <c r="L224" i="2"/>
  <c r="L232" i="2"/>
  <c r="L80" i="2"/>
  <c r="L88" i="2"/>
  <c r="L161" i="2"/>
  <c r="L177" i="2"/>
  <c r="L193" i="2"/>
  <c r="L233" i="2"/>
  <c r="L41" i="2"/>
  <c r="L154" i="2"/>
  <c r="L162" i="2"/>
  <c r="L201" i="2"/>
  <c r="L29" i="2"/>
  <c r="L61" i="2"/>
  <c r="L6" i="2"/>
  <c r="L22" i="2"/>
  <c r="L30" i="2"/>
  <c r="L38" i="2"/>
  <c r="L54" i="2"/>
  <c r="L62" i="2"/>
  <c r="L70" i="2"/>
  <c r="L78" i="2"/>
  <c r="L86" i="2"/>
  <c r="L94" i="2"/>
  <c r="L102" i="2"/>
  <c r="L110" i="2"/>
  <c r="L118" i="2"/>
  <c r="L126" i="2"/>
  <c r="L135" i="2"/>
  <c r="L143" i="2"/>
  <c r="L151" i="2"/>
  <c r="L159" i="2"/>
  <c r="L167" i="2"/>
  <c r="L175" i="2"/>
  <c r="L207" i="2"/>
  <c r="L215" i="2"/>
  <c r="L223" i="2"/>
  <c r="L231" i="2"/>
  <c r="L145" i="2"/>
  <c r="L169" i="2"/>
  <c r="L9" i="2"/>
  <c r="L25" i="2"/>
  <c r="L57" i="2"/>
  <c r="L81" i="2"/>
  <c r="L89" i="2"/>
  <c r="L97" i="2"/>
  <c r="L113" i="2"/>
  <c r="L121" i="2"/>
  <c r="L138" i="2"/>
  <c r="L146" i="2"/>
  <c r="L170" i="2"/>
  <c r="L178" i="2"/>
  <c r="L194" i="2"/>
  <c r="L202" i="2"/>
  <c r="L210" i="2"/>
  <c r="L218" i="2"/>
  <c r="L226" i="2"/>
  <c r="L129" i="2"/>
  <c r="L8" i="2"/>
  <c r="L26" i="2"/>
  <c r="L34" i="2"/>
  <c r="L50" i="2"/>
  <c r="L58" i="2"/>
  <c r="L66" i="2"/>
  <c r="L82" i="2"/>
  <c r="L90" i="2"/>
  <c r="L98" i="2"/>
  <c r="L106" i="2"/>
  <c r="L131" i="2"/>
  <c r="L139" i="2"/>
  <c r="L155" i="2"/>
  <c r="L163" i="2"/>
  <c r="L179" i="2"/>
  <c r="L187" i="2"/>
  <c r="L195" i="2"/>
  <c r="L203" i="2"/>
  <c r="L211" i="2"/>
  <c r="L219" i="2"/>
  <c r="L227" i="2"/>
  <c r="L96" i="2"/>
  <c r="L10" i="2"/>
  <c r="L11" i="2"/>
  <c r="L27" i="2"/>
  <c r="L35" i="2"/>
  <c r="L43" i="2"/>
  <c r="L51" i="2"/>
  <c r="L59" i="2"/>
  <c r="L67" i="2"/>
  <c r="L75" i="2"/>
  <c r="L83" i="2"/>
  <c r="L91" i="2"/>
  <c r="L99" i="2"/>
  <c r="L107" i="2"/>
  <c r="L115" i="2"/>
  <c r="L123" i="2"/>
  <c r="L132" i="2"/>
  <c r="L140" i="2"/>
  <c r="L148" i="2"/>
  <c r="L156" i="2"/>
  <c r="L180" i="2"/>
  <c r="L196" i="2"/>
  <c r="L204" i="2"/>
  <c r="L212" i="2"/>
  <c r="L220" i="2"/>
  <c r="L228" i="2"/>
  <c r="L20" i="2"/>
  <c r="L36" i="2"/>
  <c r="L44" i="2"/>
  <c r="L76" i="2"/>
  <c r="L84" i="2"/>
  <c r="L92" i="2"/>
  <c r="L133" i="2"/>
  <c r="L141" i="2"/>
  <c r="L173" i="2"/>
  <c r="L181" i="2"/>
  <c r="L213" i="2"/>
  <c r="L221" i="2"/>
  <c r="L229" i="2"/>
  <c r="L5" i="2"/>
  <c r="L21" i="2"/>
  <c r="L69" i="2"/>
  <c r="L85" i="2"/>
  <c r="L93" i="2"/>
  <c r="L117" i="2"/>
  <c r="L125" i="2"/>
  <c r="L150" i="2"/>
  <c r="L174" i="2"/>
  <c r="L190" i="2"/>
  <c r="L198" i="2"/>
  <c r="L206" i="2"/>
  <c r="L222" i="2"/>
  <c r="L230" i="2"/>
  <c r="I229" i="5"/>
  <c r="I221" i="5"/>
  <c r="I213" i="5"/>
  <c r="I205" i="5"/>
  <c r="I197" i="5"/>
  <c r="I189" i="5"/>
  <c r="I181" i="5"/>
  <c r="I173" i="5"/>
  <c r="I165" i="5"/>
  <c r="I157" i="5"/>
  <c r="I149" i="5"/>
  <c r="I141" i="5"/>
  <c r="I133" i="5"/>
  <c r="I125" i="5"/>
  <c r="I117" i="5"/>
  <c r="I109" i="5"/>
  <c r="I101" i="5"/>
  <c r="I93" i="5"/>
  <c r="I85" i="5"/>
  <c r="I77" i="5"/>
  <c r="I69" i="5"/>
  <c r="I61" i="5"/>
  <c r="I53" i="5"/>
  <c r="I45" i="5"/>
  <c r="I37" i="5"/>
  <c r="I29" i="5"/>
  <c r="I21" i="5"/>
  <c r="I13" i="5"/>
  <c r="I5" i="5"/>
  <c r="I228" i="5"/>
  <c r="I180" i="5"/>
  <c r="I124" i="5"/>
  <c r="I84" i="5"/>
  <c r="I44" i="5"/>
  <c r="I204" i="5"/>
  <c r="I164" i="5"/>
  <c r="I116" i="5"/>
  <c r="I52" i="5"/>
  <c r="I188" i="5"/>
  <c r="I148" i="5"/>
  <c r="I108" i="5"/>
  <c r="I68" i="5"/>
  <c r="I20" i="5"/>
  <c r="I212" i="5"/>
  <c r="I156" i="5"/>
  <c r="I92" i="5"/>
  <c r="I12" i="5"/>
  <c r="I220" i="5"/>
  <c r="I172" i="5"/>
  <c r="I132" i="5"/>
  <c r="I76" i="5"/>
  <c r="I36" i="5"/>
  <c r="I4" i="5"/>
  <c r="I196" i="5"/>
  <c r="I140" i="5"/>
  <c r="I100" i="5"/>
  <c r="I60" i="5"/>
  <c r="I28" i="5"/>
  <c r="I230" i="5"/>
  <c r="I222" i="5"/>
  <c r="I214" i="5"/>
  <c r="I206" i="5"/>
  <c r="I198" i="5"/>
  <c r="I190" i="5"/>
  <c r="I182" i="5"/>
  <c r="I174" i="5"/>
  <c r="I166" i="5"/>
  <c r="I158" i="5"/>
  <c r="I150" i="5"/>
  <c r="I142" i="5"/>
  <c r="I134" i="5"/>
  <c r="I126" i="5"/>
  <c r="I118" i="5"/>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08" i="22" l="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C112" i="2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16" i="22" l="1"/>
  <c r="C144" i="22" l="1"/>
  <c r="C161" i="22" l="1"/>
  <c r="C183" i="22" l="1"/>
  <c r="C188" i="22" l="1"/>
  <c r="C7" i="22" l="1"/>
  <c r="C41" i="22" l="1"/>
  <c r="C75" i="22" l="1"/>
  <c r="C145" i="22" l="1"/>
  <c r="C162" i="22" l="1"/>
  <c r="C1" i="7" a="1"/>
  <c r="C184" i="22" l="1"/>
  <c r="C1" i="7"/>
  <c r="C189" i="22" l="1"/>
  <c r="C11" i="7"/>
  <c r="L11" i="7" s="1"/>
  <c r="B26" i="7"/>
  <c r="C26" i="7" s="1"/>
  <c r="L26" i="7" s="1"/>
  <c r="C10" i="7"/>
  <c r="L10" i="7" s="1"/>
  <c r="C12" i="7"/>
  <c r="L12" i="7" s="1"/>
  <c r="B27" i="7"/>
  <c r="C27" i="7" s="1"/>
  <c r="L27" i="7" s="1"/>
  <c r="C16" i="7"/>
  <c r="L16" i="7" s="1"/>
  <c r="L1" i="7"/>
  <c r="C8" i="22" l="1"/>
  <c r="C8" i="7"/>
  <c r="L8" i="7" s="1"/>
  <c r="L4" i="7"/>
  <c r="L102" i="7"/>
  <c r="C7" i="7" a="1"/>
  <c r="C7" i="7" s="1"/>
  <c r="C9" i="7"/>
  <c r="L9" i="7" s="1"/>
  <c r="C42" i="22" l="1"/>
  <c r="L7" i="7"/>
  <c r="C19" i="7"/>
  <c r="L19" i="7" s="1"/>
  <c r="C76" i="22" l="1"/>
  <c r="C146" i="22" l="1"/>
  <c r="C1" i="77" a="1"/>
  <c r="C1" i="77" l="1"/>
  <c r="C163" i="22"/>
  <c r="C1" i="78" a="1"/>
  <c r="C1" i="78" l="1"/>
  <c r="C12" i="77"/>
  <c r="L12" i="77" s="1"/>
  <c r="C11" i="77"/>
  <c r="L11" i="77" s="1"/>
  <c r="C10" i="77"/>
  <c r="L10" i="77" s="1"/>
  <c r="L1" i="77"/>
  <c r="B27" i="77"/>
  <c r="C27" i="77" s="1"/>
  <c r="L27" i="77" s="1"/>
  <c r="C16" i="77"/>
  <c r="L16" i="77" s="1"/>
  <c r="B26" i="77"/>
  <c r="C26" i="77" s="1"/>
  <c r="L26" i="77" s="1"/>
  <c r="C185" i="22"/>
  <c r="C191" i="22"/>
  <c r="C1" i="79" a="1"/>
  <c r="C1" i="79" l="1"/>
  <c r="B27" i="78"/>
  <c r="C27" i="78" s="1"/>
  <c r="L27" i="78" s="1"/>
  <c r="B26" i="78"/>
  <c r="C26" i="78" s="1"/>
  <c r="L26" i="78" s="1"/>
  <c r="C11" i="78"/>
  <c r="L11" i="78" s="1"/>
  <c r="C12" i="78"/>
  <c r="L12" i="78" s="1"/>
  <c r="C10" i="78"/>
  <c r="L10" i="78" s="1"/>
  <c r="L1" i="78"/>
  <c r="C16" i="78"/>
  <c r="L16" i="78" s="1"/>
  <c r="C7" i="77" a="1"/>
  <c r="C7" i="77" s="1"/>
  <c r="L103" i="77"/>
  <c r="C9" i="77"/>
  <c r="L9" i="77" s="1"/>
  <c r="C8" i="77"/>
  <c r="L8" i="77" s="1"/>
  <c r="L4" i="77"/>
  <c r="C190" i="22"/>
  <c r="B3" i="80" a="1"/>
  <c r="B3" i="80" l="1"/>
  <c r="L10" i="79"/>
  <c r="B26" i="79"/>
  <c r="C26" i="79" s="1"/>
  <c r="L26" i="79" s="1"/>
  <c r="L4" i="79"/>
  <c r="L12" i="79"/>
  <c r="B27" i="79"/>
  <c r="C27" i="79" s="1"/>
  <c r="L27" i="79" s="1"/>
  <c r="L11" i="79"/>
  <c r="L16" i="79"/>
  <c r="C8" i="78"/>
  <c r="L8" i="78" s="1"/>
  <c r="C9" i="78"/>
  <c r="L9" i="78" s="1"/>
  <c r="L102" i="78"/>
  <c r="L4" i="78"/>
  <c r="C7" i="78" a="1"/>
  <c r="C7" i="78" s="1"/>
  <c r="L7" i="77"/>
  <c r="C19" i="77"/>
  <c r="L19" i="77" s="1"/>
  <c r="C9" i="22"/>
  <c r="C1" i="35" a="1"/>
  <c r="C1" i="35" l="1"/>
  <c r="B27" i="80"/>
  <c r="B26" i="80"/>
  <c r="L107" i="79"/>
  <c r="L9" i="79"/>
  <c r="C8" i="79"/>
  <c r="L8" i="79" s="1"/>
  <c r="C7" i="79" a="1"/>
  <c r="C7" i="79" s="1"/>
  <c r="C19" i="78"/>
  <c r="L19" i="78" s="1"/>
  <c r="L7" i="78"/>
  <c r="C43" i="22"/>
  <c r="C16" i="35" l="1"/>
  <c r="L16" i="35" s="1"/>
  <c r="B27" i="35"/>
  <c r="C27" i="35" s="1"/>
  <c r="L27" i="35" s="1"/>
  <c r="L1" i="35"/>
  <c r="L4" i="35" s="1"/>
  <c r="C11" i="35"/>
  <c r="L11" i="35" s="1"/>
  <c r="C12" i="35"/>
  <c r="L12" i="35" s="1"/>
  <c r="B26" i="35"/>
  <c r="C26" i="35" s="1"/>
  <c r="L26" i="35" s="1"/>
  <c r="C10" i="35"/>
  <c r="L10" i="35" s="1"/>
  <c r="C19" i="79"/>
  <c r="L19" i="79" s="1"/>
  <c r="L7" i="79"/>
  <c r="C77" i="22"/>
  <c r="C7" i="35" l="1" a="1"/>
  <c r="C7" i="35" s="1"/>
  <c r="C19" i="35" s="1"/>
  <c r="L19" i="35" s="1"/>
  <c r="C8" i="35"/>
  <c r="L8" i="35" s="1"/>
  <c r="C9" i="35"/>
  <c r="L9" i="35" s="1"/>
  <c r="L107" i="35"/>
  <c r="C10" i="22"/>
  <c r="L7" i="35" l="1"/>
  <c r="C44" i="22"/>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BE88A9C4-F845-4306-B44C-FD54BADA9245}">
      <text>
        <r>
          <rPr>
            <b/>
            <sz val="9"/>
            <color indexed="81"/>
            <rFont val="Tahoma"/>
            <family val="2"/>
          </rPr>
          <t>David Baez:</t>
        </r>
        <r>
          <rPr>
            <sz val="9"/>
            <color indexed="81"/>
            <rFont val="Tahoma"/>
            <family val="2"/>
          </rPr>
          <t xml:space="preserve">
=VLOOKUP(A2,'[Resucitó Letra D.xlsm]data-Cantos'!$A$3:$AP$235,11,FALSE)</t>
        </r>
      </text>
    </comment>
    <comment ref="M2" authorId="0" shapeId="0" xr:uid="{DFDC0C54-D398-47EA-AFFE-A46A06330174}">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F6EAC00E-1C7D-49FB-9F84-6E90396CD58D}">
      <text>
        <r>
          <rPr>
            <b/>
            <sz val="9"/>
            <color indexed="81"/>
            <rFont val="Tahoma"/>
            <family val="2"/>
          </rPr>
          <t>David Baez:</t>
        </r>
        <r>
          <rPr>
            <sz val="9"/>
            <color indexed="81"/>
            <rFont val="Tahoma"/>
            <family val="2"/>
          </rPr>
          <t xml:space="preserve">
="""" &amp; TEXTJOIN(""",""",TRUE,Table223[@[Categoria1]:[Categoria7]]) &amp; """"</t>
        </r>
      </text>
    </comment>
    <comment ref="O2" authorId="0" shapeId="0" xr:uid="{FC7AFDB6-262A-4CF2-BD29-95D6DFE02EB9}">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B7DFB2E-8817-4ECC-BAE1-B4E24ADD963B}">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78B4748-CE78-4400-9E52-AB20334174FF}">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D655D79-3EC6-4269-ACA5-92C9F9C41E73}">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C144673-E2C2-470B-9E26-95D3E13281A9}">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A51DEC5-F8D0-40D9-8533-3FEF0FA6C2D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532CB72-CE11-4B06-B24A-460D765FFE26}">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807141-E75D-4A84-B043-1D8DCA8FCC15}">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6C03F54-7A9E-4687-88FB-6EDBBE889CD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<sst xmlns="http://schemas.openxmlformats.org/spreadsheetml/2006/main" count="10405" uniqueCount="2633">
  <si>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</si>
  <si>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</si>
  <si>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</si>
  <si>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</si>
  <si>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</si>
  <si>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</si>
  <si>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</si>
  <si>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</si>
  <si>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</si>
  <si>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</si>
  <si>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</si>
  <si>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</si>
  <si>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</si>
  <si>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</si>
  <si>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</si>
  <si>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</si>
  <si>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</si>
  <si>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</si>
  <si>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</si>
  <si>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</si>
  <si>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</si>
  <si>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</si>
  <si>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</si>
  <si>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</si>
  <si>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</si>
  <si>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</si>
  <si>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</si>
  <si>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</si>
  <si>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</si>
  <si>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</si>
  <si>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</si>
  <si>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</si>
  <si>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</si>
  <si>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</si>
  <si>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</si>
  <si>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</si>
  <si>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</si>
  <si>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</si>
  <si>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</si>
  <si>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</si>
  <si>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</si>
  <si>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</si>
  <si>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</si>
  <si>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</si>
  <si>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</si>
  <si>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</si>
  <si>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</si>
  <si>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</si>
  <si>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</si>
  <si>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</si>
  <si>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</si>
  <si>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</si>
  <si>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</si>
  <si>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</si>
  <si>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</si>
  <si>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</si>
  <si>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</si>
  <si>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</si>
  <si>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</si>
  <si>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</si>
  <si>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</si>
  <si>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</si>
  <si>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</si>
  <si>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</si>
  <si>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</si>
  <si>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</si>
  <si>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</si>
  <si>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</si>
  <si>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</si>
  <si>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</si>
  <si>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</si>
  <si>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</si>
  <si>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</si>
  <si>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</si>
  <si>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</si>
  <si>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</si>
  <si>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</si>
  <si>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</si>
  <si>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</si>
  <si>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</si>
  <si>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</si>
  <si>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</si>
  <si>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</si>
  <si>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</si>
  <si>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</si>
  <si>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</si>
  <si>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</si>
  <si>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</si>
  <si>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</si>
  <si>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</si>
  <si>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</si>
  <si>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</si>
  <si>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</si>
  <si>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</si>
  <si>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</si>
  <si>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</si>
  <si>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</si>
  <si>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</si>
  <si>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</si>
  <si>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</si>
  <si>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</si>
  <si>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</si>
  <si>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</si>
  <si>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</si>
  <si>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</si>
  <si>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</si>
  <si>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</si>
  <si>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</si>
  <si>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</si>
  <si>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</si>
  <si>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</si>
  <si>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</si>
  <si>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</si>
  <si>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</si>
  <si>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</si>
  <si>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</si>
  <si>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</si>
  <si>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</si>
  <si>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</si>
  <si>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</si>
  <si>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</si>
  <si>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</si>
  <si>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</si>
  <si>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</si>
  <si>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</si>
  <si>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</si>
  <si>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</si>
  <si>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</si>
  <si>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</si>
  <si>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</si>
  <si>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</si>
  <si>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</si>
  <si>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</si>
  <si>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</si>
  <si>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</si>
  <si>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</si>
  <si>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</si>
  <si>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</si>
  <si>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</si>
  <si>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</si>
  <si>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</si>
  <si>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</si>
  <si>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</si>
  <si>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</si>
  <si>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</si>
  <si>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</si>
  <si>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</si>
  <si>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</si>
  <si>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</si>
  <si>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</si>
  <si>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</si>
  <si>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</si>
  <si>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</si>
  <si>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</si>
  <si>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</si>
  <si>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</si>
  <si>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</si>
  <si>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</si>
  <si>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</si>
  <si>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</si>
  <si>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</si>
  <si>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</si>
  <si>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</si>
  <si>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</si>
  <si>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</si>
  <si>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</si>
  <si>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</si>
  <si>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</si>
  <si>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</si>
  <si>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</si>
  <si>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</si>
  <si>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</si>
  <si>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</si>
  <si>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</si>
  <si>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</si>
  <si>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</si>
  <si>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</si>
  <si>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</si>
  <si>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</si>
  <si>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</si>
  <si>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</si>
  <si>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</si>
  <si>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</si>
  <si>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</si>
  <si>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</si>
  <si>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</si>
  <si>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</si>
  <si>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</si>
  <si>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</si>
  <si>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</si>
  <si>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</si>
  <si>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</si>
  <si>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</si>
  <si>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</si>
  <si>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</si>
  <si>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</si>
  <si>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</si>
  <si>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</si>
  <si>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</si>
  <si>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</si>
  <si>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</si>
  <si>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</si>
  <si>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</si>
  <si>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</si>
  <si>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</si>
  <si>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</si>
  <si>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</si>
  <si>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</si>
  <si>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</si>
  <si>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</si>
  <si>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</si>
  <si>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</si>
  <si>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</si>
  <si>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</si>
  <si>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</si>
  <si>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</si>
  <si>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</si>
  <si>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</si>
  <si>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</si>
  <si>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</si>
  <si>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</si>
  <si>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</si>
  <si>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</si>
  <si>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</si>
  <si>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</si>
  <si>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</si>
  <si>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</si>
  <si>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</si>
  <si>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</si>
  <si>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</si>
  <si>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</si>
  <si>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</si>
  <si>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</si>
  <si>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</si>
  <si>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</si>
  <si>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</si>
  <si>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</si>
  <si>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</si>
  <si>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</si>
  <si>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</si>
  <si>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</si>
  <si>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</si>
  <si>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</si>
  <si>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</si>
  <si>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</si>
  <si>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</si>
  <si>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</si>
  <si>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</si>
  <si>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</si>
  <si>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</si>
  <si>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</si>
  <si>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</si>
  <si>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</si>
  <si>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</si>
  <si>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</si>
  <si>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</si>
  <si>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</si>
  <si>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</si>
  <si>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</si>
  <si>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</si>
  <si>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</si>
  <si>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</si>
  <si>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</si>
  <si>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</si>
  <si>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</si>
  <si>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</si>
  <si>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</si>
  <si>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</si>
  <si>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</si>
  <si>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</si>
  <si>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</si>
  <si>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</si>
  <si>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</si>
  <si>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</si>
  <si>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</si>
  <si>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</si>
  <si>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</si>
  <si>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</si>
  <si>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</si>
  <si>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</si>
  <si>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</si>
  <si>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</si>
  <si>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</si>
  <si>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</si>
  <si>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</si>
  <si>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</si>
  <si>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</si>
  <si>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</si>
  <si>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</si>
  <si>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</si>
  <si>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</si>
  <si>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</si>
  <si>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</si>
  <si>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</si>
  <si>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</si>
  <si>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</si>
  <si>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</si>
  <si>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</si>
  <si>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</si>
  <si>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</si>
  <si>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</si>
  <si>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</si>
  <si>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</si>
  <si>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</si>
  <si>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</si>
  <si>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</si>
  <si>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</si>
  <si>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</si>
  <si>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</si>
  <si>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</si>
  <si>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</si>
  <si>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</si>
  <si>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</si>
  <si>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</si>
  <si>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</si>
  <si>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</si>
  <si>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</si>
  <si>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</si>
  <si>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</si>
  <si>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</si>
  <si>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</si>
  <si>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</si>
  <si>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</si>
  <si>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</si>
  <si>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</si>
  <si>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</si>
  <si>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</si>
  <si>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</si>
  <si>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</si>
  <si>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</si>
  <si>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</si>
  <si>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</si>
  <si>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</si>
  <si>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</si>
  <si>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</si>
  <si>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</si>
  <si>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</si>
  <si>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</si>
  <si>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</si>
  <si>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</si>
  <si>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</si>
  <si>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</si>
  <si>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</si>
  <si>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</si>
  <si>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</si>
  <si>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</si>
  <si>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</si>
  <si>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</si>
  <si>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</si>
  <si>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</si>
  <si>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</si>
  <si>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</si>
  <si>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</si>
  <si>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</si>
  <si>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</si>
  <si>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</si>
  <si>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</si>
  <si>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</si>
  <si>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</si>
  <si>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</si>
  <si>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</si>
  <si>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</si>
  <si>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</si>
  <si>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</si>
  <si>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</si>
  <si>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</si>
  <si>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</si>
  <si>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</si>
  <si>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</si>
  <si>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</si>
  <si>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</si>
  <si>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</si>
  <si>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</si>
  <si>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</si>
  <si>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</si>
  <si>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</si>
  <si>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</si>
  <si>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</si>
  <si>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</si>
  <si>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</si>
  <si>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</si>
  <si>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</si>
  <si>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</si>
  <si>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</si>
  <si>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</si>
  <si>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</si>
  <si>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</si>
  <si>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</si>
  <si>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</si>
  <si>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</si>
  <si>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</si>
  <si>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</si>
  <si>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</si>
  <si>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</si>
  <si>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</si>
  <si>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</si>
  <si>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</si>
  <si>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</si>
  <si>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</si>
  <si>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</si>
  <si>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</si>
  <si>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</si>
  <si>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</si>
  <si>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</si>
  <si>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</si>
  <si>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</si>
  <si>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</si>
  <si>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</si>
  <si>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</si>
  <si>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</si>
  <si>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</si>
  <si>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</si>
  <si>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</si>
  <si>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</si>
  <si>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</si>
  <si>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</si>
  <si>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</si>
  <si>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</si>
  <si>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</si>
  <si>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</si>
  <si>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</si>
  <si>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</si>
  <si>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</si>
  <si>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</si>
  <si>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</si>
  <si>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</si>
  <si>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</si>
  <si>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</si>
  <si>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</si>
  <si>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</si>
  <si>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</si>
  <si>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</si>
  <si>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</si>
  <si>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</si>
  <si>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</si>
  <si>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</si>
  <si>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</si>
  <si>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</si>
  <si>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</si>
  <si>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</si>
  <si>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</si>
  <si>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</si>
  <si>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</si>
  <si>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</si>
  <si>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</si>
  <si>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</si>
  <si>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</si>
  <si>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</si>
  <si>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</si>
  <si>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</si>
  <si>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</si>
  <si>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</si>
  <si>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</si>
  <si>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</si>
  <si>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</si>
  <si>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</si>
  <si>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</si>
  <si>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</si>
  <si>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</si>
  <si>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</si>
  <si>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</si>
  <si>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</si>
  <si>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</si>
  <si>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</si>
  <si>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</si>
  <si>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</si>
  <si>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</si>
  <si>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</si>
  <si>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</si>
  <si>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</si>
  <si>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</si>
  <si>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</si>
  <si>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</si>
  <si>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</si>
  <si>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</si>
  <si>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</si>
  <si>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</si>
  <si>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</si>
  <si>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</si>
  <si>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</si>
  <si>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</si>
  <si>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</si>
  <si>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</si>
  <si>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</si>
  <si>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</si>
  <si>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</si>
  <si>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</si>
  <si>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</si>
  <si>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</si>
  <si>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</si>
  <si>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</si>
  <si>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</si>
  <si>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</si>
  <si>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</si>
  <si>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</si>
  <si>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</si>
  <si>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</si>
  <si>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</si>
  <si>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</si>
  <si>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</si>
  <si>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</si>
  <si>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</si>
  <si>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</si>
  <si>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</si>
  <si>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</si>
  <si>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</si>
  <si>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</si>
  <si>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</si>
  <si>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</si>
  <si>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</si>
  <si>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</si>
  <si>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</si>
  <si>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</si>
  <si>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</si>
  <si>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</si>
  <si>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</si>
  <si>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</si>
  <si>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</si>
  <si>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</si>
  <si>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</si>
  <si>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</si>
  <si>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</si>
  <si>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</si>
  <si>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</si>
  <si>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</si>
  <si>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</si>
  <si>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</si>
  <si>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</si>
  <si>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</si>
  <si>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</si>
  <si>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</si>
  <si>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</si>
  <si>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</si>
  <si>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</si>
  <si>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</si>
  <si>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</si>
  <si>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</si>
  <si>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</si>
  <si>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</si>
  <si>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</si>
  <si>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</si>
  <si>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</si>
  <si>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</si>
  <si>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</si>
  <si>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</si>
  <si>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</si>
  <si>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</si>
  <si>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</si>
  <si>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</si>
  <si>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</si>
  <si>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</si>
  <si>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</si>
  <si>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</si>
  <si>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</si>
  <si>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</si>
  <si>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</si>
  <si>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</si>
  <si>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</si>
  <si>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</si>
  <si>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</si>
  <si>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</si>
  <si>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</si>
  <si>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</si>
  <si>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</si>
  <si>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</si>
  <si>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</si>
  <si>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</si>
  <si>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</si>
  <si>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</si>
  <si>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</si>
  <si>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</si>
  <si>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</si>
  <si>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</si>
  <si>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</si>
  <si>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</si>
  <si>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</si>
  <si>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</si>
  <si>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</si>
  <si>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</si>
  <si>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</si>
  <si>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</si>
  <si>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</si>
  <si>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</si>
  <si>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</si>
  <si>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</si>
  <si>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</si>
  <si>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</si>
  <si>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</si>
  <si>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</si>
  <si>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</si>
  <si>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</si>
  <si>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</si>
  <si>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</si>
  <si>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</si>
  <si>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</si>
  <si>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</si>
  <si>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</si>
  <si>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</si>
  <si>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</si>
  <si>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</si>
  <si>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</si>
  <si>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</si>
  <si>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</si>
  <si>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</si>
  <si>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</si>
  <si>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</si>
  <si>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</si>
  <si>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</si>
  <si>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</si>
  <si>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</si>
  <si>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</si>
  <si>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</si>
  <si>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</si>
  <si>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</si>
  <si>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</si>
  <si>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</si>
  <si>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</si>
  <si>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</si>
  <si>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</si>
  <si>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</si>
  <si>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</si>
  <si>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</si>
  <si>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</si>
  <si>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</si>
  <si>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</si>
  <si>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</si>
  <si>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</si>
  <si>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</si>
  <si>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</si>
  <si>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</si>
  <si>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</si>
  <si>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</si>
  <si>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</si>
  <si>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</si>
  <si>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</si>
  <si>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</si>
  <si>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</si>
  <si>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</si>
  <si>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</si>
  <si>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</si>
  <si>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</si>
  <si>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</si>
  <si>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</si>
  <si>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</si>
  <si>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</si>
  <si>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</si>
  <si>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</si>
  <si>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</si>
  <si>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</si>
  <si>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</si>
  <si>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</si>
  <si>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</si>
  <si>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</si>
  <si>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</si>
  <si>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</si>
  <si>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</si>
  <si>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</si>
  <si>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</si>
  <si>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</si>
  <si>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</si>
  <si>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</si>
  <si>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</si>
  <si>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</si>
  <si>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</si>
  <si>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</si>
  <si>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</si>
  <si>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</si>
  <si>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</si>
  <si>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</si>
  <si>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</si>
  <si>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</si>
  <si>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</si>
  <si>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</si>
  <si>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</si>
  <si>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</si>
  <si>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</si>
  <si>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</si>
  <si>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</si>
  <si>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</si>
  <si>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</si>
  <si>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</si>
  <si>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</si>
  <si>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</si>
  <si>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</si>
  <si>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</si>
  <si>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</si>
  <si>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</si>
  <si>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</si>
  <si>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</si>
  <si>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</si>
  <si>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</si>
  <si>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</si>
  <si>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</si>
  <si>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</si>
  <si>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</si>
  <si>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</si>
  <si>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</si>
  <si>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</si>
  <si>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</si>
  <si>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</si>
  <si>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</si>
  <si>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</si>
  <si>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</si>
  <si>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</si>
  <si>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</si>
  <si>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</si>
  <si>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</si>
  <si>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</si>
  <si>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</si>
  <si>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</si>
  <si>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</si>
  <si>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</si>
  <si>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</si>
  <si>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</si>
  <si>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</si>
  <si>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</si>
  <si>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</si>
  <si>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</si>
  <si>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</si>
  <si>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</si>
  <si>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</si>
  <si>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</si>
  <si>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</si>
  <si>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</si>
  <si>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</si>
  <si>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</si>
  <si>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</si>
  <si>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</si>
  <si>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</si>
  <si>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</si>
  <si>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</si>
  <si>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</si>
  <si>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</si>
  <si>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</si>
  <si>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</si>
  <si>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</si>
  <si>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</si>
  <si>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</si>
  <si>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</si>
  <si>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</si>
  <si>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</si>
  <si>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</si>
  <si>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</si>
  <si>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</si>
  <si>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</si>
  <si>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</si>
  <si>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</si>
  <si>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</si>
  <si>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</si>
  <si>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</si>
  <si>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</si>
  <si>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</si>
  <si>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</si>
  <si>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</si>
  <si>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</si>
  <si>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</si>
  <si>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</si>
  <si>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</si>
  <si>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</si>
  <si>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</si>
  <si>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</si>
  <si>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</si>
  <si>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</si>
  <si>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</si>
  <si>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</si>
  <si>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</si>
  <si>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</si>
  <si>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</si>
  <si>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</si>
  <si>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</si>
  <si>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</si>
  <si>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</si>
  <si>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</si>
  <si>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</si>
  <si>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</si>
  <si>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</si>
  <si>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</si>
  <si>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</si>
  <si>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</si>
  <si>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</si>
  <si>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</si>
  <si>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</si>
  <si>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</si>
  <si>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</si>
  <si>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</si>
  <si>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</si>
  <si>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</si>
  <si>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</si>
  <si>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</si>
  <si>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</si>
  <si>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</si>
  <si>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</si>
  <si>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</si>
  <si>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</si>
  <si>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</si>
  <si>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</si>
  <si>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</si>
  <si>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</si>
  <si>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</si>
  <si>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</si>
  <si>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</si>
  <si>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</si>
  <si>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</si>
  <si>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</si>
  <si>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</si>
  <si>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</si>
  <si>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</si>
  <si>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</si>
  <si>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</si>
  <si>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</si>
  <si>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</si>
  <si>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</si>
  <si>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</si>
  <si>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</si>
  <si>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</si>
  <si>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</si>
  <si>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</si>
  <si>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</si>
  <si>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</si>
  <si>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</si>
  <si>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</si>
  <si>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</si>
  <si>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</si>
  <si>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</si>
  <si>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</si>
  <si>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</si>
  <si>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</si>
  <si>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</si>
  <si>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</si>
  <si>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</si>
  <si>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</si>
  <si>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</si>
  <si>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</si>
  <si>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</si>
  <si>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</si>
  <si>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</si>
  <si>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</si>
  <si>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</si>
  <si>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</si>
  <si>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</si>
  <si>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</si>
  <si>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</si>
  <si>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</si>
  <si>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</si>
  <si>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</si>
  <si>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</si>
  <si>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</si>
  <si>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</si>
  <si>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</si>
  <si>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</si>
  <si>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</si>
  <si>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</si>
  <si>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</si>
  <si>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</si>
  <si>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</si>
  <si>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</si>
  <si>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</si>
  <si>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</si>
  <si>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</si>
  <si>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</si>
  <si>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</si>
  <si>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</si>
  <si>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</si>
  <si>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</si>
  <si>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</si>
  <si>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</si>
  <si>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</si>
  <si>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</si>
  <si>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</si>
  <si>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</si>
  <si>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</si>
  <si>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</si>
  <si>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</si>
  <si>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</si>
  <si>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</si>
  <si>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</si>
  <si>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</si>
  <si>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</si>
  <si>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</si>
  <si>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</si>
  <si>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</si>
  <si>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</si>
  <si>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</si>
  <si>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</si>
  <si>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</si>
  <si>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</si>
  <si>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</si>
  <si>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</si>
  <si>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</si>
  <si>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</si>
  <si>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</si>
  <si>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</si>
  <si>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</si>
  <si>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</si>
  <si>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</si>
  <si>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</si>
  <si>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</si>
  <si>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</si>
  <si>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</si>
  <si>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</si>
  <si>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</si>
  <si>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</si>
  <si>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</si>
  <si>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</si>
  <si>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</si>
  <si>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</si>
  <si>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</si>
  <si>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</si>
  <si>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</si>
  <si>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</si>
  <si>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</si>
  <si>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</si>
  <si>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</si>
  <si>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</si>
  <si>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</si>
  <si>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</si>
  <si>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</si>
  <si>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</si>
  <si>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</si>
  <si>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</si>
  <si>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</si>
  <si>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</si>
  <si>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</si>
  <si>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</si>
  <si>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</si>
  <si>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</si>
  <si>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</si>
  <si>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</si>
  <si>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</si>
  <si>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</si>
  <si>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</si>
  <si>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</si>
  <si>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</si>
  <si>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</si>
  <si>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</si>
  <si>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</si>
  <si>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</si>
  <si>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</si>
  <si>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</si>
  <si>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</si>
  <si>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</si>
  <si>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</si>
  <si>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</si>
  <si>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</si>
  <si>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</si>
  <si>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</si>
  <si>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</si>
  <si>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</si>
  <si>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</si>
  <si>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</si>
  <si>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</si>
  <si>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</si>
  <si>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</si>
  <si>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</si>
  <si>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</si>
  <si>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</si>
  <si>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</si>
  <si>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</si>
  <si>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</si>
  <si>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</si>
  <si>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</si>
  <si>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</si>
  <si>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</si>
  <si>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</si>
  <si>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</si>
  <si>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</si>
  <si>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</si>
  <si>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</si>
  <si>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</si>
  <si>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</si>
  <si>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</si>
  <si>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</si>
  <si>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</si>
  <si>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</si>
  <si>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</si>
  <si>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</si>
  <si>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</si>
  <si>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</si>
  <si>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</si>
  <si>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</si>
  <si>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</si>
  <si>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</si>
  <si>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</si>
  <si>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</si>
  <si>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</si>
  <si>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</si>
  <si>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</si>
  <si>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</si>
  <si>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</si>
  <si>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</si>
  <si>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</si>
  <si>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</si>
  <si>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</si>
  <si>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</si>
  <si>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</si>
  <si>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</si>
  <si>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</si>
  <si>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</si>
  <si>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</si>
  <si>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</si>
  <si>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</si>
  <si>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</si>
  <si>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</si>
  <si>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</si>
  <si>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</si>
  <si>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</si>
  <si>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</si>
  <si>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</si>
  <si>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</si>
  <si>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</si>
  <si>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</si>
  <si>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</si>
  <si>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</si>
  <si>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</si>
  <si>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</si>
  <si>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</si>
  <si>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</si>
  <si>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</si>
  <si>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</si>
  <si>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DICHOSO EL HOMBRE</t>
  </si>
  <si>
    <t>Fa</t>
  </si>
  <si>
    <t>Sol</t>
  </si>
  <si>
    <t>html</t>
  </si>
  <si>
    <t>DICE EL SEÑOR A MI SEÑOR</t>
  </si>
  <si>
    <t>MARIA, MADRE MÍA</t>
  </si>
  <si>
    <t>Si7</t>
  </si>
  <si>
    <t>Re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</si>
  <si>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</si>
  <si>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</si>
  <si>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</si>
  <si>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</si>
  <si>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</si>
  <si>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</si>
  <si>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</si>
  <si>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</si>
  <si>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 1982</t>
  </si>
  <si>
    <t>INVOCACIÓN AL ESPIRITU SANTO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</si>
  <si>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</si>
  <si>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</si>
  <si>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</si>
  <si>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</si>
  <si>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</si>
  <si>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</si>
  <si>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</si>
  <si>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</si>
  <si>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</si>
  <si>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</si>
  <si>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</si>
  <si>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</si>
  <si>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</si>
  <si>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</si>
  <si>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</si>
  <si>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</si>
  <si>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</si>
  <si>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</si>
  <si>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</si>
  <si>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</si>
  <si>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</si>
  <si>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</si>
  <si>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</si>
  <si>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</si>
  <si>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</si>
  <si>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</si>
  <si>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</si>
  <si>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</si>
  <si>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</si>
  <si>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</si>
  <si>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</si>
  <si>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</si>
  <si>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</si>
  <si>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</si>
  <si>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</si>
  <si>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</si>
  <si>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</si>
  <si>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</si>
  <si>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</si>
  <si>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</si>
  <si>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</si>
  <si>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</si>
  <si>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</si>
  <si>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</si>
  <si>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</si>
  <si>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</si>
  <si>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</si>
  <si>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</si>
  <si>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</si>
  <si>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</si>
  <si>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</si>
  <si>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</si>
  <si>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</si>
  <si>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</si>
  <si>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</si>
  <si>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</si>
  <si>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</si>
  <si>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</si>
  <si>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</si>
  <si>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</si>
  <si>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</si>
  <si>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</si>
  <si>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</si>
  <si>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</si>
  <si>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</si>
  <si>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</si>
  <si>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</si>
  <si>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</si>
  <si>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</si>
  <si>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</si>
  <si>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</si>
  <si>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</si>
  <si>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</si>
  <si>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</si>
  <si>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</si>
  <si>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</si>
  <si>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</si>
  <si>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</si>
  <si>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</si>
  <si>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</si>
  <si>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</si>
  <si>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</si>
  <si>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</si>
  <si>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</si>
  <si>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</si>
  <si>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</si>
  <si>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</si>
  <si>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</si>
  <si>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</si>
  <si>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</si>
  <si>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</si>
  <si>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</si>
  <si>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</si>
  <si>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</si>
  <si>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</si>
  <si>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</si>
  <si>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</si>
  <si>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</si>
  <si>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</si>
  <si>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</si>
  <si>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</si>
  <si>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</si>
  <si>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</si>
  <si>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</si>
  <si>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</si>
  <si>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</si>
  <si>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</si>
  <si>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</si>
  <si>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</si>
  <si>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</si>
  <si>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</si>
  <si>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</si>
  <si>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</si>
  <si>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</si>
  <si>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</si>
  <si>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</si>
  <si>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</si>
  <si>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</si>
  <si>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</si>
  <si>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</si>
  <si>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</si>
  <si>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</si>
  <si>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</si>
  <si>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</si>
  <si>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</si>
  <si>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</si>
  <si>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</si>
  <si>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</si>
  <si>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</si>
  <si>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</si>
  <si>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</si>
  <si>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</si>
  <si>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</si>
  <si>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</si>
  <si>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</si>
  <si>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</si>
  <si>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</si>
  <si>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</si>
  <si>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</si>
  <si>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</si>
  <si>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</si>
  <si>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</si>
  <si>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</si>
  <si>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</si>
  <si>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</si>
  <si>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</si>
  <si>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</si>
  <si>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</si>
  <si>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</si>
  <si>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</si>
  <si>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</si>
  <si>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</si>
  <si>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</si>
  <si>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</si>
  <si>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</si>
  <si>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</si>
  <si>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</si>
  <si>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</si>
  <si>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</si>
  <si>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</si>
  <si>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</si>
  <si>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</si>
  <si>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</si>
  <si>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</si>
  <si>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</si>
  <si>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</si>
  <si>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</si>
  <si>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</si>
  <si>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</si>
  <si>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</si>
  <si>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</si>
  <si>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</si>
  <si>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</si>
  <si>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</si>
  <si>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</si>
  <si>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</si>
  <si>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</si>
  <si>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</si>
  <si>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</si>
  <si>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</si>
  <si>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</si>
  <si>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</si>
  <si>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</si>
  <si>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</si>
  <si>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</si>
  <si>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</si>
  <si>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</si>
  <si>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</si>
  <si>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</si>
  <si>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</si>
  <si>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</si>
  <si>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</si>
  <si>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</si>
  <si>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</si>
  <si>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</si>
  <si>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</si>
  <si>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</si>
  <si>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</si>
  <si>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</si>
  <si>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</si>
  <si>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</si>
  <si>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</si>
  <si>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</si>
  <si>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</si>
  <si>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</si>
  <si>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</si>
  <si>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</si>
  <si>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</si>
  <si>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</si>
  <si>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</si>
  <si>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</si>
  <si>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</si>
  <si>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</si>
  <si>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</si>
  <si>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</si>
  <si>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</si>
  <si>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</si>
  <si>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</si>
  <si>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</si>
  <si>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</si>
  <si>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</si>
  <si>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</si>
  <si>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</si>
  <si>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</si>
  <si>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</si>
  <si>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</si>
  <si>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</si>
  <si>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</si>
  <si>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</si>
  <si>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</si>
  <si>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</si>
  <si>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</si>
  <si>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</si>
  <si>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</si>
  <si>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</si>
  <si>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</si>
  <si>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</si>
  <si>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</si>
  <si>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</si>
  <si>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</si>
  <si>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</si>
  <si>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</si>
  <si>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</si>
  <si>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</si>
  <si>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</si>
  <si>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</si>
  <si>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</si>
  <si>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</si>
  <si>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</si>
  <si>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</si>
  <si>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</si>
  <si>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</si>
  <si>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</si>
  <si>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</si>
  <si>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</si>
  <si>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</si>
  <si>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Column2</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</si>
  <si>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</si>
  <si>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</si>
  <si>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</si>
  <si>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</si>
  <si>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</si>
  <si>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</si>
  <si>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</si>
  <si>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</si>
  <si>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</si>
  <si>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</si>
  <si>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</si>
  <si>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</si>
  <si>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</si>
  <si>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</si>
  <si>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</si>
  <si>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</si>
  <si>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</si>
  <si>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</si>
  <si>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</si>
  <si>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</si>
  <si>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</si>
  <si>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</si>
  <si>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</si>
  <si>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</si>
  <si>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</si>
  <si>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</si>
  <si>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</si>
  <si>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</si>
  <si>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</si>
  <si>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</si>
  <si>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</si>
  <si>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</si>
  <si>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</si>
  <si>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</si>
  <si>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</si>
  <si>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</si>
  <si>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</si>
  <si>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</si>
  <si>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</si>
  <si>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</si>
  <si>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</si>
  <si>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</si>
  <si>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</si>
  <si>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</si>
  <si>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</si>
  <si>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</si>
  <si>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</si>
  <si>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</si>
  <si>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</si>
  <si>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</si>
  <si>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</si>
  <si>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</si>
  <si>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</si>
  <si>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</si>
  <si>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</si>
  <si>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</si>
  <si>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</si>
  <si>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</si>
  <si>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</si>
  <si>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</si>
  <si>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</si>
  <si>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</si>
  <si>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</si>
  <si>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</si>
  <si>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</si>
  <si>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</si>
  <si>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</si>
  <si>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</si>
  <si>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</si>
  <si>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</si>
  <si>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</si>
  <si>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</si>
  <si>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</si>
  <si>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</si>
  <si>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</si>
  <si>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</si>
  <si>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</si>
  <si>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</si>
  <si>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</si>
  <si>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</si>
  <si>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</si>
  <si>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</si>
  <si>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</si>
  <si>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</si>
  <si>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</si>
  <si>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</si>
  <si>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</si>
  <si>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</si>
  <si>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</si>
  <si>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</si>
  <si>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</si>
  <si>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</si>
  <si>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</si>
  <si>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</si>
  <si>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</si>
  <si>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</si>
  <si>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</si>
  <si>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</si>
  <si>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</si>
  <si>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</si>
  <si>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</si>
  <si>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</si>
  <si>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</si>
  <si>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</si>
  <si>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</si>
  <si>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</si>
  <si>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</si>
  <si>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</si>
  <si>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</si>
  <si>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</si>
  <si>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</si>
  <si>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</si>
  <si>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</si>
  <si>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</si>
  <si>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</si>
  <si>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</si>
  <si>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</si>
  <si>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</si>
  <si>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</si>
  <si>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</si>
  <si>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</si>
  <si>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</si>
  <si>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</si>
  <si>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</si>
  <si>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</si>
  <si>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</si>
  <si>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</si>
  <si>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</si>
  <si>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</si>
  <si>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</si>
  <si>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</si>
  <si>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</si>
  <si>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</si>
  <si>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</si>
  <si>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</si>
  <si>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</si>
  <si>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</si>
  <si>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</si>
  <si>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</si>
  <si>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</si>
  <si>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</si>
  <si>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</si>
  <si>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</si>
  <si>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</si>
  <si>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</si>
  <si>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</si>
  <si>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</si>
  <si>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</si>
  <si>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</si>
  <si>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</si>
  <si>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</si>
  <si>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</si>
  <si>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</si>
  <si>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</si>
  <si>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</si>
  <si>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</si>
  <si>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</si>
  <si>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</si>
  <si>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</si>
  <si>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</si>
  <si>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</si>
  <si>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</si>
  <si>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</si>
  <si>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</si>
  <si>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</si>
  <si>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</si>
  <si>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</si>
  <si>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</si>
  <si>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</si>
  <si>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</si>
  <si>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</si>
  <si>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</si>
  <si>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</si>
  <si>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</si>
  <si>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</si>
  <si>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</si>
  <si>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</si>
  <si>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</si>
  <si>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</si>
  <si>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</si>
  <si>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</si>
  <si>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</si>
  <si>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</si>
  <si>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</si>
  <si>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</si>
  <si>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</si>
  <si>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</si>
  <si>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</si>
  <si>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</si>
  <si>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</si>
  <si>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</si>
  <si>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</si>
  <si>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</si>
  <si>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</si>
  <si>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</si>
  <si>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</si>
  <si>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</si>
  <si>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</si>
  <si>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</si>
  <si>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</si>
  <si>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</si>
  <si>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</si>
  <si>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</si>
  <si>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</si>
  <si>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</si>
  <si>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</si>
  <si>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</si>
  <si>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</si>
  <si>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</si>
  <si>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</si>
  <si>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</si>
  <si>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</si>
  <si>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</si>
  <si>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</si>
  <si>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</si>
  <si>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</si>
  <si>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</si>
  <si>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</si>
  <si>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</si>
  <si>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</si>
  <si>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</si>
  <si>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</si>
  <si>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</si>
  <si>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</si>
  <si>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</si>
  <si>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</si>
  <si>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</si>
  <si>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</si>
  <si>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</si>
  <si>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</si>
  <si>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</si>
  <si>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</si>
  <si>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</si>
  <si>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</si>
  <si>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</si>
  <si>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</si>
  <si>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</si>
  <si>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</si>
  <si>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</si>
  <si>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</si>
  <si>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</si>
  <si>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</si>
  <si>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</si>
  <si>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</si>
  <si>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</si>
  <si>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</si>
  <si>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</si>
  <si>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</si>
  <si>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</si>
  <si>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</si>
  <si>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</si>
  <si>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</si>
  <si>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</si>
  <si>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</si>
  <si>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</si>
  <si>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</si>
  <si>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</si>
  <si>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</si>
  <si>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</si>
  <si>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</si>
  <si>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</si>
  <si>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</si>
  <si>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</si>
  <si>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</si>
  <si>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</si>
  <si>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</si>
  <si>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</si>
  <si>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</si>
  <si>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</si>
  <si>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</si>
  <si>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</si>
  <si>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</si>
  <si>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</si>
  <si>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</si>
  <si>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</si>
  <si>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</si>
  <si>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</si>
  <si>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</si>
  <si>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</si>
  <si>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</si>
  <si>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</si>
  <si>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</si>
  <si>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</si>
  <si>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</si>
  <si>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</si>
  <si>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</si>
  <si>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</si>
  <si>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</si>
  <si>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</si>
  <si>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</si>
  <si>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</si>
  <si>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</si>
  <si>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</si>
  <si>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</si>
  <si>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</si>
  <si>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</si>
  <si>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</si>
  <si>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</si>
  <si>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</si>
  <si>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</si>
  <si>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</si>
  <si>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</si>
  <si>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</si>
  <si>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</si>
  <si>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</si>
  <si>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</si>
  <si>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</si>
  <si>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</si>
  <si>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</si>
  <si>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</si>
  <si>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</si>
  <si>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</si>
  <si>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</si>
  <si>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</si>
  <si>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</si>
  <si>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</si>
  <si>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</si>
  <si>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</si>
  <si>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</si>
  <si>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</si>
  <si>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</si>
  <si>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</si>
  <si>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</si>
  <si>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</si>
  <si>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</si>
  <si>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</si>
  <si>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</si>
  <si>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</si>
  <si>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</si>
  <si>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</si>
  <si>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</si>
  <si>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</si>
  <si>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</si>
  <si>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</si>
  <si>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</si>
  <si>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</si>
  <si>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</si>
  <si>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</si>
  <si>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</si>
  <si>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</si>
  <si>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</si>
  <si>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</si>
  <si>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</si>
  <si>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</si>
  <si>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</si>
  <si>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</si>
  <si>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</si>
  <si>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</si>
  <si>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</si>
  <si>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</si>
  <si>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</si>
  <si>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</si>
  <si>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</si>
  <si>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</si>
  <si>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</si>
  <si>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</si>
  <si>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</si>
  <si>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</si>
  <si>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</si>
  <si>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</si>
  <si>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</si>
  <si>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</si>
  <si>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</si>
  <si>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</si>
  <si>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</si>
  <si>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</si>
  <si>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</si>
  <si>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</si>
  <si>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</si>
  <si>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</si>
  <si>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</si>
  <si>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</si>
  <si>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</si>
  <si>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</si>
  <si>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</si>
  <si>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</si>
  <si>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</si>
  <si>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</si>
  <si>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</si>
  <si>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</si>
  <si>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</si>
  <si>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</si>
  <si>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</si>
  <si>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</si>
  <si>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</si>
  <si>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</si>
  <si>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</si>
  <si>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</si>
  <si>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</si>
  <si>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</si>
  <si>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</si>
  <si>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</si>
  <si>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</si>
  <si>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</si>
  <si>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</si>
  <si>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</si>
  <si>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</si>
  <si>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</si>
  <si>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</si>
  <si>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</si>
  <si>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</si>
  <si>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</si>
  <si>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</si>
  <si>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</si>
  <si>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</si>
  <si>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</si>
  <si>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</si>
  <si>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</si>
  <si>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</si>
  <si>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</si>
  <si>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</si>
  <si>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</si>
  <si>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</si>
  <si>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</si>
  <si>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</si>
  <si>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</si>
  <si>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</si>
  <si>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</si>
  <si>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</si>
  <si>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</si>
  <si>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</si>
  <si>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</si>
  <si>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</si>
  <si>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</si>
  <si>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</si>
  <si>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</si>
  <si>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</si>
  <si>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</si>
  <si>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</si>
  <si>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</si>
  <si>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</si>
  <si>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</si>
  <si>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</si>
  <si>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</si>
  <si>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</si>
  <si>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</si>
  <si>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</si>
  <si>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</si>
  <si>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</si>
  <si>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</si>
  <si>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</si>
  <si>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</si>
  <si>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</si>
  <si>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</si>
  <si>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</si>
  <si>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</si>
  <si>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</si>
  <si>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</si>
  <si>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</si>
  <si>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</si>
  <si>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</si>
  <si>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</si>
  <si>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</si>
  <si>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</si>
  <si>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</si>
  <si>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</si>
  <si>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</si>
  <si>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</si>
  <si>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</si>
  <si>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</si>
  <si>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</si>
  <si>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</si>
  <si>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</si>
  <si>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</si>
  <si>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</si>
  <si>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</si>
  <si>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</si>
  <si>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</si>
  <si>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</si>
  <si>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</si>
  <si>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</si>
  <si>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</si>
  <si>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</si>
  <si>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</si>
  <si>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</si>
  <si>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</si>
  <si>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</si>
  <si>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</si>
  <si>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</si>
  <si>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</si>
  <si>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</si>
  <si>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</si>
  <si>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</si>
  <si>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</si>
  <si>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</si>
  <si>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</si>
  <si>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</si>
  <si>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</si>
  <si>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</si>
  <si>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</si>
  <si>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</si>
  <si>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</si>
  <si>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</si>
  <si>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</si>
  <si>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</si>
  <si>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</si>
  <si>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</si>
  <si>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</si>
  <si>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</si>
  <si>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</si>
  <si>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</si>
  <si>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</si>
  <si>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</si>
  <si>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</si>
  <si>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</si>
  <si>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</si>
  <si>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</si>
  <si>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</si>
  <si>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</si>
  <si>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</si>
  <si>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</si>
  <si>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</si>
  <si>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</si>
  <si>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</si>
  <si>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</si>
  <si>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</si>
  <si>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</si>
  <si>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</si>
  <si>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</si>
  <si>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</si>
  <si>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</si>
  <si>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</si>
  <si>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</si>
  <si>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</si>
  <si>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</si>
  <si>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</si>
  <si>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</si>
  <si>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</si>
  <si>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</si>
  <si>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</si>
  <si>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</si>
  <si>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</si>
  <si>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</si>
  <si>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</si>
  <si>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</si>
  <si>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</si>
  <si>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</si>
  <si>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</si>
  <si>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</si>
  <si>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</si>
  <si>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</si>
  <si>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</si>
  <si>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</si>
  <si>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</si>
  <si>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</si>
  <si>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</si>
  <si>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</si>
  <si>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</si>
  <si>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</si>
  <si>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</si>
  <si>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</si>
  <si>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</si>
  <si>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</si>
  <si>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</si>
  <si>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</si>
  <si>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</si>
  <si>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</si>
  <si>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</si>
  <si>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</si>
  <si>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</si>
  <si>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</si>
  <si>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</si>
  <si>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</si>
  <si>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</si>
  <si>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</si>
  <si>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</si>
  <si>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</si>
  <si>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</si>
  <si>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</si>
  <si>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</si>
  <si>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</si>
  <si>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</si>
  <si>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</si>
  <si>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</si>
  <si>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</si>
  <si>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</si>
  <si>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</si>
  <si>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</si>
  <si>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</si>
  <si>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</si>
  <si>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</si>
  <si>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</si>
  <si>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</si>
  <si>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</si>
  <si>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</si>
  <si>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</si>
  <si>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</si>
  <si>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</si>
  <si>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</si>
  <si>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</si>
  <si>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</si>
  <si>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</si>
  <si>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</si>
  <si>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</si>
  <si>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</si>
  <si>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</si>
  <si>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</si>
  <si>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</si>
  <si>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</si>
  <si>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</si>
  <si>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</si>
  <si>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</si>
  <si>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</si>
  <si>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</si>
  <si>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</si>
  <si>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</si>
  <si>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</si>
  <si>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</si>
  <si>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</si>
  <si>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</si>
  <si>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</si>
  <si>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</si>
  <si>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</si>
  <si>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</si>
  <si>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</si>
  <si>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</si>
  <si>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</si>
  <si>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</si>
  <si>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</si>
  <si>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</si>
  <si>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</si>
  <si>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</si>
  <si>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</si>
  <si>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</si>
  <si>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</si>
  <si>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</si>
  <si>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</si>
  <si>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</si>
  <si>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</si>
  <si>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</si>
  <si>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</si>
  <si>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</si>
  <si>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</si>
  <si>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</si>
  <si>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</si>
  <si>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</si>
  <si>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</si>
  <si>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</si>
  <si>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</si>
  <si>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</si>
  <si>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</si>
  <si>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</si>
  <si>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</si>
  <si>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</si>
  <si>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</si>
  <si>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</si>
  <si>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</si>
  <si>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</si>
  <si>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</si>
  <si>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</si>
  <si>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</si>
  <si>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</si>
  <si>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</si>
  <si>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</si>
  <si>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</si>
  <si>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</si>
  <si>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</si>
  <si>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</si>
  <si>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</si>
  <si>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</si>
  <si>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</si>
  <si>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</si>
  <si>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</si>
  <si>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</si>
  <si>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</si>
  <si>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</si>
  <si>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</si>
  <si>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</si>
  <si>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</si>
  <si>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</si>
  <si>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</si>
  <si>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</si>
  <si>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</si>
  <si>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</si>
  <si>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</si>
  <si>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</si>
  <si>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</si>
  <si>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</si>
  <si>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</si>
  <si>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</si>
  <si>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</si>
  <si>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</si>
  <si>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</si>
  <si>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</si>
  <si>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</si>
  <si>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</si>
  <si>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</si>
  <si>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</si>
  <si>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</si>
  <si>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</si>
  <si>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</si>
  <si>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</si>
  <si>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</si>
  <si>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</si>
  <si>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</si>
  <si>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</si>
  <si>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</si>
  <si>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</si>
  <si>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</si>
  <si>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</si>
  <si>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</si>
  <si>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</si>
  <si>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</si>
  <si>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</si>
  <si>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</si>
  <si>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</si>
  <si>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</si>
  <si>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</si>
  <si>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</si>
  <si>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</si>
  <si>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</si>
  <si>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</si>
  <si>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</si>
  <si>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</si>
  <si>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</si>
  <si>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</si>
  <si>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</si>
  <si>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</si>
  <si>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</si>
  <si>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</si>
  <si>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</si>
  <si>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</si>
  <si>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</si>
  <si>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</si>
  <si>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</si>
  <si>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</si>
  <si>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</si>
  <si>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</si>
  <si>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</si>
  <si>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</si>
  <si>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</si>
  <si>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</si>
  <si>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</si>
  <si>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</si>
  <si>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</si>
  <si>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</si>
  <si>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</si>
  <si>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</si>
  <si>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</si>
  <si>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</si>
  <si>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</si>
  <si>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</si>
  <si>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</si>
  <si>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</si>
  <si>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</si>
  <si>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</si>
  <si>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</si>
  <si>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</si>
  <si>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</si>
  <si>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</si>
  <si>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</si>
  <si>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</si>
  <si>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</si>
  <si>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</si>
  <si>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</si>
  <si>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</si>
  <si>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Aleluya Interleccional</t>
  </si>
  <si>
    <t>Column5</t>
  </si>
  <si>
    <t>Aleluya Interleccional (2)</t>
  </si>
  <si>
    <t>Aleluya Interleccional</t>
  </si>
  <si>
    <t>Column6</t>
  </si>
  <si>
    <t>ALELUYA ADVIENTO S I-4 (2)</t>
  </si>
  <si>
    <t>AInterleccional cp (2)</t>
  </si>
  <si>
    <t>Aleluya Interleccional cp</t>
  </si>
  <si>
    <r>
      <t xml:space="preserve">        scrollConfig: </t>
    </r>
    <r>
      <rPr>
        <sz val="18"/>
        <color rgb="FF00B0F0"/>
        <rFont val="Consolas"/>
        <family val="3"/>
      </rPr>
      <t>{</t>
    </r>
  </si>
  <si>
    <t>.</t>
  </si>
  <si>
    <t>pa</t>
  </si>
  <si>
    <t>El Señor esté con vosotros.</t>
  </si>
  <si>
    <t>Y CON TU ESPÍRITU.</t>
  </si>
  <si>
    <t>BOCETO2</t>
  </si>
  <si>
    <t>No</t>
  </si>
  <si>
    <t>ACLAMACIONES A LA ORACIÓN DE LO</t>
  </si>
  <si>
    <t>No (2)</t>
  </si>
  <si>
    <t>ALELUYA PASCUAL</t>
  </si>
  <si>
    <t>ANTÍFONA PARA EL EVANGELIO</t>
  </si>
  <si>
    <t>BENDICIÓN DEL AGUA</t>
  </si>
  <si>
    <t>BENDICIÓN DEL AGUA p1</t>
  </si>
  <si>
    <t>BENDICIÓN DEL AGUA p2</t>
  </si>
  <si>
    <t>No (3)</t>
  </si>
  <si>
    <t>CELEBRACIÓN PENITENCIAL (BENDIC</t>
  </si>
  <si>
    <t>CORDERO DE DIOS</t>
  </si>
  <si>
    <t>CREDO</t>
  </si>
  <si>
    <t>Mim</t>
  </si>
  <si>
    <t>DANOS HOY NUESTRO PAN DE CADA DÍA;</t>
  </si>
  <si>
    <t>PERDONA NUESTRAS OFENSAS,</t>
  </si>
  <si>
    <t>NO NOS DEJES CAER EN LA TENTACIÓN,</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</si>
  <si>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</si>
  <si>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</si>
  <si>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</si>
  <si>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</si>
  <si>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</si>
  <si>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</si>
  <si>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</si>
  <si>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</si>
  <si>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</si>
  <si>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</si>
  <si>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</si>
  <si>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</si>
  <si>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</si>
  <si>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</si>
  <si>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</si>
  <si>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</si>
  <si>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</si>
  <si>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</si>
  <si>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</si>
  <si>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</si>
  <si>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</si>
  <si>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</si>
  <si>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</si>
  <si>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</si>
  <si>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</si>
  <si>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</si>
  <si>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</si>
  <si>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</si>
  <si>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</si>
  <si>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</si>
  <si>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</si>
  <si>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</si>
  <si>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</si>
  <si>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</si>
  <si>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</si>
  <si>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</si>
  <si>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</si>
  <si>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</si>
  <si>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</si>
  <si>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</si>
  <si>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</si>
  <si>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</si>
  <si>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</si>
  <si>
    <t xml:space="preserve">COMO TAMBIÉN NOSOTROS </t>
  </si>
  <si>
    <t>PERDONAMOS A LOS QUE NOS OFENDEN;</t>
  </si>
  <si>
    <t>PADRE NUESTRO</t>
  </si>
  <si>
    <t>AVE MARÍA</t>
  </si>
  <si>
    <t>GLORIA</t>
  </si>
  <si>
    <t>LETANÍAS DE LOS SANTOS</t>
  </si>
  <si>
    <t>LETANÍAS PENITENCIALES I</t>
  </si>
  <si>
    <t>LETANÍAS PENITENCIALES II</t>
  </si>
  <si>
    <t>PLEGARIA EUCARÍSTICAIIMODELOIp1</t>
  </si>
  <si>
    <t>PLEGARIA EUCARÍSTICAIIMODELOIp2</t>
  </si>
  <si>
    <t>PLEGARIA EUCARÍSTICAIIMODELOIp3</t>
  </si>
  <si>
    <t>PLEGARIA EUCARÍSTICA IV p4</t>
  </si>
  <si>
    <t>PLEGARIA EUCARÍSTICA IV p3</t>
  </si>
  <si>
    <t>PLEGARIA EUCARÍSTICA IV p2</t>
  </si>
  <si>
    <t>PLEGARIA EUCARÍSTICA IV p1</t>
  </si>
  <si>
    <t>No (4)</t>
  </si>
  <si>
    <t>PREFACIO PARA ADVIENTO Y NAVIDA</t>
  </si>
  <si>
    <t>PREFACIO PARA EL TIEMPO PASCUAL</t>
  </si>
  <si>
    <t>PREGÓN PASCUAL p2</t>
  </si>
  <si>
    <t>PREGÓN PASCUAL p1</t>
  </si>
  <si>
    <t>No (5)</t>
  </si>
  <si>
    <t>SALMODIA PARA EL EVANGELIO</t>
  </si>
  <si>
    <t>No (6)</t>
  </si>
  <si>
    <t>SALMODIAS PARA LAUDES</t>
  </si>
  <si>
    <t>No (7)</t>
  </si>
  <si>
    <t>SALMODIA PARA EL ROSARIO</t>
  </si>
  <si>
    <t>SALMODIA PARA EL SALMO RESPONSO</t>
  </si>
  <si>
    <t>No (8)</t>
  </si>
  <si>
    <t>SALMODIAS PARA LAUDES cont</t>
  </si>
  <si>
    <t>No (9)</t>
  </si>
  <si>
    <t>TE DEUM</t>
  </si>
  <si>
    <t>Como era en el principio, ahora y siempre, por los siglos de los siglos. Amén.</t>
  </si>
  <si>
    <t>Yo pensé: «En medio de mis días</t>
  </si>
  <si>
    <t>tengo que marchar hacia las puertas del abismo;</t>
  </si>
  <si>
    <t>me privan del resto de mis años.»</t>
  </si>
  <si>
    <t>Yo pensé: «Ya no veré más al Señor</t>
  </si>
  <si>
    <t>en la tierra de los vivos,</t>
  </si>
  <si>
    <t>ya no miraré a los hombres</t>
  </si>
  <si>
    <t>entre los habitantes del mundo.</t>
  </si>
  <si>
    <t>Levantan y enrollan mi vida</t>
  </si>
  <si>
    <t>como una tienda de pastores.</t>
  </si>
  <si>
    <t>Como un tejedor devanaba yo mi vida,</t>
  </si>
  <si>
    <t>y me cortan la trama.»</t>
  </si>
  <si>
    <t>Día y noche me estás acabando,</t>
  </si>
  <si>
    <t>sollozo hasta el amanecer.</t>
  </si>
  <si>
    <t>Me quiebras los huesos como un león,</t>
  </si>
  <si>
    <t>día y noche me estás acabando.</t>
  </si>
  <si>
    <t>Estoy piando como una golondrina,</t>
  </si>
  <si>
    <t>gimo como una paloma.</t>
  </si>
  <si>
    <t>Mis ojos mirando al cielo se consumen:</t>
  </si>
  <si>
    <t>¡Señor, que me oprimen, sal fiador por mí!</t>
  </si>
  <si>
    <t>Me has curado, me has hecho revivir,</t>
  </si>
  <si>
    <t>la amargura se me volvió paz</t>
  </si>
  <si>
    <t>cuando detuviste mi alma ante la tumba vacía</t>
  </si>
  <si>
    <t>y volviste la espalda a todos mis pecados.</t>
  </si>
  <si>
    <t>El abismo no te da gracias,</t>
  </si>
  <si>
    <t>ni la muerte te alaba,</t>
  </si>
  <si>
    <t>ni esperan en tu fidelidad</t>
  </si>
  <si>
    <t>los que bajan a la fosa.</t>
  </si>
  <si>
    <t>Los vivos, los vivos son quienes te alaban:</t>
  </si>
  <si>
    <t>como yo ahora.</t>
  </si>
  <si>
    <t>El Padre enseña a sus hijos tu fidelidad.</t>
  </si>
  <si>
    <t>Sálvame, Señor, y tocaremos nuestras arpas</t>
  </si>
  <si>
    <t>todos nuestros días en la casa del Señor.</t>
  </si>
  <si>
    <t>Él la ha cimentado sobre el monte santo;</t>
  </si>
  <si>
    <t>y el Señor prefiere las puertas de Sión</t>
  </si>
  <si>
    <t>a todas las moradas de Jacob.</t>
  </si>
  <si>
    <t>¡Qué pregón tan glorioso para ti,</t>
  </si>
  <si>
    <t>ciudad de Dios!</t>
  </si>
  <si>
    <t>«Contaré a Egipto y a Babilonia</t>
  </si>
  <si>
    <t>entre mis fieles;</t>
  </si>
  <si>
    <t>filisteos, tirios y etíopes</t>
  </si>
  <si>
    <t>han nacido allí.»</t>
  </si>
  <si>
    <t>Se dirá de Sión: «Uno por uno</t>
  </si>
  <si>
    <t>todos han nacido en ella;</t>
  </si>
  <si>
    <t>el Altísimo en persona la ha fundado.»</t>
  </si>
  <si>
    <t>El Señor escribirá en el registro de los pueblos:</t>
  </si>
  <si>
    <t>«Éste ha nacido allí.»</t>
  </si>
  <si>
    <t>Y cantarán mientras danzan:</t>
  </si>
  <si>
    <t>«Todas mis fuentes están en ti.»</t>
  </si>
  <si>
    <t>SALMODIA Salmo 5</t>
  </si>
  <si>
    <t>SALMODIA Salmo 118</t>
  </si>
  <si>
    <t>SALMODIA Salmo 118 (2)</t>
  </si>
  <si>
    <t>SALMO 86</t>
  </si>
  <si>
    <t>Cántico: EL BUEN PASTOR ES EL DIOS ALTISIMO Y SAPIENTÍSIMO - Is 40, 10-17</t>
  </si>
  <si>
    <t>EL BUEN PASTOR ES EL DIOS ALTISIMO Y SAPIENTÍSIMO - Is 40, 10-17</t>
  </si>
  <si>
    <t>Salmodias - Cántico</t>
  </si>
  <si>
    <t xml:space="preserve">Liturgia </t>
  </si>
  <si>
    <t>Mirad, el Señor Dios llega con poder,</t>
  </si>
  <si>
    <t>y su brazo manda.</t>
  </si>
  <si>
    <t>Mirad, viene con él su salario</t>
  </si>
  <si>
    <t>y su recompensa lo precede.</t>
  </si>
  <si>
    <t>Como un pastor que apacienta el rebaño,</t>
  </si>
  <si>
    <t>su brazo lo reúne,</t>
  </si>
  <si>
    <t>toma en brazos los corderos</t>
  </si>
  <si>
    <t>y hace recostar a las madres.</t>
  </si>
  <si>
    <t>¿Quién ha medido a puñados el mar</t>
  </si>
  <si>
    <t>o mensurado a palmos el cielo,</t>
  </si>
  <si>
    <t>o a cuartillos el polvo de la tierra?</t>
  </si>
  <si>
    <t>¿Quién ha pesado en la balanza los montes</t>
  </si>
  <si>
    <t>y en la báscula las colinas?</t>
  </si>
  <si>
    <t>¿Quién ha medido el aliento del Señor?</t>
  </si>
  <si>
    <t>¿Quién le ha sugerido su proyecto?</t>
  </si>
  <si>
    <t>¿Con quién se aconsejó para entenderlo,</t>
  </si>
  <si>
    <t>para que le enseñara el camino exacto,</t>
  </si>
  <si>
    <t>para que le enseñara el saber</t>
  </si>
  <si>
    <t>y le sugiriese el método inteligente?</t>
  </si>
  <si>
    <t>Mirad, las naciones son gotas de un cubo</t>
  </si>
  <si>
    <t>y valen lo que el polvillo de balanza.</t>
  </si>
  <si>
    <t>Mirad, las islas pesan lo que un grano,</t>
  </si>
  <si>
    <t>el Líbano no basta para leña,</t>
  </si>
  <si>
    <t>sus fieras no bastan para el holocausto.</t>
  </si>
  <si>
    <t>En su presencia, las naciones todas,</t>
  </si>
  <si>
    <t>como si no existieran,</t>
  </si>
  <si>
    <t>son ante él como nada y vacío.</t>
  </si>
  <si>
    <t>Salmo 98 - SANTO ES EL SEÑOR, NUESTRO DIOS.</t>
  </si>
  <si>
    <t>Salmo 98</t>
  </si>
  <si>
    <t>SANTO ES EL SEÑOR, NUESTRO DIOS.</t>
  </si>
  <si>
    <t>El Señor reina, tiemblen las naciones;</t>
  </si>
  <si>
    <t>sentado sobre querubines, vacile la tierra.</t>
  </si>
  <si>
    <t>El Señor es grande en Sión,</t>
  </si>
  <si>
    <t>encumbrado sobre todos los pueblos.</t>
  </si>
  <si>
    <t>Reconozcan tu nombre, grande y terrible:</t>
  </si>
  <si>
    <t>Él es santo.</t>
  </si>
  <si>
    <t>Reinas con poder y amas la justicia,</t>
  </si>
  <si>
    <t>tú has establecido la rectitud;</t>
  </si>
  <si>
    <t>tú administras la justicia y el derecho,</t>
  </si>
  <si>
    <t>tú actúas en Jacob.</t>
  </si>
  <si>
    <t>Ensalzad al Señor, Dios nuestro;</t>
  </si>
  <si>
    <t>postraos ante el estrado de sus pies:</t>
  </si>
  <si>
    <t>Moisés y Aarón con sus sacerdotes,</t>
  </si>
  <si>
    <t>Samuel con los que invocan su nombre,</t>
  </si>
  <si>
    <t>invocaban al Señor, y él respondía.</t>
  </si>
  <si>
    <t>Dios les hablaba desde la columna de nube;</t>
  </si>
  <si>
    <t>oyeron sus mandatos y la ley que les dio.</t>
  </si>
  <si>
    <t>Señor, Dios nuestro, tú les respondías,</t>
  </si>
  <si>
    <t>tú eras para ellos un Dios de perdón</t>
  </si>
  <si>
    <t>y un Dios vengador de sus maldades.</t>
  </si>
  <si>
    <t>postraos ante su monte santo:</t>
  </si>
  <si>
    <t>Santo es el Señor, nuestro Dios.</t>
  </si>
  <si>
    <t>Salmo 92 - GLORIA DEL DIOS CREADOR</t>
  </si>
  <si>
    <t>El Señor reina vestido de majestad,</t>
  </si>
  <si>
    <t>el Señor, vestido y ceñido de poder:</t>
  </si>
  <si>
    <t>así está firme el orbe y no vacila.</t>
  </si>
  <si>
    <t>Tu trono está firme desde siempre,</t>
  </si>
  <si>
    <t>y tú eres eterno.</t>
  </si>
  <si>
    <t>Levantan los ríos, Señor,</t>
  </si>
  <si>
    <t>levantan los ríos su voz,</t>
  </si>
  <si>
    <t>levantan los ríos su fragor;</t>
  </si>
  <si>
    <t>pero más que la voz de aguas caudalosas,</t>
  </si>
  <si>
    <t>más potente que el oleaje del mar,</t>
  </si>
  <si>
    <t>más potente en el cielo es el Señor.</t>
  </si>
  <si>
    <t>Tus mandatos son fieles y seguros;</t>
  </si>
  <si>
    <t>la santidad es el adorno de tu casa,</t>
  </si>
  <si>
    <t>Señor, por días sin término.</t>
  </si>
  <si>
    <t>GLORIA DEL DIOS CREADOR</t>
  </si>
  <si>
    <t>Como era en el principio, ahora y siempre,</t>
  </si>
  <si>
    <t>por los siglos de los siglos. Amén.</t>
  </si>
  <si>
    <t>n</t>
  </si>
  <si>
    <t>Is401017</t>
  </si>
  <si>
    <t>Salmo 98 (2)</t>
  </si>
  <si>
    <t>MARIA, MADRE MÍA (2)</t>
  </si>
  <si>
    <t>salmo1</t>
  </si>
  <si>
    <t>salmo2</t>
  </si>
  <si>
    <t>Salmo 3</t>
  </si>
  <si>
    <t>Salmo 4</t>
  </si>
  <si>
    <t>Salmo 5</t>
  </si>
  <si>
    <t>Salmo 7</t>
  </si>
  <si>
    <t>Salmo 9</t>
  </si>
  <si>
    <t>Salmo 10</t>
  </si>
  <si>
    <t>Salmo 11</t>
  </si>
  <si>
    <t>Salmo 12</t>
  </si>
  <si>
    <t>Salmo 13</t>
  </si>
  <si>
    <t>Salmo 14</t>
  </si>
  <si>
    <t>Salmo 15</t>
  </si>
  <si>
    <t>Salmo 16</t>
  </si>
  <si>
    <t>Salmo 17</t>
  </si>
  <si>
    <t>Salmo 18</t>
  </si>
  <si>
    <t>Salmo 19</t>
  </si>
  <si>
    <t>Salmo 20</t>
  </si>
  <si>
    <t>Salmo 21</t>
  </si>
  <si>
    <t>Salmo 22</t>
  </si>
  <si>
    <t>Salmo 23</t>
  </si>
  <si>
    <t>Salmo 24</t>
  </si>
  <si>
    <t>Salmo 25</t>
  </si>
  <si>
    <t>Salmo 26</t>
  </si>
  <si>
    <t>Salmo 27</t>
  </si>
  <si>
    <t>Salmo 28</t>
  </si>
  <si>
    <t>Salmo 29</t>
  </si>
  <si>
    <t>Salmo 30</t>
  </si>
  <si>
    <t>Salmo 31</t>
  </si>
  <si>
    <t>Salmo 32</t>
  </si>
  <si>
    <t>Salmo 33</t>
  </si>
  <si>
    <t>Salmo 34</t>
  </si>
  <si>
    <t>Salmo 35</t>
  </si>
  <si>
    <t>Salmo 36</t>
  </si>
  <si>
    <t>Salmo 37</t>
  </si>
  <si>
    <t>Salmo 38</t>
  </si>
  <si>
    <t>Salmo 39</t>
  </si>
  <si>
    <t>Salmo 40</t>
  </si>
  <si>
    <t>Salmo 41</t>
  </si>
  <si>
    <t>Salmo 42</t>
  </si>
  <si>
    <t>Salmo 43</t>
  </si>
  <si>
    <t>Salmo 44</t>
  </si>
  <si>
    <t>Salmo 45</t>
  </si>
  <si>
    <t>Salmo 46</t>
  </si>
  <si>
    <t>Salmo 47</t>
  </si>
  <si>
    <t>Salmo 48</t>
  </si>
  <si>
    <t>Salmo 49</t>
  </si>
  <si>
    <t>Salmo 50</t>
  </si>
  <si>
    <t>Salmo 51</t>
  </si>
  <si>
    <t>Salmo 52</t>
  </si>
  <si>
    <t>Salmo 53</t>
  </si>
  <si>
    <t>Salmo 54</t>
  </si>
  <si>
    <t>Salmo 55</t>
  </si>
  <si>
    <t>Salmo 56</t>
  </si>
  <si>
    <t>Salmo 57</t>
  </si>
  <si>
    <t>Salmo 58</t>
  </si>
  <si>
    <t>Salmo 59</t>
  </si>
  <si>
    <t>Salmo 60</t>
  </si>
  <si>
    <t>Salmo 61</t>
  </si>
  <si>
    <t>Salmo 62</t>
  </si>
  <si>
    <t>Salmo 63</t>
  </si>
  <si>
    <t>Salmo 64</t>
  </si>
  <si>
    <t>Salmo 65</t>
  </si>
  <si>
    <t>Salmo 66</t>
  </si>
  <si>
    <t>Salmo 67</t>
  </si>
  <si>
    <t>Salmo 68</t>
  </si>
  <si>
    <t>Salmo 69</t>
  </si>
  <si>
    <t>Salmo 70</t>
  </si>
  <si>
    <t>Salmo 71</t>
  </si>
  <si>
    <t>Salmo 72</t>
  </si>
  <si>
    <t>Salmo 73</t>
  </si>
  <si>
    <t>Salmo 74</t>
  </si>
  <si>
    <t>Salmo 75</t>
  </si>
  <si>
    <t>Salmo 76</t>
  </si>
  <si>
    <t>Salmo 77</t>
  </si>
  <si>
    <t>Salmo 78</t>
  </si>
  <si>
    <t>Salmo 79</t>
  </si>
  <si>
    <t>Salmo 80</t>
  </si>
  <si>
    <t>Salmo 81</t>
  </si>
  <si>
    <t>Salmo 82</t>
  </si>
  <si>
    <t>Salmo 83</t>
  </si>
  <si>
    <t>Salmo 84</t>
  </si>
  <si>
    <t>Salmo 85</t>
  </si>
  <si>
    <t>Salmo 86</t>
  </si>
  <si>
    <t>Salmo 87</t>
  </si>
  <si>
    <t>Salmo 88</t>
  </si>
  <si>
    <t>Salmo 89</t>
  </si>
  <si>
    <t>Salmo 90</t>
  </si>
  <si>
    <t>Salmo 91</t>
  </si>
  <si>
    <t>Salmo 92</t>
  </si>
  <si>
    <t>Salmo 93</t>
  </si>
  <si>
    <t>Salmo 94</t>
  </si>
  <si>
    <t>Salmo 95</t>
  </si>
  <si>
    <t>Salmo 96</t>
  </si>
  <si>
    <t>Salmo 97</t>
  </si>
  <si>
    <t>Salmo 99</t>
  </si>
  <si>
    <t>Salmo 100</t>
  </si>
  <si>
    <t>Salmo 101</t>
  </si>
  <si>
    <t>Salmo 102</t>
  </si>
  <si>
    <t>Salmo 103</t>
  </si>
  <si>
    <t>Salmo 104</t>
  </si>
  <si>
    <t>Salmo 105</t>
  </si>
  <si>
    <t>Salmo 106</t>
  </si>
  <si>
    <t>Salmo 107</t>
  </si>
  <si>
    <t>Salmo 108</t>
  </si>
  <si>
    <t>Salmo 109</t>
  </si>
  <si>
    <t>Salmo 110</t>
  </si>
  <si>
    <t>Salmo 111</t>
  </si>
  <si>
    <t>Salmo 112</t>
  </si>
  <si>
    <t>Salmo 113</t>
  </si>
  <si>
    <t>Salmo 114</t>
  </si>
  <si>
    <t>Salmo 115</t>
  </si>
  <si>
    <t>Salmo 116</t>
  </si>
  <si>
    <t>Salmo 117</t>
  </si>
  <si>
    <t>Salmo 118</t>
  </si>
  <si>
    <t>Salmo 119</t>
  </si>
  <si>
    <t>Salmo 120</t>
  </si>
  <si>
    <t>Salmo 121</t>
  </si>
  <si>
    <t>Salmo 122</t>
  </si>
  <si>
    <t>Salmo 123</t>
  </si>
  <si>
    <t>Salmo 124</t>
  </si>
  <si>
    <t>Salmo 125</t>
  </si>
  <si>
    <t>Salmo 126</t>
  </si>
  <si>
    <t>Salmo 127</t>
  </si>
  <si>
    <t>Salmo 128</t>
  </si>
  <si>
    <t>Salmo 129</t>
  </si>
  <si>
    <t>Salmo 130</t>
  </si>
  <si>
    <t>Salmo 131</t>
  </si>
  <si>
    <t>Salmo 132</t>
  </si>
  <si>
    <t>Salmo 133</t>
  </si>
  <si>
    <t>Salmo 134</t>
  </si>
  <si>
    <t>Salmo 135</t>
  </si>
  <si>
    <t>Salmo 136</t>
  </si>
  <si>
    <t>Salmo 137</t>
  </si>
  <si>
    <t>Salmo 138</t>
  </si>
  <si>
    <t>Salmo 139</t>
  </si>
  <si>
    <t>Salmo 140</t>
  </si>
  <si>
    <t>Salmo 141</t>
  </si>
  <si>
    <t>Salmo 142</t>
  </si>
  <si>
    <t>Salmo 143</t>
  </si>
  <si>
    <t>Salmo 144</t>
  </si>
  <si>
    <t>Salmo 145</t>
  </si>
  <si>
    <t>Salmo 146</t>
  </si>
  <si>
    <t>Salmo 147</t>
  </si>
  <si>
    <t>Salmo 148</t>
  </si>
  <si>
    <t>Salmo 149</t>
  </si>
  <si>
    <t>salmo3</t>
  </si>
  <si>
    <t>salmo4</t>
  </si>
  <si>
    <t>salmo5</t>
  </si>
  <si>
    <t>salmo6</t>
  </si>
  <si>
    <t>salmo7</t>
  </si>
  <si>
    <t>salmo8</t>
  </si>
  <si>
    <t>salmo9</t>
  </si>
  <si>
    <t>salmo10</t>
  </si>
  <si>
    <t>salmo11</t>
  </si>
  <si>
    <t>salmo12</t>
  </si>
  <si>
    <t>salmo13</t>
  </si>
  <si>
    <t>salmo14</t>
  </si>
  <si>
    <t>salmo15</t>
  </si>
  <si>
    <t>salmo16</t>
  </si>
  <si>
    <t>salmo17</t>
  </si>
  <si>
    <t>salmo18</t>
  </si>
  <si>
    <t>salmo19</t>
  </si>
  <si>
    <t>salmo20</t>
  </si>
  <si>
    <t>salmo21</t>
  </si>
  <si>
    <t>salmo22</t>
  </si>
  <si>
    <t>salmo23</t>
  </si>
  <si>
    <t>salmo24</t>
  </si>
  <si>
    <t>salmo25</t>
  </si>
  <si>
    <t>salmo26</t>
  </si>
  <si>
    <t>salmo27</t>
  </si>
  <si>
    <t>salmo28</t>
  </si>
  <si>
    <t>salmo29</t>
  </si>
  <si>
    <t>salmo30</t>
  </si>
  <si>
    <t>salmo31</t>
  </si>
  <si>
    <t>salmo32</t>
  </si>
  <si>
    <t>salmo33</t>
  </si>
  <si>
    <t>salmo34</t>
  </si>
  <si>
    <t>salmo35</t>
  </si>
  <si>
    <t>salmo36</t>
  </si>
  <si>
    <t>salmo37</t>
  </si>
  <si>
    <t>salmo38</t>
  </si>
  <si>
    <t>salmo39</t>
  </si>
  <si>
    <t>salmo40</t>
  </si>
  <si>
    <t>salmo41</t>
  </si>
  <si>
    <t>salmo42</t>
  </si>
  <si>
    <t>salmo43</t>
  </si>
  <si>
    <t>salmo44</t>
  </si>
  <si>
    <t>salmo45</t>
  </si>
  <si>
    <t>salmo46</t>
  </si>
  <si>
    <t>salmo47</t>
  </si>
  <si>
    <t>salmo48</t>
  </si>
  <si>
    <t>salmo49</t>
  </si>
  <si>
    <t>salmo50</t>
  </si>
  <si>
    <t>salmo51</t>
  </si>
  <si>
    <t>salmo52</t>
  </si>
  <si>
    <t>salmo53</t>
  </si>
  <si>
    <t>salmo54</t>
  </si>
  <si>
    <t>salmo55</t>
  </si>
  <si>
    <t>salmo56</t>
  </si>
  <si>
    <t>salmo57</t>
  </si>
  <si>
    <t>salmo58</t>
  </si>
  <si>
    <t>salmo59</t>
  </si>
  <si>
    <t>salmo60</t>
  </si>
  <si>
    <t>salmo61</t>
  </si>
  <si>
    <t>salmo62</t>
  </si>
  <si>
    <t>salmo63</t>
  </si>
  <si>
    <t>salmo64</t>
  </si>
  <si>
    <t>salmo65</t>
  </si>
  <si>
    <t>salmo66</t>
  </si>
  <si>
    <t>salmo67</t>
  </si>
  <si>
    <t>salmo68</t>
  </si>
  <si>
    <t>salmo69</t>
  </si>
  <si>
    <t>salmo70</t>
  </si>
  <si>
    <t>salmo71</t>
  </si>
  <si>
    <t>salmo72</t>
  </si>
  <si>
    <t>salmo73</t>
  </si>
  <si>
    <t>salmo74</t>
  </si>
  <si>
    <t>salmo75</t>
  </si>
  <si>
    <t>salmo76</t>
  </si>
  <si>
    <t>salmo77</t>
  </si>
  <si>
    <t>salmo78</t>
  </si>
  <si>
    <t>salmo79</t>
  </si>
  <si>
    <t>salmo80</t>
  </si>
  <si>
    <t>salmo81</t>
  </si>
  <si>
    <t>salmo82</t>
  </si>
  <si>
    <t>salmo83</t>
  </si>
  <si>
    <t>salmo84</t>
  </si>
  <si>
    <t>salmo85</t>
  </si>
  <si>
    <t>salmo86</t>
  </si>
  <si>
    <t>salmo87</t>
  </si>
  <si>
    <t>salmo88</t>
  </si>
  <si>
    <t>salmo89</t>
  </si>
  <si>
    <t>salmo90</t>
  </si>
  <si>
    <t>salmo91</t>
  </si>
  <si>
    <t>salmo92</t>
  </si>
  <si>
    <t>salmo93</t>
  </si>
  <si>
    <t>salmo94</t>
  </si>
  <si>
    <t>salmo95</t>
  </si>
  <si>
    <t>salmo96</t>
  </si>
  <si>
    <t>salmo97</t>
  </si>
  <si>
    <t>salmo98</t>
  </si>
  <si>
    <t>salmo99</t>
  </si>
  <si>
    <t>salmo100</t>
  </si>
  <si>
    <t>salmo101</t>
  </si>
  <si>
    <t>salmo102</t>
  </si>
  <si>
    <t>salmo103</t>
  </si>
  <si>
    <t>salmo104</t>
  </si>
  <si>
    <t>salmo105</t>
  </si>
  <si>
    <t>salmo106</t>
  </si>
  <si>
    <t>salmo107</t>
  </si>
  <si>
    <t>salmo108</t>
  </si>
  <si>
    <t>salmo109</t>
  </si>
  <si>
    <t>salmo110</t>
  </si>
  <si>
    <t>salmo111</t>
  </si>
  <si>
    <t>salmo112</t>
  </si>
  <si>
    <t>salmo113</t>
  </si>
  <si>
    <t>salmo114</t>
  </si>
  <si>
    <t>salmo115</t>
  </si>
  <si>
    <t>salmo116</t>
  </si>
  <si>
    <t>salmo117</t>
  </si>
  <si>
    <t>salmo118</t>
  </si>
  <si>
    <t>salmo119</t>
  </si>
  <si>
    <t>salmo120</t>
  </si>
  <si>
    <t>salmo121</t>
  </si>
  <si>
    <t>salmo122</t>
  </si>
  <si>
    <t>salmo123</t>
  </si>
  <si>
    <t>salmo124</t>
  </si>
  <si>
    <t>salmo125</t>
  </si>
  <si>
    <t>salmo126</t>
  </si>
  <si>
    <t>salmo127</t>
  </si>
  <si>
    <t>salmo128</t>
  </si>
  <si>
    <t>salmo129</t>
  </si>
  <si>
    <t>salmo130</t>
  </si>
  <si>
    <t>salmo131</t>
  </si>
  <si>
    <t>salmo132</t>
  </si>
  <si>
    <t>salmo133</t>
  </si>
  <si>
    <t>salmo134</t>
  </si>
  <si>
    <t>salmo135</t>
  </si>
  <si>
    <t>salmo136</t>
  </si>
  <si>
    <t>salmo137</t>
  </si>
  <si>
    <t>salmo138</t>
  </si>
  <si>
    <t>salmo139</t>
  </si>
  <si>
    <t>salmo140</t>
  </si>
  <si>
    <t>salmo141</t>
  </si>
  <si>
    <t>salmo142</t>
  </si>
  <si>
    <t>salmo143</t>
  </si>
  <si>
    <t>salmo144</t>
  </si>
  <si>
    <t>salmo145</t>
  </si>
  <si>
    <t>salmo146</t>
  </si>
  <si>
    <t>salmo147</t>
  </si>
  <si>
    <t>salmo148</t>
  </si>
  <si>
    <t>salmo149</t>
  </si>
  <si>
    <t>salmo150</t>
  </si>
  <si>
    <t>Column4</t>
  </si>
  <si>
    <t>Salmo 86 - HIMNO A JERUSALÉN, MADRE DE TODOS LOS PUEBLOS.</t>
  </si>
  <si>
    <t>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t>
  </si>
  <si>
    <t>╔══════════════════════════════════╗</t>
  </si>
  <si>
    <t>╚══════════════════════════════════╝  */</t>
  </si>
  <si>
    <t>dn3578856</t>
  </si>
  <si>
    <t>Cántico: TODA LA CREACIÓN ALABE AL SEÑOR - Dn 3, 57-88. 56</t>
  </si>
  <si>
    <t>Salmodia Cantico - Isaias 40,10-17</t>
  </si>
  <si>
    <t>Salmodia Cantico - Dn 3, 57-88. 56</t>
  </si>
  <si>
    <t>Creaturas todas del Señor, bendecid al Señor, ensalzadlo con himnos por los siglos. Ángeles del Señor, bendecid al Señor; cielos, bendecid al Señor. Aguas del espacio, bendecid al Señor; ejércitos del Señor, bendecid al Señor. Sol y luna, bendecid al Señor; astros del cielo, bendecid al Señor. Lluvia y rocío, bendecid al Señor; vientos todos, bendecid al Señor. Fuego y calor, bendecid al Señor; fríos y heladas, bendecid al Señor. Rocíos y nevadas, bendecid al Señor; témpanos y hielos, bendecid al Señor. Escarchas y nieves, bendecid al Señor; noche y día, bendecid al Señor. Luz y tinieblas, bendecid al Señor; rayos y nubes, bendecid al Señor. Bendiga la tierra al Señor, ensálcelo con himnos por los siglos. Montes y cumbres, bendecid al Señor; cuanto germina en la tierra, bendiga al Señor. Manantiales, bendecid al Señor; mares y ríos, bendecid al Señor. Cetáceos y peces, bendecid al Señor; aves del cielo, bendecid al Señor. Fieras y ganados, bendecid al Señor, ensalzadlo con himnos por los siglos. Hijos de los hombres, bendecid al Señor; bendiga Israel al Señor. Sacerdotes del Señor, bendecid al Señor; siervos del Señor, bendecid al Señor. Almas y espíritus justos, bendecid al Señor; santos y humildes de corazón, bendecid al Señor. Ananías, Azarías y Misael, bendecid al Señor, ensalzadlo con himnos por los siglos. Bendigamos al Padre, al Hijo y al Espíritu Santo, ensalcémoslo con himnos por los siglos. Bendito el Señor en la bóveda del cielo, alabado y glorioso y ensalzado por los siglos. No se dice Gloria al Padre.</t>
  </si>
  <si>
    <t>Salmodia</t>
  </si>
  <si>
    <t>Creaturas todas del Señor, bendecid al Señor,</t>
  </si>
  <si>
    <t>ensalzadlo con himnos por los siglos.</t>
  </si>
  <si>
    <t>Ángeles del Señor, bendecid al Señor;</t>
  </si>
  <si>
    <t>cielos, bendecid al Señor.</t>
  </si>
  <si>
    <t>Aguas del espacio, bendecid al Señor;</t>
  </si>
  <si>
    <t>ejércitos del Señor, bendecid al Señor.</t>
  </si>
  <si>
    <t>Sol y luna, bendecid al Señor;</t>
  </si>
  <si>
    <t>astros del cielo, bendecid al Señor.</t>
  </si>
  <si>
    <t>Lluvia y rocío, bendecid al Señor;</t>
  </si>
  <si>
    <t>vientos todos, bendecid al Señor.</t>
  </si>
  <si>
    <t>Fuego y calor, bendecid al Señor;</t>
  </si>
  <si>
    <t>fríos y heladas, bendecid al Señor.</t>
  </si>
  <si>
    <t>Rocíos y nevadas, bendecid al Señor;</t>
  </si>
  <si>
    <t>témpanos y hielos, bendecid al Señor.</t>
  </si>
  <si>
    <t>Escarchas y nieves, bendecid al Señor;</t>
  </si>
  <si>
    <t>noche y día, bendecid al Señor.</t>
  </si>
  <si>
    <t>Luz y tinieblas, bendecid al Señor;</t>
  </si>
  <si>
    <t>rayos y nubes, bendecid al Señor.</t>
  </si>
  <si>
    <t>Bendiga la tierra al Señor,</t>
  </si>
  <si>
    <t>ensálcelo con himnos por los siglos.</t>
  </si>
  <si>
    <t>Montes y cumbres, bendecid al Señor;</t>
  </si>
  <si>
    <t>cuanto germina en la tierra, bendiga al Señor.</t>
  </si>
  <si>
    <t>Manantiales, bendecid al Señor;</t>
  </si>
  <si>
    <t>mares y ríos, bendecid al Señor.</t>
  </si>
  <si>
    <t>Cetáceos y peces, bendecid al Señor;</t>
  </si>
  <si>
    <t>aves del cielo, bendecid al Señor.</t>
  </si>
  <si>
    <t>Fieras y ganados, bendecid al Señor,</t>
  </si>
  <si>
    <t>Hijos de los hombres, bendecid al Señor;</t>
  </si>
  <si>
    <t>bendiga Israel al Señor.</t>
  </si>
  <si>
    <t>Sacerdotes del Señor, bendecid al Señor;</t>
  </si>
  <si>
    <t>siervos del Señor, bendecid al Señor.</t>
  </si>
  <si>
    <t>Almas y espíritus justos, bendecid al Señor;</t>
  </si>
  <si>
    <t>santos y humildes de corazón, bendecid al Señor.</t>
  </si>
  <si>
    <t>Ananías, Azarías y Misael, bendecid al Señor,</t>
  </si>
  <si>
    <t>Bendigamos al Padre, al Hijo y al Espíritu Santo,</t>
  </si>
  <si>
    <t>ensalcémoslo con himnos por los siglos.</t>
  </si>
  <si>
    <t>Bendito el Señor en la bóveda del cielo,</t>
  </si>
  <si>
    <t>alabado y glorioso y ensalzado por los siglos.</t>
  </si>
  <si>
    <t>No se dice Gloria al Padre.</t>
  </si>
  <si>
    <t>Salmo 8 - MAJESTAD DEL SEÑOR Y DIGNIDAD DEL HOMBRE.</t>
  </si>
  <si>
    <t>¡Oh Señor, nuestro Dios, qué admirable es tu nombre en toda la tierra! Ensalzaste tu majestad sobre los cielos. De la boca de los niños y de los que aún maman, has sacado una alabanza contra tus enemigos, para reprimir al adversario y al rebelde. Al ver tu cielo, hechura de tus dedos, la luna y las estrellas que has fijado tú, ¿qué es el hombre para que te acuerdes de él, el ser humano para darle poder? Lo hiciste poco inferior a los ángeles, lo coronaste de gloria y dignidad, le diste el mando sobre las obras de tus manos, todo lo sometiste bajo sus pies: rebaños de ovejas y toros, todos juntos, y hasta las bestias del campo, las aves del cielo, los peces del mar, que trazan sendas por las aguas. ¡Oh Señor, nuestro Dios, qué admirable es tu nombre en toda la tierra!</t>
  </si>
  <si>
    <t>Salmo 23 - ENTRADA DEL SEÑOR EN EL SANTUARIO.</t>
  </si>
  <si>
    <t>Del Señor es la tierra y cuanto la llena, el orbe y todos sus habitantes: él la fundó sobre los mares, él la afianzó sobre los ríos. ¿Quién puede subir al monte del Señor? ¿Quién puede estar en el recinto sacro? El hombre de manos inocentes y puro corazón, que no confía en los ídolos ni jura con engaño. Ése recibirá la bendición del Señor, le hará justicia el Dios de su salvación. Éste es el grupo que busca al Señor, que viene a tu presencia, Dios de Jacob. ¡Portones!, alzad los dinteles, levantaos, puertas antiguas: va a entrar el Rey de la gloria. ¿Quién es ese Rey de la gloria? El Señor, héroe valeroso, el Señor, valiente en la pelea. ¡Portones!, alzad los dinteles, levantaos, puertas antiguas: va a entrar el Rey de la gloria. ¿Quién es ese Rey de la gloria? El Señor, Dios del universo: él es el Rey de la gloria.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</si>
</sst>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9"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sz val="14"/>
      <color rgb="FF000000"/>
      <name val="Verdana"/>
      <family val="2"/>
    </font>
    <font>
      <b/>
      <sz val="14"/>
      <color rgb="FF000000"/>
      <name val="Verdana"/>
      <family val="2"/>
    </font>
    <font>
      <sz val="10"/>
      <color theme="1"/>
      <name val="Arial"/>
      <family val="2"/>
    </font>
  </fonts>
  <fills count="25">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7" fillId="19" borderId="5" applyNumberFormat="0" applyAlignment="0" applyProtection="0"/>
  </cellStyleXfs>
  <cellXfs count="134">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22" fontId="13" fillId="24" borderId="3" xfId="0" applyNumberFormat="1" applyFont="1" applyFill="1" applyBorder="1" applyAlignment="1">
      <alignment vertical="center"/>
    </xf>
    <xf numFmtId="0" fontId="50" fillId="18" borderId="0" xfId="1" applyFont="1" applyFill="1" applyAlignment="1">
      <alignment horizontal="center" vertical="center"/>
    </xf>
    <xf numFmtId="0" fontId="51" fillId="0" borderId="0" xfId="0" applyFont="1" applyAlignment="1">
      <alignment vertical="center"/>
    </xf>
    <xf numFmtId="0" fontId="52" fillId="0" borderId="0" xfId="0" applyFont="1" applyAlignment="1">
      <alignment horizontal="left" vertical="center"/>
    </xf>
    <xf numFmtId="0" fontId="54"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55" fillId="2" borderId="0" xfId="0" applyFont="1" applyFill="1" applyAlignment="1">
      <alignment horizontal="left" vertical="center"/>
    </xf>
    <xf numFmtId="0" fontId="55" fillId="20" borderId="0" xfId="0" applyFont="1" applyFill="1" applyAlignment="1">
      <alignment horizontal="left" vertical="center"/>
    </xf>
    <xf numFmtId="0" fontId="55" fillId="2" borderId="17" xfId="0" applyFont="1" applyFill="1" applyBorder="1" applyAlignment="1">
      <alignment horizontal="left" vertical="center"/>
    </xf>
    <xf numFmtId="0" fontId="55" fillId="20" borderId="20" xfId="0" applyFont="1" applyFill="1" applyBorder="1" applyAlignment="1">
      <alignment horizontal="left" vertical="center"/>
    </xf>
    <xf numFmtId="0" fontId="56" fillId="0" borderId="0" xfId="0" applyFont="1"/>
    <xf numFmtId="0" fontId="57" fillId="0" borderId="0" xfId="0" applyFont="1"/>
    <xf numFmtId="0" fontId="56" fillId="16" borderId="1" xfId="0" applyFont="1" applyFill="1" applyBorder="1"/>
    <xf numFmtId="0" fontId="56" fillId="0" borderId="1" xfId="0" applyFont="1" applyBorder="1"/>
    <xf numFmtId="0" fontId="0" fillId="0" borderId="1" xfId="0" applyBorder="1"/>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0" fillId="0" borderId="0" xfId="0" applyAlignment="1"/>
    <xf numFmtId="0" fontId="58" fillId="0" borderId="0" xfId="0" applyFont="1"/>
  </cellXfs>
  <cellStyles count="3">
    <cellStyle name="Hyperlink" xfId="1" builtinId="8"/>
    <cellStyle name="Input" xfId="2" builtinId="20"/>
    <cellStyle name="Normal" xfId="0" builtinId="0"/>
  </cellStyles>
  <dxfs count="46">
    <dxf>
      <alignment horizontal="center"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rgb="FFFFFFDD"/>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rgb="FFFFFFDD"/>
        </patternFill>
      </fill>
      <alignment horizontal="left" vertical="bottom"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5.png"/><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6.png"/><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6.png"/><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477185" name="Button 1" hidden="1">
              <a:extLst>
                <a:ext uri="{63B3BB69-23CF-44E3-9099-C40C66FF867C}">
                  <a14:compatExt spid="_x0000_s477185"/>
                </a:ext>
                <a:ext uri="{FF2B5EF4-FFF2-40B4-BE49-F238E27FC236}">
                  <a16:creationId xmlns:a16="http://schemas.microsoft.com/office/drawing/2014/main" id="{6A7DC972-F381-417F-AA0C-2D697950603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27016-AA71-4FC3-A4A4-482D716678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ED5AD2-8777-42BE-B278-3CEFD142E2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3E00-000001A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C66E81-891C-42FF-928D-28597550F49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49EFFA-4702-4EAB-A466-4D5D769FC3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4600-000001E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5319059</xdr:colOff>
      <xdr:row>74</xdr:row>
      <xdr:rowOff>0</xdr:rowOff>
    </xdr:from>
    <xdr:to>
      <xdr:col>11</xdr:col>
      <xdr:colOff>9243907</xdr:colOff>
      <xdr:row>87</xdr:row>
      <xdr:rowOff>65012</xdr:rowOff>
    </xdr:to>
    <xdr:pic>
      <xdr:nvPicPr>
        <xdr:cNvPr id="4" name="Picture 3">
          <a:extLst>
            <a:ext uri="{FF2B5EF4-FFF2-40B4-BE49-F238E27FC236}">
              <a16:creationId xmlns:a16="http://schemas.microsoft.com/office/drawing/2014/main" id="{D3AF9D68-D40A-461A-4F42-36F4EADB677F}"/>
            </a:ext>
          </a:extLst>
        </xdr:cNvPr>
        <xdr:cNvPicPr>
          <a:picLocks noChangeAspect="1"/>
        </xdr:cNvPicPr>
      </xdr:nvPicPr>
      <xdr:blipFill>
        <a:blip xmlns:r="http://schemas.openxmlformats.org/officeDocument/2006/relationships" r:embed="rId5"/>
        <a:stretch>
          <a:fillRect/>
        </a:stretch>
      </xdr:blipFill>
      <xdr:spPr>
        <a:xfrm>
          <a:off x="15337118" y="29837529"/>
          <a:ext cx="3924848" cy="414395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96FDDA7-0FAF-40F9-B73B-CE61DB355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1CDBE0E-D2CE-4E9A-B1F4-BF1ABF185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00000000-0008-0000-4700-000001E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903941</xdr:colOff>
      <xdr:row>54</xdr:row>
      <xdr:rowOff>74706</xdr:rowOff>
    </xdr:from>
    <xdr:to>
      <xdr:col>11</xdr:col>
      <xdr:colOff>4352472</xdr:colOff>
      <xdr:row>66</xdr:row>
      <xdr:rowOff>265764</xdr:rowOff>
    </xdr:to>
    <xdr:pic>
      <xdr:nvPicPr>
        <xdr:cNvPr id="5" name="Picture 4">
          <a:extLst>
            <a:ext uri="{FF2B5EF4-FFF2-40B4-BE49-F238E27FC236}">
              <a16:creationId xmlns:a16="http://schemas.microsoft.com/office/drawing/2014/main" id="{B6417C97-FE7B-8A72-46F8-DDF6F6C258E7}"/>
            </a:ext>
          </a:extLst>
        </xdr:cNvPr>
        <xdr:cNvPicPr>
          <a:picLocks noChangeAspect="1"/>
        </xdr:cNvPicPr>
      </xdr:nvPicPr>
      <xdr:blipFill>
        <a:blip xmlns:r="http://schemas.openxmlformats.org/officeDocument/2006/relationships" r:embed="rId5"/>
        <a:stretch>
          <a:fillRect/>
        </a:stretch>
      </xdr:blipFill>
      <xdr:spPr>
        <a:xfrm>
          <a:off x="10922000" y="17563353"/>
          <a:ext cx="3448531" cy="400105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22EDAF8-5DF7-4C96-BCCC-2F868955B3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44844C-7327-4A75-B12D-5E4C3FF0AE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6289" name="Button 1" hidden="1">
              <a:extLst>
                <a:ext uri="{63B3BB69-23CF-44E3-9099-C40C66FF867C}">
                  <a14:compatExt spid="_x0000_s396289"/>
                </a:ext>
                <a:ext uri="{FF2B5EF4-FFF2-40B4-BE49-F238E27FC236}">
                  <a16:creationId xmlns:a16="http://schemas.microsoft.com/office/drawing/2014/main" id="{00000000-0008-0000-4800-0000010C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94020A-A11C-4D40-BBD9-30924313418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E9B3AE5-0B14-4412-9207-F5C45DC8F28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7313" name="Button 1" hidden="1">
              <a:extLst>
                <a:ext uri="{63B3BB69-23CF-44E3-9099-C40C66FF867C}">
                  <a14:compatExt spid="_x0000_s397313"/>
                </a:ext>
                <a:ext uri="{FF2B5EF4-FFF2-40B4-BE49-F238E27FC236}">
                  <a16:creationId xmlns:a16="http://schemas.microsoft.com/office/drawing/2014/main" id="{00000000-0008-0000-4900-00000110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2630365</xdr:colOff>
      <xdr:row>41</xdr:row>
      <xdr:rowOff>51287</xdr:rowOff>
    </xdr:from>
    <xdr:to>
      <xdr:col>4</xdr:col>
      <xdr:colOff>424604</xdr:colOff>
      <xdr:row>63</xdr:row>
      <xdr:rowOff>268579</xdr:rowOff>
    </xdr:to>
    <xdr:pic>
      <xdr:nvPicPr>
        <xdr:cNvPr id="4" name="Picture 3">
          <a:extLst>
            <a:ext uri="{FF2B5EF4-FFF2-40B4-BE49-F238E27FC236}">
              <a16:creationId xmlns:a16="http://schemas.microsoft.com/office/drawing/2014/main" id="{988CE154-3EF5-D92A-0259-ACAB7898B86F}"/>
            </a:ext>
          </a:extLst>
        </xdr:cNvPr>
        <xdr:cNvPicPr>
          <a:picLocks noChangeAspect="1"/>
        </xdr:cNvPicPr>
      </xdr:nvPicPr>
      <xdr:blipFill>
        <a:blip xmlns:r="http://schemas.openxmlformats.org/officeDocument/2006/relationships" r:embed="rId5"/>
        <a:stretch>
          <a:fillRect/>
        </a:stretch>
      </xdr:blipFill>
      <xdr:spPr>
        <a:xfrm>
          <a:off x="4117730" y="13430249"/>
          <a:ext cx="2695951" cy="297221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84E008F-F832-4254-9352-1D142E39624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33C4D3D-15FC-4A3A-A8E3-87B81E16FF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8337" name="Button 1" hidden="1">
              <a:extLst>
                <a:ext uri="{63B3BB69-23CF-44E3-9099-C40C66FF867C}">
                  <a14:compatExt spid="_x0000_s398337"/>
                </a:ext>
                <a:ext uri="{FF2B5EF4-FFF2-40B4-BE49-F238E27FC236}">
                  <a16:creationId xmlns:a16="http://schemas.microsoft.com/office/drawing/2014/main" id="{00000000-0008-0000-4A00-00000114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40</xdr:col>
      <xdr:colOff>243986</xdr:colOff>
      <xdr:row>65</xdr:row>
      <xdr:rowOff>98181</xdr:rowOff>
    </xdr:from>
    <xdr:to>
      <xdr:col>45</xdr:col>
      <xdr:colOff>215787</xdr:colOff>
      <xdr:row>107</xdr:row>
      <xdr:rowOff>125706</xdr:rowOff>
    </xdr:to>
    <xdr:pic>
      <xdr:nvPicPr>
        <xdr:cNvPr id="4" name="Picture 3">
          <a:extLst>
            <a:ext uri="{FF2B5EF4-FFF2-40B4-BE49-F238E27FC236}">
              <a16:creationId xmlns:a16="http://schemas.microsoft.com/office/drawing/2014/main" id="{F1735D5E-886F-4236-B8BB-C4FDCC6691D1}"/>
            </a:ext>
          </a:extLst>
        </xdr:cNvPr>
        <xdr:cNvPicPr>
          <a:picLocks noChangeAspect="1"/>
        </xdr:cNvPicPr>
      </xdr:nvPicPr>
      <xdr:blipFill>
        <a:blip xmlns:r="http://schemas.openxmlformats.org/officeDocument/2006/relationships" r:embed="rId5"/>
        <a:stretch>
          <a:fillRect/>
        </a:stretch>
      </xdr:blipFill>
      <xdr:spPr>
        <a:xfrm>
          <a:off x="28628486" y="14309481"/>
          <a:ext cx="2695951" cy="29802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C8368D-BFAB-487D-A47E-498E3CD462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CFA55BF-CAF2-4DD0-833D-47B93C8FE38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476161" name="Button 1" hidden="1">
              <a:extLst>
                <a:ext uri="{63B3BB69-23CF-44E3-9099-C40C66FF867C}">
                  <a14:compatExt spid="_x0000_s476161"/>
                </a:ext>
                <a:ext uri="{FF2B5EF4-FFF2-40B4-BE49-F238E27FC236}">
                  <a16:creationId xmlns:a16="http://schemas.microsoft.com/office/drawing/2014/main" id="{4D0A91EC-DD93-4628-8D38-C92BA31C922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A708DBF-DB0E-4BCD-814C-92A197131E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7E42F91-967B-4970-B6F5-27C68DF1DF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48E57F7B-91FE-44DE-8D76-243C12D7337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4B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cantos/Resucit&#243;%20Letra%20D.xlsm" TargetMode="External"/><Relationship Id="rId2" Type="http://schemas.openxmlformats.org/officeDocument/2006/relationships/externalLinkPath" Target="file:///C:\db\Github\docs\cantos\Resucit&#243;%20Letra%20D.xlsm" TargetMode="External"/><Relationship Id="rId1" Type="http://schemas.openxmlformats.org/officeDocument/2006/relationships/externalLinkPath" Target="/db/Github/docs/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45"/>
    <tableColumn id="1" xr3:uid="{921CA10A-2901-4DAE-A530-BF0B02B224D2}" name="id" dataDxfId="44">
      <calculatedColumnFormula>LOWER(_xlfn.CONCAT("ait",LEFT(D3,1)&amp;"s"&amp;E3&amp;F3))</calculatedColumnFormula>
    </tableColumn>
    <tableColumn id="2" xr3:uid="{D9A32830-ABA6-41D5-9C8D-8A0C6682F82B}" name="Tiempo" dataDxfId="43"/>
    <tableColumn id="3" xr3:uid="{3E55F751-0E13-4158-B1E6-25386204563F}" name="semana" dataDxfId="42"/>
    <tableColumn id="4" xr3:uid="{F69152E6-D146-469B-B970-C48FBD5624DD}" name="año" dataDxfId="41"/>
    <tableColumn id="5" xr3:uid="{7B77C7B7-C297-4CE0-8ACB-FD151A4BAD8C}" name="Aleluya Año C" dataDxfId="40"/>
    <tableColumn id="6" xr3:uid="{7BBFEA5F-9E8A-4196-933B-8F9B3D50AC5C}" name="Cita" dataDxfId="39"/>
    <tableColumn id="7" xr3:uid="{7F2967E4-9E49-447A-9790-116E24674B1D}" name="Estado" dataDxfId="38"/>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37"/>
    <tableColumn id="3" xr3:uid="{ADBA58FD-0429-4D57-B7D3-AC6D7A799AFD}" name="Cantos" dataDxfId="36"/>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35"/>
    <tableColumn id="1" xr3:uid="{969AEAEF-98E2-4256-A2BA-491C5DBB435D}" name="id" dataDxfId="34">
      <calculatedColumnFormula>LOWER(_xlfn.CONCAT("ait",LEFT(D3,1)&amp;"s"&amp;E3&amp;F3))</calculatedColumnFormula>
    </tableColumn>
    <tableColumn id="2" xr3:uid="{F6CC32E4-7E20-4D29-AB2F-9FB5AD052C81}" name="Tiempo" dataDxfId="33"/>
    <tableColumn id="3" xr3:uid="{5783091E-D235-4DCD-9210-D14137F4C255}" name="semana" dataDxfId="32"/>
    <tableColumn id="4" xr3:uid="{B3F2A1DA-849B-453B-863A-BF6F6A76200C}" name="año" dataDxfId="31"/>
    <tableColumn id="5" xr3:uid="{4DD72F58-ABDF-464B-8E5C-E8891BCF1FD6}" name="Aleluya Año C" dataDxfId="30"/>
    <tableColumn id="6" xr3:uid="{B2CC7BC9-A1BA-4A10-A086-DDA5B7B35114}" name="Cita" dataDxfId="29"/>
    <tableColumn id="7" xr3:uid="{2A5028E0-F247-4E10-BB6F-E44914E438D9}" name="Estado" dataDxfId="2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CD52427-7322-43CA-8F95-D6389BF58D61}" name="Table2238" displayName="Table2238" ref="A2:P233" totalsRowShown="0">
  <autoFilter ref="A2:P233" xr:uid="{97D44A63-C54D-445C-B659-B4CA65A43A49}"/>
  <sortState xmlns:xlrd2="http://schemas.microsoft.com/office/spreadsheetml/2017/richdata2" ref="A3:N233">
    <sortCondition ref="C2:C233"/>
  </sortState>
  <tableColumns count="16">
    <tableColumn id="1" xr3:uid="{CD8F9577-5C5D-4826-B0B0-0604BED6C388}" name="pg" dataDxfId="11"/>
    <tableColumn id="2" xr3:uid="{07467A78-68BC-4397-BF05-52DF9924ACC9}" name="ID" dataDxfId="10"/>
    <tableColumn id="3" xr3:uid="{E47A32BC-0ED1-484D-B818-B5D81DAE5004}" name="Cantos" dataDxfId="9"/>
    <tableColumn id="14" xr3:uid="{C27C11E4-7E98-4C12-A94B-9B1D2DD2A204}" name="Subtitulo" dataDxfId="8"/>
    <tableColumn id="13" xr3:uid="{D37DAE02-C172-40B2-B6F7-9C69587462B4}" name="Categoria"/>
    <tableColumn id="4" xr3:uid="{03691B2C-24D5-40E1-A866-C4C521686904}" name="Categoria1"/>
    <tableColumn id="5" xr3:uid="{F9AABCC3-9726-4A53-8DE1-CA1DFD208A5E}" name="Categoria2"/>
    <tableColumn id="6" xr3:uid="{79C1088E-E138-4F4C-8D8A-5CAAD7A82625}" name="Categoria3"/>
    <tableColumn id="7" xr3:uid="{100329DB-995D-4A23-829F-49E59964A3C8}" name="Categoria4"/>
    <tableColumn id="8" xr3:uid="{774EEDBA-12F3-4E58-A4EB-C118D78F75B8}" name="Categoria5"/>
    <tableColumn id="9" xr3:uid="{5A4CC2D4-F5A5-492A-8E29-8D5725CAEA61}" name="Categoria6"/>
    <tableColumn id="10" xr3:uid="{75359AD2-300E-46C0-A191-883C4B11BEAF}" name="Categoria7"/>
    <tableColumn id="11" xr3:uid="{A4E5CB1D-06E4-40CF-B16D-177A69042E6F}" name="NameNoSpace" dataDxfId="7"/>
    <tableColumn id="12" xr3:uid="{A7D1C41D-E25C-499F-8FFB-F603811C41E6}" name="Moments" dataDxfId="6">
      <calculatedColumnFormula>"""" &amp; _xlfn.TEXTJOIN(""",""",TRUE,Table2238[[#This Row],[Categoria1]:[Categoria7]]) &amp; """"</calculatedColumnFormula>
    </tableColumn>
    <tableColumn id="15" xr3:uid="{6E97B7A9-2F60-4E91-B7BD-9D36851D1FFA}" name="Content" dataDxfId="5"/>
    <tableColumn id="16" xr3:uid="{8D33AD6D-8979-4DDB-A14B-DD33BE7A1A34}" name="CATEGORIA8" dataDxfId="4">
      <calculatedColumnFormula>"""" &amp; _xlfn.TEXTJOIN(""",""",TRUE,Table2238[[#This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1"/>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0">
      <calculatedColumnFormula>_xlfn.CONCAT("""/src/index.html?canto=",VLOOKUP(B3,'Index Web'!A$3:N$234,13,FALSE),"""")</calculatedColumnFormula>
    </tableColumn>
    <tableColumn id="14" xr3:uid="{4DF9EE73-E079-4879-9881-92C06EC854B5}" name="content"/>
    <tableColumn id="15" xr3:uid="{31FF46B9-0C3A-4460-A69C-057DE317833E}" name="content8" dataDxfId="19">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18"/>
    <tableColumn id="2" xr3:uid="{4FB9CD12-D9BF-4BB5-9C1C-DB7D977D5610}" name="id"/>
    <tableColumn id="17" xr3:uid="{C88D8CC7-A07B-4975-9C8A-0AB461DFEFD1}" name="NameNoSpace" dataDxfId="17">
      <calculatedColumnFormula>_xlfn.CONCAT("""",VLOOKUP(B3,'Index Web'!A$3:O$234,13,FALSE),"""",",")</calculatedColumnFormula>
    </tableColumn>
    <tableColumn id="5" xr3:uid="{19F27E10-5766-4AF0-AFA2-4D6B65192336}" name="titulo" dataDxfId="16">
      <calculatedColumnFormula>_xlfn.CONCAT("""titulo""",": ","""",VLOOKUP(B3,'Index Web'!A$3:L$234,3,FALSE),"""",",")</calculatedColumnFormula>
    </tableColumn>
    <tableColumn id="7" xr3:uid="{D7DB8BA2-4BAE-4EF4-8D6B-863949C200C5}" name="salmo" dataDxfId="15">
      <calculatedColumnFormula>_xlfn.CONCAT("""salmo""",": ","""",VLOOKUP(B3,'Index Web'!A$3:L$234,4,FALSE),"""",",")</calculatedColumnFormula>
    </tableColumn>
    <tableColumn id="8" xr3:uid="{D7FA7BF8-5643-46F4-A3A0-4F10CBCBABA4}" name="Letras" dataDxfId="14">
      <calculatedColumnFormula>_xlfn.CONCAT("""letra""",": ","""",Table46[[#This Row],[Pg]],"|",VLOOKUP(B3,'Index Web'!A$3:O$234,15,FALSE)," ",VLOOKUP(B3,'Index Web'!A$3:O$234,13,FALSE),"""",",")</calculatedColumnFormula>
    </tableColumn>
    <tableColumn id="9" xr3:uid="{5FFA4A0A-9793-475A-82C7-EC35DDF546F2}" name="URL" dataDxfId="13">
      <calculatedColumnFormula>_xlfn.CONCAT("""archivo""",": ","""/resucito/src/index.html?canto=",VLOOKUP(B3,'Index Web'!A$3:N$234,13,FALSE),"""","}," )</calculatedColumnFormula>
    </tableColumn>
    <tableColumn id="18" xr3:uid="{6382534F-A5A4-41B1-8CBD-A9F185BC6028}" name="Contenido del Codigo" dataDxfId="12">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
    <tableColumn id="2" xr3:uid="{61304003-6C37-4876-9E01-52AAFEE1502D}" name="ID" dataDxfId="0"/>
    <tableColumn id="3" xr3:uid="{46AD0CF9-9F35-4E11-A80E-B6931C340B6E}" name="Cantos" dataDxfId="27"/>
    <tableColumn id="14" xr3:uid="{2F838586-06C5-49D6-9770-AEF72BDBAFDF}" name="Subtitulo" dataDxfId="26"/>
    <tableColumn id="13" xr3:uid="{DE1589C9-E1AD-487C-A641-8855235E3780}" name="Categoria" dataDxfId="2"/>
    <tableColumn id="4" xr3:uid="{F6E08EDE-2996-4129-BB87-F1FDFF05D5F7}" name="Categoria1" dataDxfId="1"/>
    <tableColumn id="5" xr3:uid="{26150A5A-9B1B-40F8-ADB3-A513689C7228}" name="Column1"/>
    <tableColumn id="6" xr3:uid="{111E6C50-1AF8-4DAB-B2A1-E5A815EA1A7B}" name="Column2"/>
    <tableColumn id="7" xr3:uid="{39842C74-60F4-45D1-828A-3288AEFBD671}" name="Column3"/>
    <tableColumn id="8" xr3:uid="{CD79F8BD-1323-45E2-B0B6-8C857F7F08A2}" name="Column4"/>
    <tableColumn id="9" xr3:uid="{B6195362-806B-41C2-A0FE-AB6A282213FC}" name="Column5"/>
    <tableColumn id="10" xr3:uid="{D4D2508C-0179-4714-A674-D2845DB3B951}" name="Column6"/>
    <tableColumn id="11" xr3:uid="{8FCF317E-D8B8-4E99-89AC-5BB4DDCE710A}" name="NameNoSpace" dataDxfId="25"/>
    <tableColumn id="12" xr3:uid="{FA0FAC69-D1C8-4EC4-808F-0E06F2EB0620}" name="Moments" dataDxfId="24">
      <calculatedColumnFormula>"""" &amp; _xlfn.TEXTJOIN(""",""",TRUE,Table223[[#This Row],[Categoria1]:[Column6]]) &amp; """"</calculatedColumnFormula>
    </tableColumn>
    <tableColumn id="15" xr3:uid="{B1CD2D35-41ED-4CB2-8C93-8B0B2DAEF2A7}" name="Content" dataDxfId="23"/>
    <tableColumn id="16" xr3:uid="{F964B80D-903A-48A9-99DB-BE282D0613F1}" name="CATEGORIA8" dataDxfId="22">
      <calculatedColumnFormula>"""" &amp; _xlfn.TEXTJOIN(""",""",TRUE,Table223[[#This Row],[Categoria]:[Column6]]) &amp; """"</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5.xml"/><Relationship Id="rId5" Type="http://schemas.openxmlformats.org/officeDocument/2006/relationships/table" Target="../tables/table7.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1031</v>
      </c>
    </row>
    <row r="3" spans="1:1" ht="60" x14ac:dyDescent="0.25">
      <c r="A3" s="101" t="s">
        <v>1032</v>
      </c>
    </row>
    <row r="5" spans="1:1" x14ac:dyDescent="0.25">
      <c r="A5" t="s">
        <v>1033</v>
      </c>
    </row>
    <row r="6" spans="1:1" ht="75" x14ac:dyDescent="0.25">
      <c r="A6" s="101" t="s">
        <v>1034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6"/>
      <c r="C1" s="130" t="str" cm="1">
        <f t="array" aca="1" ref="C1" ca="1">MID(CELL("filename", B1), FIND("]", CELL("filename", B1)) + 1, 255)</f>
        <v>Indice</v>
      </c>
      <c r="D1" s="130"/>
      <c r="E1" s="130"/>
      <c r="F1" s="130"/>
      <c r="G1" s="130"/>
      <c r="H1" s="130"/>
    </row>
    <row r="2" spans="1:8" ht="26.1" customHeight="1" x14ac:dyDescent="0.45">
      <c r="A2" s="36" t="s">
        <v>1030</v>
      </c>
      <c r="B2" s="36" t="s">
        <v>1039</v>
      </c>
      <c r="C2" s="36"/>
      <c r="D2" s="36"/>
      <c r="E2" s="36"/>
      <c r="F2" s="37"/>
      <c r="G2" s="37"/>
      <c r="H2" s="37"/>
    </row>
    <row r="3" spans="1:8" ht="26.1" customHeight="1" x14ac:dyDescent="0.45">
      <c r="A3" s="36" t="s">
        <v>2052</v>
      </c>
      <c r="B3" s="36" t="s">
        <v>2128</v>
      </c>
      <c r="C3" s="36"/>
      <c r="D3" s="36"/>
      <c r="E3" s="36"/>
      <c r="F3" s="37"/>
      <c r="G3" s="37"/>
      <c r="H3" s="37"/>
    </row>
    <row r="4" spans="1:8" ht="26.1" customHeight="1" x14ac:dyDescent="0.45">
      <c r="A4" s="36" t="s">
        <v>2063</v>
      </c>
      <c r="B4" s="36" t="s">
        <v>2129</v>
      </c>
      <c r="C4" s="36"/>
      <c r="D4" s="36"/>
      <c r="E4" s="36"/>
      <c r="F4" s="37"/>
      <c r="G4" s="37"/>
      <c r="H4" s="37"/>
    </row>
    <row r="5" spans="1:8" ht="26.1" customHeight="1" x14ac:dyDescent="0.45">
      <c r="A5" s="36" t="s">
        <v>1041</v>
      </c>
      <c r="B5" s="36" t="s">
        <v>2130</v>
      </c>
      <c r="C5" s="36"/>
      <c r="D5" s="36"/>
      <c r="E5" s="36"/>
      <c r="F5" s="37"/>
      <c r="G5" s="37"/>
      <c r="H5" s="37"/>
    </row>
    <row r="6" spans="1:8" ht="26.1" customHeight="1" x14ac:dyDescent="0.45">
      <c r="A6" s="36" t="s">
        <v>2049</v>
      </c>
      <c r="B6" s="36" t="s">
        <v>2125</v>
      </c>
      <c r="C6" s="36"/>
      <c r="D6" s="36"/>
      <c r="E6" s="36"/>
      <c r="F6" s="37"/>
      <c r="G6" s="37"/>
      <c r="H6" s="37"/>
    </row>
    <row r="7" spans="1:8" ht="26.1" customHeight="1" x14ac:dyDescent="0.45">
      <c r="A7" s="36" t="s">
        <v>979</v>
      </c>
      <c r="B7" s="36" t="s">
        <v>2131</v>
      </c>
      <c r="C7" s="36"/>
      <c r="D7" s="36"/>
      <c r="E7" s="36"/>
      <c r="F7" s="37"/>
      <c r="G7" s="37"/>
      <c r="H7" s="37"/>
    </row>
    <row r="8" spans="1:8" ht="26.1" customHeight="1" x14ac:dyDescent="0.45">
      <c r="A8" s="36" t="s">
        <v>1289</v>
      </c>
      <c r="B8" s="36" t="s">
        <v>2132</v>
      </c>
      <c r="C8" s="36"/>
      <c r="D8" s="36"/>
      <c r="E8" s="36"/>
      <c r="F8" s="37"/>
      <c r="G8" s="37"/>
      <c r="H8" s="37"/>
    </row>
    <row r="9" spans="1:8" ht="26.1" customHeight="1" x14ac:dyDescent="0.45">
      <c r="A9" s="36" t="s">
        <v>980</v>
      </c>
      <c r="B9" s="36" t="s">
        <v>2133</v>
      </c>
      <c r="C9" s="36"/>
      <c r="D9" s="36"/>
      <c r="E9" s="36"/>
      <c r="F9" s="37"/>
      <c r="G9" s="37"/>
      <c r="H9" s="37"/>
    </row>
    <row r="10" spans="1:8" ht="26.1" customHeight="1" x14ac:dyDescent="0.45">
      <c r="A10" s="36" t="s">
        <v>981</v>
      </c>
      <c r="B10" s="36" t="s">
        <v>2134</v>
      </c>
      <c r="C10" s="36"/>
      <c r="D10" s="36"/>
      <c r="E10" s="37"/>
      <c r="F10" s="37"/>
      <c r="G10" s="37"/>
      <c r="H10" s="37"/>
    </row>
    <row r="11" spans="1:8" ht="26.1" customHeight="1" x14ac:dyDescent="0.45">
      <c r="A11" s="36" t="s">
        <v>982</v>
      </c>
      <c r="B11" s="36" t="s">
        <v>2135</v>
      </c>
      <c r="C11" s="36"/>
      <c r="D11" s="36"/>
      <c r="E11" s="37"/>
      <c r="F11" s="37"/>
      <c r="G11" s="37"/>
      <c r="H11" s="37"/>
    </row>
    <row r="12" spans="1:8" ht="26.1" customHeight="1" x14ac:dyDescent="0.45">
      <c r="A12" s="36" t="s">
        <v>1022</v>
      </c>
      <c r="B12" s="36" t="s">
        <v>2136</v>
      </c>
      <c r="C12" s="36"/>
      <c r="D12" s="36"/>
      <c r="E12" s="37"/>
      <c r="F12" s="37"/>
      <c r="G12" s="37"/>
      <c r="H12" s="37"/>
    </row>
    <row r="13" spans="1:8" ht="26.1" customHeight="1" x14ac:dyDescent="0.45">
      <c r="A13" s="36" t="s">
        <v>1038</v>
      </c>
      <c r="B13" s="36" t="s">
        <v>2137</v>
      </c>
      <c r="C13" s="36"/>
      <c r="D13" s="36"/>
      <c r="E13" s="37"/>
      <c r="F13" s="37"/>
      <c r="G13" s="37"/>
      <c r="H13" s="37"/>
    </row>
    <row r="14" spans="1:8" ht="26.1" customHeight="1" x14ac:dyDescent="0.45">
      <c r="A14" s="36" t="s">
        <v>1027</v>
      </c>
      <c r="B14" s="36" t="s">
        <v>2138</v>
      </c>
      <c r="C14" s="36"/>
      <c r="D14" s="36"/>
      <c r="E14" s="37"/>
      <c r="F14" s="37"/>
      <c r="G14" s="37"/>
      <c r="H14" s="37"/>
    </row>
    <row r="15" spans="1:8" ht="26.1" customHeight="1" x14ac:dyDescent="0.45">
      <c r="A15" s="36" t="s">
        <v>1028</v>
      </c>
      <c r="B15" s="36" t="s">
        <v>2139</v>
      </c>
      <c r="C15" s="36"/>
      <c r="D15" s="36"/>
      <c r="E15" s="37"/>
      <c r="F15" s="37"/>
      <c r="G15" s="37"/>
      <c r="H15" s="37"/>
    </row>
    <row r="16" spans="1:8" ht="26.1" customHeight="1" x14ac:dyDescent="0.45">
      <c r="A16" s="36" t="s">
        <v>227</v>
      </c>
      <c r="B16" s="36" t="s">
        <v>2140</v>
      </c>
      <c r="C16" s="36"/>
      <c r="D16" s="36"/>
      <c r="E16" s="37"/>
      <c r="F16" s="37"/>
      <c r="G16" s="37"/>
      <c r="H16" s="37"/>
    </row>
    <row r="17" spans="1:8" ht="26.1" customHeight="1" x14ac:dyDescent="0.45">
      <c r="A17" s="36" t="s">
        <v>228</v>
      </c>
      <c r="B17" s="36" t="s">
        <v>2141</v>
      </c>
      <c r="C17" s="36"/>
      <c r="D17" s="36"/>
      <c r="E17" s="37"/>
      <c r="F17" s="37"/>
      <c r="G17" s="37"/>
      <c r="H17" s="37"/>
    </row>
    <row r="18" spans="1:8" ht="26.1" customHeight="1" x14ac:dyDescent="0.45">
      <c r="A18" s="36" t="s">
        <v>1035</v>
      </c>
      <c r="B18" s="36" t="s">
        <v>2142</v>
      </c>
      <c r="C18" s="36"/>
      <c r="D18" s="36"/>
      <c r="E18" s="37"/>
      <c r="F18" s="37"/>
      <c r="G18" s="37"/>
      <c r="H18" s="37"/>
    </row>
    <row r="19" spans="1:8" ht="26.1" customHeight="1" x14ac:dyDescent="0.45">
      <c r="A19" s="36" t="s">
        <v>1029</v>
      </c>
      <c r="B19" s="36" t="s">
        <v>2143</v>
      </c>
      <c r="C19" s="36"/>
      <c r="D19" s="36"/>
      <c r="E19" s="37"/>
      <c r="F19" s="37"/>
      <c r="G19" s="37"/>
      <c r="H19" s="37"/>
    </row>
    <row r="20" spans="1:8" ht="24" x14ac:dyDescent="0.45">
      <c r="A20" s="36" t="s">
        <v>1023</v>
      </c>
      <c r="B20" s="36" t="s">
        <v>2144</v>
      </c>
      <c r="C20" s="36"/>
      <c r="D20" s="36"/>
      <c r="E20" s="36"/>
      <c r="F20" s="36"/>
      <c r="G20" s="36"/>
      <c r="H20" s="36"/>
    </row>
    <row r="21" spans="1:8" ht="24" x14ac:dyDescent="0.45">
      <c r="A21" s="36" t="s">
        <v>1019</v>
      </c>
      <c r="B21" s="36" t="s">
        <v>2145</v>
      </c>
      <c r="C21" s="36"/>
      <c r="D21" s="36"/>
      <c r="E21" s="36"/>
      <c r="F21" s="36"/>
      <c r="G21" s="36"/>
      <c r="H21" s="36"/>
    </row>
    <row r="22" spans="1:8" ht="24" x14ac:dyDescent="0.45">
      <c r="A22" s="36" t="s">
        <v>1037</v>
      </c>
      <c r="B22" s="36" t="s">
        <v>2146</v>
      </c>
      <c r="C22" s="36"/>
      <c r="D22" s="36"/>
      <c r="E22" s="36"/>
      <c r="F22" s="36"/>
      <c r="G22" s="36"/>
      <c r="H22" s="36"/>
    </row>
    <row r="23" spans="1:8" ht="24" x14ac:dyDescent="0.45">
      <c r="A23" s="36" t="s">
        <v>1036</v>
      </c>
      <c r="B23" s="36" t="s">
        <v>2147</v>
      </c>
      <c r="C23" s="36"/>
      <c r="D23" s="36"/>
      <c r="E23" s="36"/>
      <c r="F23" s="36"/>
      <c r="G23" s="36"/>
      <c r="H23" s="36"/>
    </row>
    <row r="24" spans="1:8" ht="24" x14ac:dyDescent="0.45">
      <c r="A24" s="36" t="s">
        <v>2055</v>
      </c>
      <c r="B24" s="36" t="s">
        <v>2148</v>
      </c>
      <c r="C24" s="36"/>
      <c r="D24" s="36"/>
      <c r="E24" s="36"/>
      <c r="F24" s="36"/>
      <c r="G24" s="36"/>
      <c r="H24" s="36"/>
    </row>
    <row r="25" spans="1:8" ht="24" x14ac:dyDescent="0.45">
      <c r="A25" s="36" t="s">
        <v>2053</v>
      </c>
      <c r="B25" s="36" t="s">
        <v>2149</v>
      </c>
      <c r="C25" s="36"/>
      <c r="D25" s="36"/>
      <c r="E25" s="36"/>
      <c r="F25" s="36"/>
      <c r="G25" s="36"/>
      <c r="H25" s="36"/>
    </row>
    <row r="26" spans="1:8" ht="24" x14ac:dyDescent="0.45">
      <c r="A26" s="36" t="s">
        <v>2056</v>
      </c>
      <c r="B26" s="36" t="s">
        <v>2150</v>
      </c>
      <c r="C26" s="36"/>
      <c r="D26" s="36"/>
      <c r="E26" s="36"/>
      <c r="F26" s="36"/>
      <c r="G26" s="36"/>
      <c r="H26" s="36"/>
    </row>
    <row r="27" spans="1:8" ht="24" x14ac:dyDescent="0.45">
      <c r="A27" s="36" t="s">
        <v>2050</v>
      </c>
      <c r="B27" s="36" t="s">
        <v>2151</v>
      </c>
      <c r="C27" s="36"/>
      <c r="D27" s="36"/>
      <c r="E27" s="36"/>
      <c r="F27" s="36"/>
      <c r="G27" s="36"/>
      <c r="H27" s="36"/>
    </row>
    <row r="28" spans="1:8" ht="24" x14ac:dyDescent="0.45">
      <c r="A28" s="36" t="s">
        <v>2057</v>
      </c>
      <c r="B28" s="36" t="s">
        <v>2152</v>
      </c>
      <c r="C28" s="36"/>
      <c r="D28" s="36"/>
      <c r="E28" s="36"/>
      <c r="F28" s="36"/>
      <c r="G28" s="36"/>
      <c r="H28" s="36"/>
    </row>
    <row r="29" spans="1:8" ht="24" x14ac:dyDescent="0.45">
      <c r="A29" s="36" t="s">
        <v>2064</v>
      </c>
      <c r="B29" s="36" t="s">
        <v>2153</v>
      </c>
      <c r="C29" s="36"/>
      <c r="D29" s="36"/>
      <c r="E29" s="36"/>
      <c r="F29" s="36"/>
      <c r="G29" s="36"/>
      <c r="H29" s="36"/>
    </row>
    <row r="30" spans="1:8" ht="24" x14ac:dyDescent="0.45">
      <c r="A30" s="36" t="s">
        <v>2065</v>
      </c>
      <c r="B30" s="36" t="s">
        <v>2203</v>
      </c>
      <c r="C30" s="36"/>
      <c r="D30" s="36"/>
      <c r="E30" s="36"/>
      <c r="F30" s="36"/>
      <c r="G30" s="36"/>
      <c r="H30" s="36"/>
    </row>
    <row r="31" spans="1:8" ht="24" x14ac:dyDescent="0.45">
      <c r="A31" s="36" t="s">
        <v>2066</v>
      </c>
      <c r="B31" s="36" t="s">
        <v>2204</v>
      </c>
      <c r="C31" s="36"/>
      <c r="D31" s="36"/>
      <c r="E31" s="36"/>
      <c r="F31" s="36"/>
      <c r="G31" s="36"/>
      <c r="H31" s="36"/>
    </row>
    <row r="32" spans="1:8" ht="24" x14ac:dyDescent="0.45">
      <c r="A32" s="36" t="s">
        <v>2067</v>
      </c>
      <c r="B32" s="36" t="s">
        <v>2205</v>
      </c>
      <c r="C32" s="36"/>
      <c r="D32" s="36"/>
      <c r="E32" s="36"/>
      <c r="F32" s="36"/>
      <c r="G32" s="36"/>
      <c r="H32" s="36"/>
    </row>
    <row r="33" spans="1:8" ht="24" x14ac:dyDescent="0.45">
      <c r="A33" s="36" t="s">
        <v>2068</v>
      </c>
      <c r="B33" s="36" t="s">
        <v>2206</v>
      </c>
      <c r="C33" s="36"/>
      <c r="D33" s="36"/>
      <c r="E33" s="36"/>
      <c r="F33" s="36"/>
      <c r="G33" s="36"/>
      <c r="H33" s="36"/>
    </row>
    <row r="34" spans="1:8" ht="24" x14ac:dyDescent="0.45">
      <c r="A34" s="36" t="s">
        <v>2069</v>
      </c>
      <c r="B34" s="36" t="s">
        <v>2282</v>
      </c>
      <c r="C34" s="36"/>
      <c r="D34" s="36"/>
      <c r="E34" s="36"/>
      <c r="F34" s="36"/>
      <c r="G34" s="36"/>
      <c r="H34" s="36"/>
    </row>
    <row r="35" spans="1:8" ht="24" x14ac:dyDescent="0.45">
      <c r="A35" s="36" t="s">
        <v>2070</v>
      </c>
      <c r="B35" s="36" t="s">
        <v>2239</v>
      </c>
      <c r="C35" s="36"/>
      <c r="D35" s="36"/>
      <c r="E35" s="36"/>
      <c r="F35" s="36"/>
      <c r="G35" s="36"/>
      <c r="H35" s="36"/>
    </row>
    <row r="36" spans="1:8" ht="24" x14ac:dyDescent="0.45">
      <c r="A36" s="36" t="s">
        <v>2071</v>
      </c>
      <c r="B36" s="36" t="s">
        <v>2283</v>
      </c>
      <c r="C36" s="36"/>
      <c r="D36" s="36"/>
      <c r="E36" s="36"/>
      <c r="F36" s="36"/>
      <c r="G36" s="36"/>
      <c r="H36" s="36"/>
    </row>
    <row r="37" spans="1:8" ht="24" x14ac:dyDescent="0.45">
      <c r="A37" s="36" t="s">
        <v>2072</v>
      </c>
      <c r="B37" s="36" t="s">
        <v>2284</v>
      </c>
      <c r="C37" s="36"/>
      <c r="D37" s="36"/>
      <c r="E37" s="36"/>
      <c r="F37" s="36"/>
      <c r="G37" s="36"/>
      <c r="H37" s="36"/>
    </row>
    <row r="38" spans="1:8" ht="24" x14ac:dyDescent="0.45">
      <c r="A38" s="36" t="s">
        <v>2073</v>
      </c>
      <c r="B38" s="36" t="s">
        <v>1024</v>
      </c>
      <c r="C38" s="36"/>
      <c r="D38" s="36"/>
      <c r="E38" s="36"/>
      <c r="F38" s="36"/>
      <c r="G38" s="36"/>
      <c r="H38" s="36"/>
    </row>
    <row r="39" spans="1:8" ht="24" x14ac:dyDescent="0.45">
      <c r="A39" s="36" t="s">
        <v>2074</v>
      </c>
      <c r="B39" s="36"/>
      <c r="C39" s="36"/>
      <c r="D39" s="36"/>
      <c r="E39" s="36"/>
      <c r="F39" s="36"/>
      <c r="G39" s="36"/>
      <c r="H39" s="36"/>
    </row>
    <row r="40" spans="1:8" ht="24" x14ac:dyDescent="0.45">
      <c r="A40" s="36" t="s">
        <v>2075</v>
      </c>
      <c r="B40" s="36"/>
      <c r="C40" s="36"/>
      <c r="D40" s="36"/>
      <c r="E40" s="36"/>
      <c r="F40" s="36"/>
      <c r="G40" s="36"/>
      <c r="H40" s="36"/>
    </row>
  </sheetData>
  <mergeCells count="1">
    <mergeCell ref="C1:H1"/>
  </mergeCells>
  <hyperlinks>
    <hyperlink ref="A2" location="'code'!A3" display="'code'!A3" xr:uid="{039646BD-1D47-4E61-B21E-448FEAB846B9}"/>
    <hyperlink ref="A3" location="'Aleluya Interleccional (2)'!A3" display="'Aleluya Interleccional (2)'!A3" xr:uid="{89C7DCB0-FAB2-499E-A362-EA9B52A7EC73}"/>
    <hyperlink ref="A4" location="'BOCETO2'!A3" display="'BOCETO2'!A3" xr:uid="{64C54AD5-2C7C-4111-87CE-7EF2F4C6AF7C}"/>
    <hyperlink ref="A5" location="'Aleluya'!A3" display="'Aleluya'!A3" xr:uid="{540680A7-229E-448E-AFE1-C68EE5796670}"/>
    <hyperlink ref="A6" location="'Sheet1'!A3" display="'Sheet1'!A3" xr:uid="{CF34E018-4E7F-4C63-9CE0-A0E54503B425}"/>
    <hyperlink ref="A7" location="'Index'!A3" display="'Index'!A3" xr:uid="{BF55E699-B1E5-4D18-AE92-F5CF316F9EFC}"/>
    <hyperlink ref="A8" location="'Aleluya-NoOrganizado'!A3" display="'Aleluya-NoOrganizado'!A3" xr:uid="{C58ADC74-9516-408D-94E6-DDBC4E61A419}"/>
    <hyperlink ref="A9" location="'Index Web'!A3" display="'Index Web'!A3" xr:uid="{610291EB-327E-4A7E-BB6C-43DAC6E6DC62}"/>
    <hyperlink ref="A10" location="'cantosJS'!A3" display="'cantosJS'!A3" xr:uid="{848D6CEE-E16A-45EB-AC8A-EAAEFB79C7C7}"/>
    <hyperlink ref="A11" location="'Find'!A3" display="'Find'!A3" xr:uid="{465B3629-3C78-4BC7-BBB3-84CABE4B204E}"/>
    <hyperlink ref="A12" location="'html'!A3" display="'html'!A3" xr:uid="{B6405D34-8E1C-44CB-A80D-75B1DA833F30}"/>
    <hyperlink ref="A13" location="'ALELUYA INTERLECCIONAL s22'!A3" display="'ALELUYA INTERLECCIONAL s22'!A3" xr:uid="{D20F9414-01FE-4BFD-9DCB-EAA4188B048E}"/>
    <hyperlink ref="A14" location="'SANTO PALOMERAS 65 '!A3" display="'SANTO PALOMERAS 65 '!A3" xr:uid="{79ECC07D-A974-48BE-8269-4BF02D16A4F8}"/>
    <hyperlink ref="A15" location="'SANTO MELODÍA HEBRAICA'!A3" display="'SANTO MELODÍA HEBRAICA'!A3" xr:uid="{302ADF2F-FCDC-4071-9B88-725C3653CD16}"/>
    <hyperlink ref="A16" location="'Santo Palestina 74'!A3" display="'Santo Palestina 74'!A3" xr:uid="{72615D04-D9D3-4AD7-AC28-0758138DE05A}"/>
    <hyperlink ref="A17" location="'Santo Roma 77'!A3" display="'Santo Roma 77'!A3" xr:uid="{A275049C-0B4B-492E-A323-3E43CB062CA9}"/>
    <hyperlink ref="A18" location="'SANTO 1982'!A3" display="'SANTO 1982'!A3" xr:uid="{59E0C854-710E-441F-8F3C-FAB5C4E8C289}"/>
    <hyperlink ref="A19" location="'SANTO 1988'!A3" display="'SANTO 1988'!A3" xr:uid="{83BAE5E4-CE6F-4F55-819C-7837A0CCDA1D}"/>
    <hyperlink ref="A20" location="'DICE EL SEÑOR A MI SEÑOR'!A3" display="'DICE EL SEÑOR A MI SEÑOR'!A3" xr:uid="{B7B061B5-1A45-4749-A329-D2E4368659D0}"/>
    <hyperlink ref="A21" location="'DICHOSO EL HOMBRE'!A3" display="'DICHOSO EL HOMBRE'!A3" xr:uid="{68AD542A-2A41-4D17-8409-5F7B54ADF023}"/>
    <hyperlink ref="A22" location="'OH LUZ GOZOSA'!A3" display="'OH LUZ GOZOSA'!A3" xr:uid="{64E6305F-0603-4981-A343-DD69F6342F7C}"/>
    <hyperlink ref="A23" location="'INVOCACIÓN AL ESPIRITU SANTO'!A3" display="'INVOCACIÓN AL ESPIRITU SANTO'!A3" xr:uid="{D77168E4-0C7A-4457-B52D-C8D06C421A5C}"/>
    <hyperlink ref="A24" location="'ALELUYA ADVIENTO S I-4 (2)'!A3" display="'ALELUYA ADVIENTO S I-4 (2)'!A3" xr:uid="{95A17167-26BE-4E59-A315-E7D9271C20CD}"/>
    <hyperlink ref="A25" location="'Aleluya Interleccional'!A3" display="'Aleluya Interleccional'!A3" xr:uid="{24B128DD-BA2F-4284-886B-9405486B511F}"/>
    <hyperlink ref="A26" location="'AInterleccional cp (2)'!A3" display="'AInterleccional cp (2)'!A3" xr:uid="{7A664D0C-9726-467C-B554-59EA71903D77}"/>
    <hyperlink ref="A27" location="'Aleluya Interleccional'!A3" display="'Aleluya Interleccional'!A3" xr:uid="{A90E938B-4B0C-41BC-80FA-DCCD86AE43F9}"/>
    <hyperlink ref="A28" location="'Aleluya Interleccional cp'!A3" display="'Aleluya Interleccional cp'!A3" xr:uid="{DC2C6E91-569C-48E9-9A2F-18B4730811C9}"/>
    <hyperlink ref="A29" location="'No'!A3" display="'No'!A3" xr:uid="{7A7CFC66-F686-4A7E-9164-57752A40DFA1}"/>
    <hyperlink ref="A30" location="'ACLAMACIONES A LA ORACIÓN DE LO'!A3" display="'ACLAMACIONES A LA ORACIÓN DE LO'!A3" xr:uid="{33BEA242-EAAE-481A-959B-00057EB3DB66}"/>
    <hyperlink ref="A31" location="'No (2)'!A3" display="'No (2)'!A3" xr:uid="{8D13DFAB-5DFF-4E35-8B1D-E36EFD4D8741}"/>
    <hyperlink ref="A32" location="'ALELUYA PASCUAL'!A3" display="'ALELUYA PASCUAL'!A3" xr:uid="{639AF134-65D9-4402-80E3-081E57531BF5}"/>
    <hyperlink ref="A33" location="'ANTÍFONA PARA EL EVANGELIO'!A3" display="'ANTÍFONA PARA EL EVANGELIO'!A3" xr:uid="{F9FCFEA1-8E9C-464B-B63E-E94420E0C421}"/>
    <hyperlink ref="A34" location="'BENDICIÓN DEL AGUA'!A3" display="'BENDICIÓN DEL AGUA'!A3" xr:uid="{D2C754E1-0B10-4DEB-86B8-04F41227C9BA}"/>
    <hyperlink ref="A35" location="'BENDICIÓN DEL AGUA p1'!A3" display="'BENDICIÓN DEL AGUA p1'!A3" xr:uid="{089A3A6B-B737-4BCF-A4EC-8668007B7E70}"/>
    <hyperlink ref="A36" location="'BENDICIÓN DEL AGUA p2'!A3" display="'BENDICIÓN DEL AGUA p2'!A3" xr:uid="{1BAE0192-7927-495F-9677-7FA7FFFD4614}"/>
    <hyperlink ref="A37" location="'No (3)'!A3" display="'No (3)'!A3" xr:uid="{86A2BCA3-2086-46CD-A40F-13F6DEA33F80}"/>
    <hyperlink ref="A38" location="'CELEBRACIÓN PENITENCIAL (BENDIC'!A3" display="'CELEBRACIÓN PENITENCIAL (BENDIC'!A3" xr:uid="{43048033-BA58-4482-8170-D7FA76109EAA}"/>
    <hyperlink ref="A39" location="'CORDERO DE DIOS'!A3" display="'CORDERO DE DIOS'!A3" xr:uid="{EE88A4B4-7D2B-455F-A59F-66615CC0B849}"/>
    <hyperlink ref="A40" location="'CREDO'!A3" display="'CREDO'!A3" xr:uid="{480F71F8-E204-48B7-8EA4-0366AF17E5D8}"/>
    <hyperlink ref="B2" location="'GLORIA A DIOS EN LO ALTO DEL CI'!A3" display="'GLORIA A DIOS EN LO ALTO DEL CI'!A3" xr:uid="{4FA4CC95-DDD3-4B65-9996-7F6F60A3B819}"/>
    <hyperlink ref="B3" location="'LETANÍAS DE LOS SANTOS'!A3" display="'LETANÍAS DE LOS SANTOS'!A3" xr:uid="{A2E60319-BEA2-49E4-B11C-ED02AEF201F1}"/>
    <hyperlink ref="B4" location="'LETANÍAS PENITENCIALES I'!A3" display="'LETANÍAS PENITENCIALES I'!A3" xr:uid="{BE5447F4-6C9A-453C-ABF3-A61BC32D4EF5}"/>
    <hyperlink ref="B5" location="'LETANÍAS PENITENCIALES II'!A3" display="'LETANÍAS PENITENCIALES II'!A3" xr:uid="{96ECC711-A94B-4B40-98B0-A1A9E3D1E48D}"/>
    <hyperlink ref="B6" location="'PADRE NUESTRO'!A3" display="'PADRE NUESTRO'!A3" xr:uid="{F1C3BA0A-AE3A-4B60-985D-54907B22A552}"/>
    <hyperlink ref="B7" location="'PLEGARIA EUCARÍSTICAIIMODELOIp1'!A3" display="'PLEGARIA EUCARÍSTICAIIMODELOIp1'!A3" xr:uid="{5028E22C-11B0-4E91-86F2-69B5FF378B22}"/>
    <hyperlink ref="B8" location="'PLEGARIA EUCARÍSTICAIIMODELOIp2'!A3" display="'PLEGARIA EUCARÍSTICAIIMODELOIp2'!A3" xr:uid="{54FD4245-1D2F-4A3B-A2F8-FBEEFCAD8FF9}"/>
    <hyperlink ref="B9" location="'PLEGARIA EUCARÍSTICAIIMODELOIp3'!A3" display="'PLEGARIA EUCARÍSTICAIIMODELOIp3'!A3" xr:uid="{AEFEBAC4-C544-4C9C-A620-B2D3B0073418}"/>
    <hyperlink ref="B10" location="'PLEGARIA EUCARÍSTICA IV p4'!A3" display="'PLEGARIA EUCARÍSTICA IV p4'!A3" xr:uid="{9EFA24A5-E86A-41BA-ADF6-003ECCB75B6D}"/>
    <hyperlink ref="B11" location="'PLEGARIA EUCARÍSTICA IV p3'!A3" display="'PLEGARIA EUCARÍSTICA IV p3'!A3" xr:uid="{5DC05591-0AC4-4944-B88C-CFAFEAB56AB5}"/>
    <hyperlink ref="B12" location="'PLEGARIA EUCARÍSTICA IV p2'!A3" display="'PLEGARIA EUCARÍSTICA IV p2'!A3" xr:uid="{C50DB640-62F7-40FD-BCB4-C6867768CE20}"/>
    <hyperlink ref="B13" location="'PLEGARIA EUCARÍSTICA IV p1'!A3" display="'PLEGARIA EUCARÍSTICA IV p1'!A3" xr:uid="{A9E00226-C1BE-4B6D-9A89-634F3E814F15}"/>
    <hyperlink ref="B14" location="'No (4)'!A3" display="'No (4)'!A3" xr:uid="{17FBA1F0-2166-4524-BD4F-8F9BD11CC79B}"/>
    <hyperlink ref="B15" location="'PREFACIO PARA ADVIENTO Y NAVIDA'!A3" display="'PREFACIO PARA ADVIENTO Y NAVIDA'!A3" xr:uid="{739F9EB2-0035-4225-A423-EC57C675908E}"/>
    <hyperlink ref="B16" location="'PREFACIO PARA EL TIEMPO PASCUAL'!A3" display="'PREFACIO PARA EL TIEMPO PASCUAL'!A3" xr:uid="{B7B36CCA-8C3D-4B80-A3AD-39CDA1F28051}"/>
    <hyperlink ref="B17" location="'PREGÓN PASCUAL p2'!A3" display="'PREGÓN PASCUAL p2'!A3" xr:uid="{F06C5893-4308-49BC-B30C-34E280A2AC2C}"/>
    <hyperlink ref="B18" location="'PREGÓN PASCUAL p1'!A3" display="'PREGÓN PASCUAL p1'!A3" xr:uid="{3458B455-C099-43A2-A103-2B028B074E7F}"/>
    <hyperlink ref="B19" location="'No (5)'!A3" display="'No (5)'!A3" xr:uid="{24761D10-2776-401D-8F3E-6CAA31AE001B}"/>
    <hyperlink ref="B20" location="'SALMODIA PARA EL EVANGELIO'!A3" display="'SALMODIA PARA EL EVANGELIO'!A3" xr:uid="{D938F640-768B-4536-B5B0-79F694D7C7A2}"/>
    <hyperlink ref="B21" location="'No (6)'!A3" display="'No (6)'!A3" xr:uid="{51C97ABA-E8C0-4F30-9651-46242D35C925}"/>
    <hyperlink ref="B22" location="'SALMODIAS PARA LAUDES'!A3" display="'SALMODIAS PARA LAUDES'!A3" xr:uid="{2E5C8553-7D0B-4686-829D-9A13666C80A9}"/>
    <hyperlink ref="B23" location="'No (7)'!A3" display="'No (7)'!A3" xr:uid="{F92F2E8F-6117-47D8-8219-10A9D095A82E}"/>
    <hyperlink ref="B24" location="'SALMODIA PARA EL ROSARIO'!A3" display="'SALMODIA PARA EL ROSARIO'!A3" xr:uid="{0B4B8504-02C2-4BCF-A5F5-03C07AD956EA}"/>
    <hyperlink ref="B25" location="'SALMODIA PARA EL SALMO RESPONSO'!A3" display="'SALMODIA PARA EL SALMO RESPONSO'!A3" xr:uid="{101CBC75-E513-4328-A89F-B6F764D13CA7}"/>
    <hyperlink ref="B26" location="'No (8)'!A3" display="'No (8)'!A3" xr:uid="{2E6080C1-FED9-4FE9-9BA1-B26165957C4E}"/>
    <hyperlink ref="B27" location="'SALMODIAS PARA LAUDES cont'!A3" display="'SALMODIAS PARA LAUDES cont'!A3" xr:uid="{44CBE0AF-2AEE-49B2-95A6-EABC3C17049F}"/>
    <hyperlink ref="B28" location="'No (9)'!A3" display="'No (9)'!A3" xr:uid="{8D48E781-9F9C-4660-A37A-1525A28DA6FD}"/>
    <hyperlink ref="B29" location="'TE DEUM'!A3" display="'TE DEUM'!A3" xr:uid="{75F4BBBE-FC4E-4565-9114-87332EAA4A09}"/>
    <hyperlink ref="B30" location="'SALMODIA Salmo 5'!A3" display="'SALMODIA Salmo 5'!A3" xr:uid="{19BD2F82-DF0F-4F2A-A716-E2B019A1B8AD}"/>
    <hyperlink ref="B31" location="'SALMODIA Salmo 118'!A3" display="'SALMODIA Salmo 118'!A3" xr:uid="{F51221E6-8AA1-4B50-BFD2-7243822F5A19}"/>
    <hyperlink ref="B32" location="'SALMODIA Salmo 118 (2)'!A3" display="'SALMODIA Salmo 118 (2)'!A3" xr:uid="{2C1DDE16-3B72-401E-A618-A55B5A05CB80}"/>
    <hyperlink ref="B33" location="'SALMO 86'!A3" display="'SALMO 86'!A3" xr:uid="{5F8701B5-0411-4424-8D56-82EAB233A2C8}"/>
    <hyperlink ref="B34" location="'Is401017'!A3" display="'Is401017'!A3" xr:uid="{92C99358-BBFA-41C5-9787-9497CE663B44}"/>
    <hyperlink ref="B35" location="'Salmo 98'!A3" display="'Salmo 98'!A3" xr:uid="{533D0CF0-6A6C-45D5-AA6C-2CA465F7B756}"/>
    <hyperlink ref="B36" location="'Salmo 98 (2)'!A3" display="'Salmo 98 (2)'!A3" xr:uid="{E2B0FDAB-4CB2-4A80-B4E6-48D98ABA5948}"/>
    <hyperlink ref="B37" location="'MARIA, MADRE MÍA (2)'!A3" display="'MARIA, MADRE MÍA (2)'!A3" xr:uid="{B0CDE9F7-B664-4F1D-A2C4-3D9BDF4D9026}"/>
    <hyperlink ref="B38" location="'MARIA, MADRE MÍA'!A3" display="'MARIA, MADRE MÍA'!A3" xr:uid="{323FCE2F-310A-454E-A693-15E05096FDD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t="e" cm="1">
        <f t="array" aca="1" ref="C1" ca="1">SumarE1HojaAnterior()+1</f>
        <v>#VALUE!</v>
      </c>
      <c r="E1" s="39"/>
      <c r="F1" s="39"/>
      <c r="G1" s="39"/>
      <c r="H1" s="39"/>
      <c r="I1" s="39"/>
      <c r="J1" s="39"/>
      <c r="K1" s="39"/>
      <c r="L1" s="40" t="e">
        <f ca="1">UPPER(VLOOKUP(C1,Table223[],3,FALSE))</f>
        <v>#VALUE!</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#VALUE!</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7" t="e">
        <f ca="1">_xlfn.CONCAT("        id: ","""",C7,"""",",")</f>
        <v>#VALUE!</v>
      </c>
    </row>
    <row r="8" spans="2:32" ht="23.25" x14ac:dyDescent="0.25">
      <c r="C8" t="e">
        <f ca="1">PROPER(L1)</f>
        <v>#VALUE!</v>
      </c>
      <c r="L8" s="47" t="e">
        <f ca="1">_xlfn.CONCAT("        tt: ","""",C8,"""",",")</f>
        <v>#VALUE!</v>
      </c>
    </row>
    <row r="9" spans="2:32" ht="23.25" x14ac:dyDescent="0.25">
      <c r="C9" t="e">
        <f ca="1">PROPER(L1)</f>
        <v>#VALUE!</v>
      </c>
      <c r="L9" s="47" t="e">
        <f ca="1">_xlfn.CONCAT("        title: ","""",C9,"""",",")</f>
        <v>#VALUE!</v>
      </c>
    </row>
    <row r="10" spans="2:32" ht="23.25" x14ac:dyDescent="0.25">
      <c r="C10" t="e">
        <f ca="1">VLOOKUP(C1,Table223[],4,FALSE)</f>
        <v>#VALUE!</v>
      </c>
      <c r="L10" s="47" t="e">
        <f ca="1">_xlfn.CONCAT("        ","subtitle: ","""",C10,"""",",")</f>
        <v>#VALUE!</v>
      </c>
    </row>
    <row r="11" spans="2:32" ht="23.25" x14ac:dyDescent="0.25">
      <c r="C11" t="e">
        <f ca="1">_xlfn.CONCAT("category: [",VLOOKUP(C1,Table223[],16,FALSE),"],")</f>
        <v>#VALUE!</v>
      </c>
      <c r="L11" s="47" t="e">
        <f ca="1">_xlfn.CONCAT("        ",C11)</f>
        <v>#VALUE!</v>
      </c>
    </row>
    <row r="12" spans="2:32" ht="23.25" x14ac:dyDescent="0.25">
      <c r="C12" t="e">
        <f ca="1">VLOOKUP(C1,Table223[],5,FALSE)</f>
        <v>#VALUE!</v>
      </c>
      <c r="L12" s="47" t="e">
        <f ca="1">_xlfn.CONCAT("        catCanto: ","""",C12,"""",",   // Precatecumenado | Catecumenado | Liturgia | Eleccion")</f>
        <v>#VALUE!</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#VALUE!</v>
      </c>
      <c r="L16" s="47" t="e">
        <f ca="1">_xlfn.CONCAT("        dbno: ","""",C16,"""",",")</f>
        <v>#VALUE!</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#VALUE!</v>
      </c>
      <c r="L19" s="47" t="e">
        <f ca="1">_xlfn.CONCAT("        audioSrc: ","""/audio/",C19,".mp3""",",")</f>
        <v>#VALUE!</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t="e">
        <f ca="1">+C1-1</f>
        <v>#VALUE!</v>
      </c>
      <c r="C26" t="e">
        <f ca="1">VLOOKUP(B26,Table4[],13,FALSE)</f>
        <v>#VALUE!</v>
      </c>
      <c r="L26" s="47" t="e">
        <f ca="1">_xlfn.CONCAT("        ant: ",C26,",")</f>
        <v>#VALUE!</v>
      </c>
    </row>
    <row r="27" spans="2:40" ht="23.25" x14ac:dyDescent="0.25">
      <c r="B27" t="e">
        <f ca="1">+C1+1</f>
        <v>#VALUE!</v>
      </c>
      <c r="C27" t="e">
        <f ca="1">VLOOKUP(B27,Table4[],13,FALSE)</f>
        <v>#VALUE!</v>
      </c>
      <c r="L27" s="47" t="e">
        <f ca="1">_xlfn.CONCAT("        sig: ",C27,",")</f>
        <v>#VALUE!</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 ca="1">_xlfn.CONCAT("]}, // ULTIMA LINEA DEL CANTO: ",L1)</f>
        <v>#VALUE!</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89"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1280</v>
      </c>
      <c r="C2" s="1" t="s">
        <v>258</v>
      </c>
      <c r="D2" s="1" t="s">
        <v>1042</v>
      </c>
      <c r="E2" s="1" t="s">
        <v>1045</v>
      </c>
      <c r="F2" s="1" t="s">
        <v>1044</v>
      </c>
      <c r="G2" t="s">
        <v>1091</v>
      </c>
      <c r="H2" t="s">
        <v>1169</v>
      </c>
      <c r="I2" s="1" t="s">
        <v>1078</v>
      </c>
    </row>
    <row r="3" spans="2:9" ht="30" x14ac:dyDescent="0.25">
      <c r="B3" s="105">
        <v>1</v>
      </c>
      <c r="C3" s="1" t="str">
        <f t="shared" ref="C3:C66" si="0">LOWER(_xlfn.CONCAT("ait",LEFT(D3,1)&amp;"s"&amp;E3&amp;F3))</f>
        <v>aitas1a</v>
      </c>
      <c r="D3" s="1" t="s">
        <v>29</v>
      </c>
      <c r="E3" s="1">
        <v>1</v>
      </c>
      <c r="F3" s="1" t="s">
        <v>1080</v>
      </c>
      <c r="G3" s="101" t="s">
        <v>1199</v>
      </c>
      <c r="H3" s="104" t="s">
        <v>1200</v>
      </c>
      <c r="I3" s="1" t="s">
        <v>1064</v>
      </c>
    </row>
    <row r="4" spans="2:9" ht="30" x14ac:dyDescent="0.25">
      <c r="B4" s="105">
        <v>2</v>
      </c>
      <c r="C4" s="1" t="str">
        <f t="shared" si="0"/>
        <v>aitas2a</v>
      </c>
      <c r="D4" s="1" t="s">
        <v>29</v>
      </c>
      <c r="E4" s="1">
        <v>2</v>
      </c>
      <c r="F4" s="1" t="s">
        <v>1080</v>
      </c>
      <c r="G4" s="101" t="s">
        <v>1201</v>
      </c>
      <c r="H4" s="104" t="s">
        <v>1202</v>
      </c>
      <c r="I4" s="1" t="s">
        <v>1064</v>
      </c>
    </row>
    <row r="5" spans="2:9" ht="30" x14ac:dyDescent="0.25">
      <c r="B5" s="105">
        <v>3</v>
      </c>
      <c r="C5" s="1" t="str">
        <f t="shared" si="0"/>
        <v>aitas3a</v>
      </c>
      <c r="D5" s="1" t="s">
        <v>29</v>
      </c>
      <c r="E5" s="1">
        <v>3</v>
      </c>
      <c r="F5" s="1" t="s">
        <v>1080</v>
      </c>
      <c r="G5" s="101" t="s">
        <v>1148</v>
      </c>
      <c r="H5" s="104" t="s">
        <v>1139</v>
      </c>
      <c r="I5" s="1" t="s">
        <v>1064</v>
      </c>
    </row>
    <row r="6" spans="2:9" ht="45" x14ac:dyDescent="0.25">
      <c r="B6" s="105">
        <v>4</v>
      </c>
      <c r="C6" s="1" t="str">
        <f t="shared" si="0"/>
        <v>aitas4a</v>
      </c>
      <c r="D6" s="1" t="s">
        <v>29</v>
      </c>
      <c r="E6" s="1">
        <v>4</v>
      </c>
      <c r="F6" s="1" t="s">
        <v>1080</v>
      </c>
      <c r="G6" s="101" t="s">
        <v>1203</v>
      </c>
      <c r="H6" s="104" t="s">
        <v>1204</v>
      </c>
      <c r="I6" s="1" t="s">
        <v>1064</v>
      </c>
    </row>
    <row r="7" spans="2:9" ht="30" x14ac:dyDescent="0.25">
      <c r="B7" s="105">
        <v>5</v>
      </c>
      <c r="C7" s="1" t="str">
        <f t="shared" si="0"/>
        <v>aitns25dicmva</v>
      </c>
      <c r="D7" s="1" t="s">
        <v>30</v>
      </c>
      <c r="E7" s="1" t="s">
        <v>1219</v>
      </c>
      <c r="F7" s="1" t="s">
        <v>1080</v>
      </c>
      <c r="G7" s="101" t="s">
        <v>1211</v>
      </c>
      <c r="H7" s="104" t="s">
        <v>1213</v>
      </c>
      <c r="I7" s="1" t="s">
        <v>1064</v>
      </c>
    </row>
    <row r="8" spans="2:9" ht="45" x14ac:dyDescent="0.25">
      <c r="B8" s="105">
        <v>6</v>
      </c>
      <c r="C8" s="1" t="str">
        <f t="shared" si="0"/>
        <v>aitns25dicmma</v>
      </c>
      <c r="D8" s="1" t="s">
        <v>30</v>
      </c>
      <c r="E8" s="1" t="s">
        <v>1218</v>
      </c>
      <c r="F8" s="1" t="s">
        <v>1080</v>
      </c>
      <c r="G8" s="101" t="s">
        <v>1212</v>
      </c>
      <c r="H8" s="104" t="s">
        <v>1214</v>
      </c>
      <c r="I8" s="1" t="s">
        <v>1064</v>
      </c>
    </row>
    <row r="9" spans="2:9" ht="30" x14ac:dyDescent="0.25">
      <c r="B9" s="105">
        <v>7</v>
      </c>
      <c r="C9" s="1" t="str">
        <f t="shared" si="0"/>
        <v>aitns25dicmaa</v>
      </c>
      <c r="D9" s="1" t="s">
        <v>30</v>
      </c>
      <c r="E9" s="1" t="s">
        <v>1217</v>
      </c>
      <c r="F9" s="1" t="s">
        <v>1080</v>
      </c>
      <c r="G9" s="101" t="s">
        <v>1215</v>
      </c>
      <c r="H9" s="104" t="s">
        <v>1216</v>
      </c>
      <c r="I9" s="1" t="s">
        <v>1064</v>
      </c>
    </row>
    <row r="10" spans="2:9" ht="45" x14ac:dyDescent="0.25">
      <c r="B10" s="105">
        <v>8</v>
      </c>
      <c r="C10" s="1" t="str">
        <f t="shared" si="0"/>
        <v>aitns25dicmda</v>
      </c>
      <c r="D10" s="1" t="s">
        <v>30</v>
      </c>
      <c r="E10" s="1" t="s">
        <v>1222</v>
      </c>
      <c r="F10" s="1" t="s">
        <v>1080</v>
      </c>
      <c r="G10" s="101" t="s">
        <v>1220</v>
      </c>
      <c r="H10" s="104" t="s">
        <v>1221</v>
      </c>
      <c r="I10" s="1" t="s">
        <v>1064</v>
      </c>
    </row>
    <row r="11" spans="2:9" ht="60" x14ac:dyDescent="0.25">
      <c r="B11" s="105">
        <v>9</v>
      </c>
      <c r="C11" s="1" t="str">
        <f t="shared" si="0"/>
        <v>aitnssfa</v>
      </c>
      <c r="D11" s="1" t="s">
        <v>30</v>
      </c>
      <c r="E11" s="1" t="s">
        <v>1223</v>
      </c>
      <c r="F11" s="1" t="s">
        <v>1080</v>
      </c>
      <c r="G11" s="101" t="s">
        <v>1069</v>
      </c>
      <c r="H11" s="104" t="s">
        <v>1270</v>
      </c>
      <c r="I11" s="1" t="s">
        <v>1064</v>
      </c>
    </row>
    <row r="12" spans="2:9" ht="45" x14ac:dyDescent="0.25">
      <c r="B12" s="105">
        <v>10</v>
      </c>
      <c r="C12" s="1" t="str">
        <f t="shared" si="0"/>
        <v>aitns1eneroa</v>
      </c>
      <c r="D12" s="1" t="s">
        <v>30</v>
      </c>
      <c r="E12" s="1" t="s">
        <v>1224</v>
      </c>
      <c r="F12" s="1" t="s">
        <v>1080</v>
      </c>
      <c r="G12" s="101" t="s">
        <v>1271</v>
      </c>
      <c r="H12" s="104" t="s">
        <v>1290</v>
      </c>
      <c r="I12" s="1" t="s">
        <v>1064</v>
      </c>
    </row>
    <row r="13" spans="2:9" ht="30" x14ac:dyDescent="0.25">
      <c r="B13" s="105">
        <v>11</v>
      </c>
      <c r="C13" s="1" t="str">
        <f t="shared" si="0"/>
        <v>aitns2a</v>
      </c>
      <c r="D13" s="1" t="s">
        <v>30</v>
      </c>
      <c r="E13" s="1">
        <v>2</v>
      </c>
      <c r="F13" s="1" t="s">
        <v>1080</v>
      </c>
      <c r="G13" s="101" t="s">
        <v>1227</v>
      </c>
      <c r="H13" s="104" t="s">
        <v>1291</v>
      </c>
      <c r="I13" s="1" t="s">
        <v>1064</v>
      </c>
    </row>
    <row r="14" spans="2:9" ht="30" x14ac:dyDescent="0.25">
      <c r="B14" s="105">
        <v>12</v>
      </c>
      <c r="C14" s="1" t="str">
        <f t="shared" si="0"/>
        <v>aitns6eneroa</v>
      </c>
      <c r="D14" s="1" t="s">
        <v>30</v>
      </c>
      <c r="E14" s="1" t="s">
        <v>1229</v>
      </c>
      <c r="F14" s="1" t="s">
        <v>1080</v>
      </c>
      <c r="G14" s="101" t="s">
        <v>1230</v>
      </c>
      <c r="H14" s="104" t="s">
        <v>1231</v>
      </c>
      <c r="I14" s="1" t="s">
        <v>1064</v>
      </c>
    </row>
    <row r="15" spans="2:9" ht="45" x14ac:dyDescent="0.25">
      <c r="B15" s="105">
        <v>13</v>
      </c>
      <c r="C15" s="105" t="str">
        <f t="shared" si="0"/>
        <v>aitos1a</v>
      </c>
      <c r="D15" s="1" t="s">
        <v>1043</v>
      </c>
      <c r="E15" s="1">
        <v>1</v>
      </c>
      <c r="F15" s="1" t="s">
        <v>1080</v>
      </c>
      <c r="G15" s="101" t="s">
        <v>1082</v>
      </c>
      <c r="H15" s="104" t="s">
        <v>1192</v>
      </c>
      <c r="I15" s="1" t="s">
        <v>1064</v>
      </c>
    </row>
    <row r="16" spans="2:9" ht="30" x14ac:dyDescent="0.25">
      <c r="B16" s="105">
        <v>14</v>
      </c>
      <c r="C16" s="105" t="str">
        <f t="shared" si="0"/>
        <v>aitos2a</v>
      </c>
      <c r="D16" s="1" t="s">
        <v>1043</v>
      </c>
      <c r="E16" s="1">
        <v>2</v>
      </c>
      <c r="F16" s="1" t="s">
        <v>1080</v>
      </c>
      <c r="G16" s="101" t="s">
        <v>1083</v>
      </c>
      <c r="H16" s="104" t="s">
        <v>1193</v>
      </c>
      <c r="I16" s="1" t="s">
        <v>1064</v>
      </c>
    </row>
    <row r="17" spans="2:9" ht="30" x14ac:dyDescent="0.25">
      <c r="B17" s="105">
        <v>15</v>
      </c>
      <c r="C17" s="105" t="str">
        <f t="shared" si="0"/>
        <v>aitos3a</v>
      </c>
      <c r="D17" s="1" t="s">
        <v>1043</v>
      </c>
      <c r="E17" s="1">
        <v>3</v>
      </c>
      <c r="F17" s="1" t="s">
        <v>1080</v>
      </c>
      <c r="G17" s="101" t="s">
        <v>1084</v>
      </c>
      <c r="H17" s="104" t="s">
        <v>1105</v>
      </c>
      <c r="I17" s="1" t="s">
        <v>1064</v>
      </c>
    </row>
    <row r="18" spans="2:9" ht="30" x14ac:dyDescent="0.25">
      <c r="B18" s="105">
        <v>16</v>
      </c>
      <c r="C18" s="105" t="str">
        <f t="shared" si="0"/>
        <v>aitos4a</v>
      </c>
      <c r="D18" s="1" t="s">
        <v>1043</v>
      </c>
      <c r="E18" s="1">
        <v>4</v>
      </c>
      <c r="F18" s="1" t="s">
        <v>1080</v>
      </c>
      <c r="G18" s="101" t="s">
        <v>1085</v>
      </c>
      <c r="H18" s="104" t="s">
        <v>1194</v>
      </c>
      <c r="I18" s="1" t="s">
        <v>1064</v>
      </c>
    </row>
    <row r="19" spans="2:9" ht="45" x14ac:dyDescent="0.25">
      <c r="B19" s="105">
        <v>17</v>
      </c>
      <c r="C19" s="105" t="str">
        <f t="shared" si="0"/>
        <v>aitos5a</v>
      </c>
      <c r="D19" s="1" t="s">
        <v>1043</v>
      </c>
      <c r="E19" s="1">
        <v>5</v>
      </c>
      <c r="F19" s="1" t="s">
        <v>1080</v>
      </c>
      <c r="G19" s="101" t="s">
        <v>1086</v>
      </c>
      <c r="H19" s="104" t="s">
        <v>1195</v>
      </c>
      <c r="I19" s="1" t="s">
        <v>1064</v>
      </c>
    </row>
    <row r="20" spans="2:9" ht="45" x14ac:dyDescent="0.25">
      <c r="B20" s="105">
        <v>18</v>
      </c>
      <c r="C20" s="105" t="str">
        <f t="shared" si="0"/>
        <v>aitos6a</v>
      </c>
      <c r="D20" s="1" t="s">
        <v>1043</v>
      </c>
      <c r="E20" s="1">
        <v>6</v>
      </c>
      <c r="F20" s="1" t="s">
        <v>1080</v>
      </c>
      <c r="G20" s="101" t="s">
        <v>1087</v>
      </c>
      <c r="H20" s="104" t="s">
        <v>1196</v>
      </c>
      <c r="I20" s="1" t="s">
        <v>1064</v>
      </c>
    </row>
    <row r="21" spans="2:9" ht="45" x14ac:dyDescent="0.25">
      <c r="B21" s="105">
        <v>19</v>
      </c>
      <c r="C21" s="105" t="str">
        <f t="shared" si="0"/>
        <v>aitos7a</v>
      </c>
      <c r="D21" s="1" t="s">
        <v>1043</v>
      </c>
      <c r="E21" s="1">
        <v>7</v>
      </c>
      <c r="F21" s="1" t="s">
        <v>1080</v>
      </c>
      <c r="G21" s="101" t="s">
        <v>1088</v>
      </c>
      <c r="H21" s="104" t="s">
        <v>1197</v>
      </c>
      <c r="I21" s="1" t="s">
        <v>1064</v>
      </c>
    </row>
    <row r="22" spans="2:9" ht="30" x14ac:dyDescent="0.25">
      <c r="B22" s="105">
        <v>20</v>
      </c>
      <c r="C22" s="105" t="str">
        <f t="shared" si="0"/>
        <v>aitos8a</v>
      </c>
      <c r="D22" s="1" t="s">
        <v>1043</v>
      </c>
      <c r="E22" s="1">
        <v>8</v>
      </c>
      <c r="F22" s="1" t="s">
        <v>1080</v>
      </c>
      <c r="G22" s="101" t="s">
        <v>1089</v>
      </c>
      <c r="H22" s="104" t="s">
        <v>1188</v>
      </c>
      <c r="I22" s="1" t="s">
        <v>1064</v>
      </c>
    </row>
    <row r="23" spans="2:9" ht="60" x14ac:dyDescent="0.25">
      <c r="B23" s="105">
        <v>21</v>
      </c>
      <c r="C23" s="105" t="str">
        <f t="shared" si="0"/>
        <v>aitos9a</v>
      </c>
      <c r="D23" s="1" t="s">
        <v>1043</v>
      </c>
      <c r="E23" s="1">
        <v>9</v>
      </c>
      <c r="F23" s="1" t="s">
        <v>1080</v>
      </c>
      <c r="G23" s="101" t="s">
        <v>1090</v>
      </c>
      <c r="H23" s="104" t="s">
        <v>1198</v>
      </c>
      <c r="I23" s="1" t="s">
        <v>1064</v>
      </c>
    </row>
    <row r="24" spans="2:9" ht="45" x14ac:dyDescent="0.25">
      <c r="B24" s="105">
        <v>22</v>
      </c>
      <c r="C24" s="105" t="str">
        <f t="shared" si="0"/>
        <v>aitos10a</v>
      </c>
      <c r="D24" s="1" t="s">
        <v>1043</v>
      </c>
      <c r="E24" s="1">
        <v>10</v>
      </c>
      <c r="F24" s="1" t="s">
        <v>1080</v>
      </c>
      <c r="G24" s="101" t="s">
        <v>1092</v>
      </c>
      <c r="H24" s="104" t="s">
        <v>1139</v>
      </c>
      <c r="I24" s="1" t="s">
        <v>1064</v>
      </c>
    </row>
    <row r="25" spans="2:9" ht="30" x14ac:dyDescent="0.25">
      <c r="B25" s="105">
        <v>23</v>
      </c>
      <c r="C25" s="105" t="str">
        <f t="shared" si="0"/>
        <v>aitos11a</v>
      </c>
      <c r="D25" s="1" t="s">
        <v>1043</v>
      </c>
      <c r="E25" s="1">
        <v>11</v>
      </c>
      <c r="F25" s="1" t="s">
        <v>1080</v>
      </c>
      <c r="G25" s="101" t="s">
        <v>1093</v>
      </c>
      <c r="H25" s="104" t="s">
        <v>1133</v>
      </c>
      <c r="I25" s="1" t="s">
        <v>1064</v>
      </c>
    </row>
    <row r="26" spans="2:9" ht="45" x14ac:dyDescent="0.25">
      <c r="B26" s="105">
        <v>24</v>
      </c>
      <c r="C26" s="105" t="str">
        <f t="shared" si="0"/>
        <v>aitos12a</v>
      </c>
      <c r="D26" s="1" t="s">
        <v>1043</v>
      </c>
      <c r="E26" s="1">
        <v>12</v>
      </c>
      <c r="F26" s="1" t="s">
        <v>1080</v>
      </c>
      <c r="G26" s="101" t="s">
        <v>1094</v>
      </c>
      <c r="H26" s="104" t="s">
        <v>1095</v>
      </c>
      <c r="I26" s="1" t="s">
        <v>1064</v>
      </c>
    </row>
    <row r="27" spans="2:9" ht="75" x14ac:dyDescent="0.25">
      <c r="B27" s="105">
        <v>25</v>
      </c>
      <c r="C27" s="105" t="str">
        <f t="shared" si="0"/>
        <v>aitos13a</v>
      </c>
      <c r="D27" s="1" t="s">
        <v>1043</v>
      </c>
      <c r="E27" s="1">
        <v>13</v>
      </c>
      <c r="F27" s="1" t="s">
        <v>1080</v>
      </c>
      <c r="G27" s="101" t="s">
        <v>1096</v>
      </c>
      <c r="H27" s="104" t="s">
        <v>1097</v>
      </c>
      <c r="I27" s="1" t="s">
        <v>1064</v>
      </c>
    </row>
    <row r="28" spans="2:9" ht="45" x14ac:dyDescent="0.25">
      <c r="B28" s="105">
        <v>26</v>
      </c>
      <c r="C28" s="105" t="str">
        <f t="shared" si="0"/>
        <v>aitos14a</v>
      </c>
      <c r="D28" s="1" t="s">
        <v>1043</v>
      </c>
      <c r="E28" s="1">
        <v>14</v>
      </c>
      <c r="F28" s="1" t="s">
        <v>1080</v>
      </c>
      <c r="G28" s="101" t="s">
        <v>1087</v>
      </c>
      <c r="H28" s="104" t="s">
        <v>1098</v>
      </c>
      <c r="I28" s="1" t="s">
        <v>1064</v>
      </c>
    </row>
    <row r="29" spans="2:9" ht="30" x14ac:dyDescent="0.25">
      <c r="B29" s="105">
        <v>27</v>
      </c>
      <c r="C29" s="105" t="str">
        <f t="shared" si="0"/>
        <v>aitos15a</v>
      </c>
      <c r="D29" s="1" t="s">
        <v>1043</v>
      </c>
      <c r="E29" s="1">
        <v>15</v>
      </c>
      <c r="F29" s="1" t="s">
        <v>1080</v>
      </c>
      <c r="G29" s="101" t="s">
        <v>1099</v>
      </c>
      <c r="H29" s="104"/>
      <c r="I29" s="1" t="s">
        <v>1064</v>
      </c>
    </row>
    <row r="30" spans="2:9" ht="31.5" customHeight="1" x14ac:dyDescent="0.25">
      <c r="B30" s="105">
        <v>28</v>
      </c>
      <c r="C30" s="105" t="str">
        <f t="shared" si="0"/>
        <v>aitos16a</v>
      </c>
      <c r="D30" s="1" t="s">
        <v>1043</v>
      </c>
      <c r="E30" s="1">
        <v>16</v>
      </c>
      <c r="F30" s="1" t="s">
        <v>1080</v>
      </c>
      <c r="G30" s="101" t="s">
        <v>1087</v>
      </c>
      <c r="H30" s="104" t="s">
        <v>1098</v>
      </c>
      <c r="I30" s="1" t="s">
        <v>1064</v>
      </c>
    </row>
    <row r="31" spans="2:9" ht="45" x14ac:dyDescent="0.25">
      <c r="B31" s="105">
        <v>29</v>
      </c>
      <c r="C31" s="105" t="str">
        <f t="shared" si="0"/>
        <v>aitos17a</v>
      </c>
      <c r="D31" s="1" t="s">
        <v>1043</v>
      </c>
      <c r="E31" s="1">
        <v>17</v>
      </c>
      <c r="F31" s="1" t="s">
        <v>1080</v>
      </c>
      <c r="G31" s="101" t="s">
        <v>1100</v>
      </c>
      <c r="H31" s="104" t="s">
        <v>1098</v>
      </c>
      <c r="I31" s="1" t="s">
        <v>1064</v>
      </c>
    </row>
    <row r="32" spans="2:9" ht="31.5" customHeight="1" x14ac:dyDescent="0.25">
      <c r="B32" s="105">
        <v>30</v>
      </c>
      <c r="C32" s="105" t="str">
        <f t="shared" si="0"/>
        <v>aitos18a</v>
      </c>
      <c r="D32" s="1" t="s">
        <v>1043</v>
      </c>
      <c r="E32" s="1">
        <v>18</v>
      </c>
      <c r="F32" s="1" t="s">
        <v>1080</v>
      </c>
      <c r="G32" s="101" t="s">
        <v>1101</v>
      </c>
      <c r="H32" s="104" t="s">
        <v>1102</v>
      </c>
      <c r="I32" s="1" t="s">
        <v>1064</v>
      </c>
    </row>
    <row r="33" spans="2:9" ht="30" x14ac:dyDescent="0.25">
      <c r="B33" s="105">
        <v>31</v>
      </c>
      <c r="C33" s="105" t="str">
        <f t="shared" si="0"/>
        <v>aitos19a</v>
      </c>
      <c r="D33" s="1" t="s">
        <v>1043</v>
      </c>
      <c r="E33" s="1">
        <v>19</v>
      </c>
      <c r="F33" s="1" t="s">
        <v>1080</v>
      </c>
      <c r="G33" s="101" t="s">
        <v>1103</v>
      </c>
      <c r="H33" s="104" t="s">
        <v>1104</v>
      </c>
      <c r="I33" s="1" t="s">
        <v>1064</v>
      </c>
    </row>
    <row r="34" spans="2:9" ht="30" x14ac:dyDescent="0.25">
      <c r="B34" s="105">
        <v>32</v>
      </c>
      <c r="C34" s="105" t="str">
        <f t="shared" si="0"/>
        <v>aitos20a</v>
      </c>
      <c r="D34" s="1" t="s">
        <v>1043</v>
      </c>
      <c r="E34" s="1">
        <v>20</v>
      </c>
      <c r="F34" s="1" t="s">
        <v>1080</v>
      </c>
      <c r="G34" s="101" t="s">
        <v>1084</v>
      </c>
      <c r="H34" s="104" t="s">
        <v>1105</v>
      </c>
      <c r="I34" s="1" t="s">
        <v>1064</v>
      </c>
    </row>
    <row r="35" spans="2:9" ht="45" x14ac:dyDescent="0.25">
      <c r="B35" s="105">
        <v>33</v>
      </c>
      <c r="C35" s="105" t="str">
        <f t="shared" si="0"/>
        <v>aitos21a</v>
      </c>
      <c r="D35" s="1" t="s">
        <v>1043</v>
      </c>
      <c r="E35" s="1">
        <v>21</v>
      </c>
      <c r="F35" s="1" t="s">
        <v>1080</v>
      </c>
      <c r="G35" s="101" t="s">
        <v>1106</v>
      </c>
      <c r="H35" s="104" t="s">
        <v>1107</v>
      </c>
      <c r="I35" s="1" t="s">
        <v>1064</v>
      </c>
    </row>
    <row r="36" spans="2:9" ht="60" x14ac:dyDescent="0.25">
      <c r="B36" s="105">
        <v>34</v>
      </c>
      <c r="C36" s="105" t="str">
        <f t="shared" si="0"/>
        <v>aitos22a</v>
      </c>
      <c r="D36" s="1" t="s">
        <v>1043</v>
      </c>
      <c r="E36" s="1">
        <v>22</v>
      </c>
      <c r="F36" s="1" t="s">
        <v>1080</v>
      </c>
      <c r="G36" s="101" t="s">
        <v>1108</v>
      </c>
      <c r="H36" s="104" t="s">
        <v>1109</v>
      </c>
      <c r="I36" s="1" t="s">
        <v>1064</v>
      </c>
    </row>
    <row r="37" spans="2:9" ht="45" x14ac:dyDescent="0.25">
      <c r="B37" s="105">
        <v>35</v>
      </c>
      <c r="C37" s="105" t="str">
        <f t="shared" si="0"/>
        <v>aitos23a</v>
      </c>
      <c r="D37" s="1" t="s">
        <v>1043</v>
      </c>
      <c r="E37" s="1">
        <v>23</v>
      </c>
      <c r="F37" s="1" t="s">
        <v>1080</v>
      </c>
      <c r="G37" s="101" t="s">
        <v>1110</v>
      </c>
      <c r="H37" s="104" t="s">
        <v>1111</v>
      </c>
      <c r="I37" s="1" t="s">
        <v>1064</v>
      </c>
    </row>
    <row r="38" spans="2:9" ht="60" x14ac:dyDescent="0.25">
      <c r="B38" s="105">
        <v>36</v>
      </c>
      <c r="C38" s="105" t="str">
        <f t="shared" si="0"/>
        <v>aitos24a</v>
      </c>
      <c r="D38" s="1" t="s">
        <v>1043</v>
      </c>
      <c r="E38" s="1">
        <v>24</v>
      </c>
      <c r="F38" s="1" t="s">
        <v>1080</v>
      </c>
      <c r="G38" s="101" t="s">
        <v>1060</v>
      </c>
      <c r="H38" s="104" t="s">
        <v>1112</v>
      </c>
      <c r="I38" s="1" t="s">
        <v>1064</v>
      </c>
    </row>
    <row r="39" spans="2:9" ht="30" x14ac:dyDescent="0.25">
      <c r="B39" s="105">
        <v>37</v>
      </c>
      <c r="C39" s="105" t="str">
        <f t="shared" si="0"/>
        <v>aitos25a</v>
      </c>
      <c r="D39" s="1" t="s">
        <v>1043</v>
      </c>
      <c r="E39" s="1">
        <v>25</v>
      </c>
      <c r="F39" s="1" t="s">
        <v>1080</v>
      </c>
      <c r="G39" s="101" t="s">
        <v>1113</v>
      </c>
      <c r="H39" s="104" t="s">
        <v>1114</v>
      </c>
      <c r="I39" s="1" t="s">
        <v>1064</v>
      </c>
    </row>
    <row r="40" spans="2:9" ht="45" x14ac:dyDescent="0.25">
      <c r="B40" s="105">
        <v>38</v>
      </c>
      <c r="C40" s="105" t="str">
        <f t="shared" si="0"/>
        <v>aitos26a</v>
      </c>
      <c r="D40" s="1" t="s">
        <v>1043</v>
      </c>
      <c r="E40" s="1">
        <v>26</v>
      </c>
      <c r="F40" s="1" t="s">
        <v>1080</v>
      </c>
      <c r="G40" s="101" t="s">
        <v>1115</v>
      </c>
      <c r="H40" s="104" t="s">
        <v>1116</v>
      </c>
      <c r="I40" s="1" t="s">
        <v>1064</v>
      </c>
    </row>
    <row r="41" spans="2:9" ht="45" x14ac:dyDescent="0.25">
      <c r="B41" s="105">
        <v>39</v>
      </c>
      <c r="C41" s="105" t="str">
        <f t="shared" si="0"/>
        <v>aitos27a</v>
      </c>
      <c r="D41" s="1" t="s">
        <v>1043</v>
      </c>
      <c r="E41" s="1">
        <v>27</v>
      </c>
      <c r="F41" s="1" t="s">
        <v>1080</v>
      </c>
      <c r="G41" s="101" t="s">
        <v>1117</v>
      </c>
      <c r="H41" s="104" t="s">
        <v>1118</v>
      </c>
      <c r="I41" s="1" t="s">
        <v>1064</v>
      </c>
    </row>
    <row r="42" spans="2:9" ht="60" x14ac:dyDescent="0.25">
      <c r="B42" s="105">
        <v>40</v>
      </c>
      <c r="C42" s="105" t="str">
        <f t="shared" si="0"/>
        <v>aitos28a</v>
      </c>
      <c r="D42" s="1" t="s">
        <v>1043</v>
      </c>
      <c r="E42" s="1">
        <v>28</v>
      </c>
      <c r="F42" s="1" t="s">
        <v>1080</v>
      </c>
      <c r="G42" s="101" t="s">
        <v>1108</v>
      </c>
      <c r="H42" s="104" t="s">
        <v>1109</v>
      </c>
      <c r="I42" s="1" t="s">
        <v>1064</v>
      </c>
    </row>
    <row r="43" spans="2:9" ht="30" x14ac:dyDescent="0.25">
      <c r="B43" s="105">
        <v>41</v>
      </c>
      <c r="C43" s="105" t="str">
        <f t="shared" si="0"/>
        <v>aitos29a</v>
      </c>
      <c r="D43" s="1" t="s">
        <v>1043</v>
      </c>
      <c r="E43" s="1">
        <v>29</v>
      </c>
      <c r="F43" s="1" t="s">
        <v>1080</v>
      </c>
      <c r="G43" s="101" t="s">
        <v>1061</v>
      </c>
      <c r="H43" s="104" t="s">
        <v>1119</v>
      </c>
      <c r="I43" s="1" t="s">
        <v>1064</v>
      </c>
    </row>
    <row r="44" spans="2:9" ht="45" x14ac:dyDescent="0.25">
      <c r="B44" s="105">
        <v>42</v>
      </c>
      <c r="C44" s="105" t="str">
        <f t="shared" si="0"/>
        <v>aitos30a</v>
      </c>
      <c r="D44" s="1" t="s">
        <v>1043</v>
      </c>
      <c r="E44" s="1">
        <v>30</v>
      </c>
      <c r="F44" s="1" t="s">
        <v>1080</v>
      </c>
      <c r="G44" s="101" t="s">
        <v>1120</v>
      </c>
      <c r="H44" s="104" t="s">
        <v>1121</v>
      </c>
      <c r="I44" s="1" t="s">
        <v>1064</v>
      </c>
    </row>
    <row r="45" spans="2:9" ht="30" x14ac:dyDescent="0.25">
      <c r="B45" s="105">
        <v>43</v>
      </c>
      <c r="C45" s="105" t="str">
        <f t="shared" si="0"/>
        <v>aitos31a</v>
      </c>
      <c r="D45" s="1" t="s">
        <v>1043</v>
      </c>
      <c r="E45" s="1">
        <v>31</v>
      </c>
      <c r="F45" s="1" t="s">
        <v>1080</v>
      </c>
      <c r="G45" s="101" t="s">
        <v>1122</v>
      </c>
      <c r="H45" s="104" t="s">
        <v>1123</v>
      </c>
      <c r="I45" s="1" t="s">
        <v>1064</v>
      </c>
    </row>
    <row r="46" spans="2:9" ht="45" x14ac:dyDescent="0.25">
      <c r="B46" s="105">
        <v>44</v>
      </c>
      <c r="C46" s="105" t="str">
        <f t="shared" si="0"/>
        <v>aitos32a</v>
      </c>
      <c r="D46" s="1" t="s">
        <v>1043</v>
      </c>
      <c r="E46" s="1">
        <v>32</v>
      </c>
      <c r="F46" s="1" t="s">
        <v>1080</v>
      </c>
      <c r="G46" s="101" t="s">
        <v>1074</v>
      </c>
      <c r="H46" s="104" t="s">
        <v>1124</v>
      </c>
      <c r="I46" s="1" t="s">
        <v>1064</v>
      </c>
    </row>
    <row r="47" spans="2:9" ht="45" x14ac:dyDescent="0.25">
      <c r="B47" s="105">
        <v>45</v>
      </c>
      <c r="C47" s="105" t="str">
        <f t="shared" si="0"/>
        <v>aitos33a</v>
      </c>
      <c r="D47" s="1" t="s">
        <v>1043</v>
      </c>
      <c r="E47" s="1">
        <v>33</v>
      </c>
      <c r="F47" s="1" t="s">
        <v>1080</v>
      </c>
      <c r="G47" s="101" t="s">
        <v>1125</v>
      </c>
      <c r="H47" s="104" t="s">
        <v>1126</v>
      </c>
      <c r="I47" s="1" t="s">
        <v>1064</v>
      </c>
    </row>
    <row r="48" spans="2:9" ht="30" x14ac:dyDescent="0.25">
      <c r="B48" s="105">
        <v>46</v>
      </c>
      <c r="C48" s="105" t="str">
        <f t="shared" si="0"/>
        <v>aitos34a</v>
      </c>
      <c r="D48" s="1" t="s">
        <v>1043</v>
      </c>
      <c r="E48" s="1">
        <v>34</v>
      </c>
      <c r="F48" s="1" t="s">
        <v>1080</v>
      </c>
      <c r="G48" s="101" t="s">
        <v>1127</v>
      </c>
      <c r="H48" s="104" t="s">
        <v>1128</v>
      </c>
      <c r="I48" s="1" t="s">
        <v>1064</v>
      </c>
    </row>
    <row r="49" spans="2:9" ht="60" x14ac:dyDescent="0.25">
      <c r="B49" s="105">
        <v>47</v>
      </c>
      <c r="C49" s="1" t="str">
        <f t="shared" si="0"/>
        <v>aitosscsca</v>
      </c>
      <c r="D49" s="1" t="s">
        <v>1043</v>
      </c>
      <c r="E49" s="1" t="s">
        <v>1268</v>
      </c>
      <c r="F49" s="1" t="s">
        <v>1080</v>
      </c>
      <c r="G49" s="101" t="s">
        <v>1266</v>
      </c>
      <c r="H49" s="104" t="s">
        <v>1267</v>
      </c>
      <c r="I49" s="1" t="s">
        <v>1064</v>
      </c>
    </row>
    <row r="50" spans="2:9" ht="135" x14ac:dyDescent="0.25">
      <c r="B50" s="105">
        <v>48</v>
      </c>
      <c r="C50" s="1" t="str">
        <f t="shared" si="0"/>
        <v>aitosviernesa</v>
      </c>
      <c r="D50" s="1" t="s">
        <v>1043</v>
      </c>
      <c r="E50" s="1" t="s">
        <v>1269</v>
      </c>
      <c r="F50" s="1" t="s">
        <v>1080</v>
      </c>
      <c r="G50" s="101" t="s">
        <v>1278</v>
      </c>
      <c r="H50" s="104" t="s">
        <v>1279</v>
      </c>
      <c r="I50" s="1" t="s">
        <v>1064</v>
      </c>
    </row>
    <row r="51" spans="2:9" ht="30" x14ac:dyDescent="0.25">
      <c r="B51" s="105">
        <v>49</v>
      </c>
      <c r="C51" s="1" t="str">
        <f t="shared" si="0"/>
        <v>aitcs1a</v>
      </c>
      <c r="D51" s="1" t="s">
        <v>17</v>
      </c>
      <c r="E51" s="1">
        <v>1</v>
      </c>
      <c r="F51" s="1" t="s">
        <v>1080</v>
      </c>
      <c r="G51" s="101" t="s">
        <v>1101</v>
      </c>
      <c r="H51" s="104" t="s">
        <v>1102</v>
      </c>
      <c r="I51" s="1" t="s">
        <v>1064</v>
      </c>
    </row>
    <row r="52" spans="2:9" ht="30" x14ac:dyDescent="0.25">
      <c r="B52" s="105">
        <v>50</v>
      </c>
      <c r="C52" s="1" t="str">
        <f t="shared" si="0"/>
        <v>aitcs2a</v>
      </c>
      <c r="D52" s="1" t="s">
        <v>17</v>
      </c>
      <c r="E52" s="1">
        <v>2</v>
      </c>
      <c r="F52" s="1" t="s">
        <v>1080</v>
      </c>
      <c r="G52" s="101" t="s">
        <v>1233</v>
      </c>
      <c r="H52" s="104" t="s">
        <v>1041</v>
      </c>
      <c r="I52" s="1" t="s">
        <v>1064</v>
      </c>
    </row>
    <row r="53" spans="2:9" ht="30" x14ac:dyDescent="0.25">
      <c r="B53" s="105">
        <v>51</v>
      </c>
      <c r="C53" s="1" t="str">
        <f t="shared" si="0"/>
        <v>aitcs3a</v>
      </c>
      <c r="D53" s="1" t="s">
        <v>17</v>
      </c>
      <c r="E53" s="1">
        <v>3</v>
      </c>
      <c r="F53" s="1" t="s">
        <v>1080</v>
      </c>
      <c r="G53" s="101" t="s">
        <v>1234</v>
      </c>
      <c r="H53" s="104" t="s">
        <v>1235</v>
      </c>
      <c r="I53" s="1" t="s">
        <v>1064</v>
      </c>
    </row>
    <row r="54" spans="2:9" ht="45" x14ac:dyDescent="0.25">
      <c r="B54" s="105">
        <v>52</v>
      </c>
      <c r="C54" s="1" t="str">
        <f t="shared" si="0"/>
        <v>aitcs4a</v>
      </c>
      <c r="D54" s="1" t="s">
        <v>17</v>
      </c>
      <c r="E54" s="1">
        <v>4</v>
      </c>
      <c r="F54" s="1" t="s">
        <v>1080</v>
      </c>
      <c r="G54" s="101" t="s">
        <v>1236</v>
      </c>
      <c r="H54" s="104" t="s">
        <v>1237</v>
      </c>
      <c r="I54" s="1" t="s">
        <v>1064</v>
      </c>
    </row>
    <row r="55" spans="2:9" ht="45" x14ac:dyDescent="0.25">
      <c r="B55" s="105">
        <v>53</v>
      </c>
      <c r="C55" s="1" t="str">
        <f t="shared" si="0"/>
        <v>aitcs5a</v>
      </c>
      <c r="D55" s="1" t="s">
        <v>17</v>
      </c>
      <c r="E55" s="1">
        <v>5</v>
      </c>
      <c r="F55" s="1" t="s">
        <v>1080</v>
      </c>
      <c r="G55" s="101" t="s">
        <v>1238</v>
      </c>
      <c r="H55" s="104" t="s">
        <v>1239</v>
      </c>
      <c r="I55" s="1" t="s">
        <v>1064</v>
      </c>
    </row>
    <row r="56" spans="2:9" ht="60" x14ac:dyDescent="0.25">
      <c r="B56" s="105">
        <v>54</v>
      </c>
      <c r="C56" s="1" t="str">
        <f t="shared" si="0"/>
        <v>aitcs6a</v>
      </c>
      <c r="D56" s="1" t="s">
        <v>17</v>
      </c>
      <c r="E56" s="1">
        <v>6</v>
      </c>
      <c r="F56" s="1" t="s">
        <v>1080</v>
      </c>
      <c r="G56" s="101" t="s">
        <v>1240</v>
      </c>
      <c r="H56" s="104" t="s">
        <v>1241</v>
      </c>
      <c r="I56" s="1" t="s">
        <v>1064</v>
      </c>
    </row>
    <row r="57" spans="2:9" ht="60" x14ac:dyDescent="0.25">
      <c r="B57" s="105">
        <v>55</v>
      </c>
      <c r="C57" s="1" t="str">
        <f t="shared" si="0"/>
        <v>aitcsjsa</v>
      </c>
      <c r="D57" s="1" t="s">
        <v>17</v>
      </c>
      <c r="E57" s="1" t="s">
        <v>1242</v>
      </c>
      <c r="F57" s="1" t="s">
        <v>1080</v>
      </c>
      <c r="G57" s="101" t="s">
        <v>1243</v>
      </c>
      <c r="H57" s="104" t="s">
        <v>1244</v>
      </c>
      <c r="I57" s="1" t="s">
        <v>1064</v>
      </c>
    </row>
    <row r="58" spans="2:9" ht="60" x14ac:dyDescent="0.25">
      <c r="B58" s="105">
        <v>56</v>
      </c>
      <c r="C58" s="1" t="str">
        <f t="shared" si="0"/>
        <v>aitcsvsa</v>
      </c>
      <c r="D58" s="1" t="s">
        <v>17</v>
      </c>
      <c r="E58" s="1" t="s">
        <v>1245</v>
      </c>
      <c r="F58" s="1" t="s">
        <v>1080</v>
      </c>
      <c r="G58" s="101" t="s">
        <v>1247</v>
      </c>
      <c r="H58" s="104" t="s">
        <v>1246</v>
      </c>
      <c r="I58" s="1" t="s">
        <v>1064</v>
      </c>
    </row>
    <row r="59" spans="2:9" x14ac:dyDescent="0.25">
      <c r="B59" s="105">
        <v>57</v>
      </c>
      <c r="C59" s="1" t="str">
        <f t="shared" si="0"/>
        <v>aitpsssa</v>
      </c>
      <c r="D59" s="1" t="s">
        <v>12</v>
      </c>
      <c r="E59" s="1" t="s">
        <v>1248</v>
      </c>
      <c r="F59" s="1" t="s">
        <v>1080</v>
      </c>
      <c r="G59" s="101" t="s">
        <v>1251</v>
      </c>
      <c r="H59" s="104" t="s">
        <v>1285</v>
      </c>
      <c r="I59" s="1" t="s">
        <v>1064</v>
      </c>
    </row>
    <row r="60" spans="2:9" ht="45" x14ac:dyDescent="0.25">
      <c r="B60" s="105">
        <v>58</v>
      </c>
      <c r="C60" s="1" t="str">
        <f t="shared" si="0"/>
        <v>aitps1a</v>
      </c>
      <c r="D60" s="1" t="s">
        <v>12</v>
      </c>
      <c r="E60" s="1">
        <v>1</v>
      </c>
      <c r="F60" s="1" t="s">
        <v>1080</v>
      </c>
      <c r="G60" s="101" t="s">
        <v>1249</v>
      </c>
      <c r="H60" s="104" t="s">
        <v>1250</v>
      </c>
      <c r="I60" s="1" t="s">
        <v>1064</v>
      </c>
    </row>
    <row r="61" spans="2:9" ht="45" x14ac:dyDescent="0.25">
      <c r="B61" s="105">
        <v>59</v>
      </c>
      <c r="C61" s="1" t="str">
        <f t="shared" si="0"/>
        <v>aitps2a</v>
      </c>
      <c r="D61" s="1" t="s">
        <v>12</v>
      </c>
      <c r="E61" s="1">
        <v>2</v>
      </c>
      <c r="F61" s="1" t="s">
        <v>1080</v>
      </c>
      <c r="G61" s="101" t="s">
        <v>1252</v>
      </c>
      <c r="H61" s="104" t="s">
        <v>1253</v>
      </c>
      <c r="I61" s="1" t="s">
        <v>1064</v>
      </c>
    </row>
    <row r="62" spans="2:9" ht="30" x14ac:dyDescent="0.25">
      <c r="B62" s="105">
        <v>60</v>
      </c>
      <c r="C62" s="1" t="str">
        <f t="shared" si="0"/>
        <v>aitps3a</v>
      </c>
      <c r="D62" s="1" t="s">
        <v>12</v>
      </c>
      <c r="E62" s="1">
        <v>3</v>
      </c>
      <c r="F62" s="1" t="s">
        <v>1080</v>
      </c>
      <c r="G62" s="101" t="s">
        <v>1254</v>
      </c>
      <c r="H62" s="104" t="s">
        <v>1255</v>
      </c>
      <c r="I62" s="1" t="s">
        <v>1064</v>
      </c>
    </row>
    <row r="63" spans="2:9" ht="45" x14ac:dyDescent="0.25">
      <c r="B63" s="105">
        <v>61</v>
      </c>
      <c r="C63" s="1" t="str">
        <f t="shared" si="0"/>
        <v>aitps4a</v>
      </c>
      <c r="D63" s="1" t="s">
        <v>12</v>
      </c>
      <c r="E63" s="1">
        <v>4</v>
      </c>
      <c r="F63" s="1" t="s">
        <v>1080</v>
      </c>
      <c r="G63" s="101" t="s">
        <v>1256</v>
      </c>
      <c r="H63" s="104" t="s">
        <v>1257</v>
      </c>
      <c r="I63" s="1" t="s">
        <v>1064</v>
      </c>
    </row>
    <row r="64" spans="2:9" ht="45" x14ac:dyDescent="0.25">
      <c r="B64" s="105">
        <v>62</v>
      </c>
      <c r="C64" s="1" t="str">
        <f t="shared" si="0"/>
        <v>aitps5a</v>
      </c>
      <c r="D64" s="1" t="s">
        <v>12</v>
      </c>
      <c r="E64" s="1">
        <v>5</v>
      </c>
      <c r="F64" s="1" t="s">
        <v>1080</v>
      </c>
      <c r="G64" s="101" t="s">
        <v>1076</v>
      </c>
      <c r="H64" s="104" t="s">
        <v>1182</v>
      </c>
      <c r="I64" s="1" t="s">
        <v>1064</v>
      </c>
    </row>
    <row r="65" spans="2:9" ht="60" x14ac:dyDescent="0.25">
      <c r="B65" s="105">
        <v>63</v>
      </c>
      <c r="C65" s="1" t="str">
        <f t="shared" si="0"/>
        <v>aitps6a</v>
      </c>
      <c r="D65" s="1" t="s">
        <v>12</v>
      </c>
      <c r="E65" s="1">
        <v>6</v>
      </c>
      <c r="F65" s="1" t="s">
        <v>1080</v>
      </c>
      <c r="G65" s="101" t="s">
        <v>1258</v>
      </c>
      <c r="H65" s="104" t="s">
        <v>1259</v>
      </c>
      <c r="I65" s="1" t="s">
        <v>1064</v>
      </c>
    </row>
    <row r="66" spans="2:9" ht="60" x14ac:dyDescent="0.25">
      <c r="B66" s="105">
        <v>64</v>
      </c>
      <c r="C66" s="1" t="str">
        <f t="shared" si="0"/>
        <v>aitps7a</v>
      </c>
      <c r="D66" s="1" t="s">
        <v>12</v>
      </c>
      <c r="E66" s="1">
        <v>7</v>
      </c>
      <c r="F66" s="1" t="s">
        <v>1080</v>
      </c>
      <c r="G66" s="101" t="s">
        <v>1258</v>
      </c>
      <c r="H66" s="104" t="s">
        <v>1259</v>
      </c>
      <c r="I66" s="1" t="s">
        <v>1064</v>
      </c>
    </row>
    <row r="67" spans="2:9" ht="60" x14ac:dyDescent="0.25">
      <c r="B67" s="105">
        <v>65</v>
      </c>
      <c r="C67" s="1" t="str">
        <f t="shared" ref="C67:C130" si="1">LOWER(_xlfn.CONCAT("ait",LEFT(D67,1)&amp;"s"&amp;E67&amp;F67))</f>
        <v>aitpsasa</v>
      </c>
      <c r="D67" s="1" t="s">
        <v>12</v>
      </c>
      <c r="E67" s="1" t="s">
        <v>1003</v>
      </c>
      <c r="F67" s="1" t="s">
        <v>1080</v>
      </c>
      <c r="G67" s="101" t="s">
        <v>1260</v>
      </c>
      <c r="H67" s="104" t="s">
        <v>1261</v>
      </c>
      <c r="I67" s="1" t="s">
        <v>1064</v>
      </c>
    </row>
    <row r="68" spans="2:9" ht="45" x14ac:dyDescent="0.25">
      <c r="B68" s="105">
        <v>66</v>
      </c>
      <c r="C68" s="1" t="str">
        <f t="shared" si="1"/>
        <v>aitps8a</v>
      </c>
      <c r="D68" s="1" t="s">
        <v>12</v>
      </c>
      <c r="E68" s="1">
        <v>8</v>
      </c>
      <c r="F68" s="1" t="s">
        <v>1080</v>
      </c>
      <c r="G68" s="101" t="s">
        <v>1262</v>
      </c>
      <c r="H68" s="104" t="s">
        <v>1263</v>
      </c>
      <c r="I68" s="1" t="s">
        <v>1064</v>
      </c>
    </row>
    <row r="69" spans="2:9" ht="30" x14ac:dyDescent="0.25">
      <c r="B69" s="105">
        <v>67</v>
      </c>
      <c r="C69" s="1" t="str">
        <f t="shared" si="1"/>
        <v>aitps9a</v>
      </c>
      <c r="D69" s="1" t="s">
        <v>12</v>
      </c>
      <c r="E69" s="1">
        <v>9</v>
      </c>
      <c r="F69" s="1" t="s">
        <v>1080</v>
      </c>
      <c r="G69" s="101" t="s">
        <v>1264</v>
      </c>
      <c r="H69" s="104" t="s">
        <v>1265</v>
      </c>
      <c r="I69" s="1" t="s">
        <v>1064</v>
      </c>
    </row>
    <row r="70" spans="2:9" ht="30" x14ac:dyDescent="0.25">
      <c r="B70" s="105">
        <v>68</v>
      </c>
      <c r="C70" s="1" t="str">
        <f t="shared" si="1"/>
        <v>aitas1b</v>
      </c>
      <c r="D70" s="1" t="s">
        <v>29</v>
      </c>
      <c r="E70" s="1">
        <v>1</v>
      </c>
      <c r="F70" s="1" t="s">
        <v>1081</v>
      </c>
      <c r="G70" s="101" t="s">
        <v>1205</v>
      </c>
      <c r="H70" s="104" t="s">
        <v>1206</v>
      </c>
      <c r="I70" s="1" t="s">
        <v>1064</v>
      </c>
    </row>
    <row r="71" spans="2:9" ht="30" x14ac:dyDescent="0.25">
      <c r="B71" s="105">
        <v>69</v>
      </c>
      <c r="C71" s="1" t="str">
        <f t="shared" si="1"/>
        <v>aitas2b</v>
      </c>
      <c r="D71" s="1" t="s">
        <v>29</v>
      </c>
      <c r="E71" s="1">
        <v>2</v>
      </c>
      <c r="F71" s="1" t="s">
        <v>1081</v>
      </c>
      <c r="G71" s="101" t="s">
        <v>1207</v>
      </c>
      <c r="H71" s="104" t="s">
        <v>1208</v>
      </c>
      <c r="I71" s="1" t="s">
        <v>1064</v>
      </c>
    </row>
    <row r="72" spans="2:9" ht="30" x14ac:dyDescent="0.25">
      <c r="B72" s="105">
        <v>70</v>
      </c>
      <c r="C72" s="1" t="str">
        <f t="shared" si="1"/>
        <v>aitas3b</v>
      </c>
      <c r="D72" s="1" t="s">
        <v>29</v>
      </c>
      <c r="E72" s="1">
        <v>3</v>
      </c>
      <c r="F72" s="1" t="s">
        <v>1081</v>
      </c>
      <c r="G72" s="101" t="s">
        <v>1148</v>
      </c>
      <c r="H72" s="104" t="s">
        <v>1139</v>
      </c>
      <c r="I72" s="1" t="s">
        <v>1064</v>
      </c>
    </row>
    <row r="73" spans="2:9" ht="30" x14ac:dyDescent="0.25">
      <c r="B73" s="105">
        <v>71</v>
      </c>
      <c r="C73" s="1" t="str">
        <f t="shared" si="1"/>
        <v>aitas4b</v>
      </c>
      <c r="D73" s="1" t="s">
        <v>29</v>
      </c>
      <c r="E73" s="1">
        <v>4</v>
      </c>
      <c r="F73" s="1" t="s">
        <v>1081</v>
      </c>
      <c r="G73" s="101" t="s">
        <v>1209</v>
      </c>
      <c r="H73" s="104" t="s">
        <v>1210</v>
      </c>
      <c r="I73" s="1" t="s">
        <v>1064</v>
      </c>
    </row>
    <row r="74" spans="2:9" ht="30" x14ac:dyDescent="0.25">
      <c r="B74" s="105">
        <v>72</v>
      </c>
      <c r="C74" s="1" t="str">
        <f t="shared" si="1"/>
        <v>aitns25dicmvb</v>
      </c>
      <c r="D74" s="1" t="s">
        <v>30</v>
      </c>
      <c r="E74" s="1" t="s">
        <v>1219</v>
      </c>
      <c r="F74" s="1" t="s">
        <v>1081</v>
      </c>
      <c r="G74" s="101" t="s">
        <v>1211</v>
      </c>
      <c r="H74" s="104" t="s">
        <v>1213</v>
      </c>
      <c r="I74" s="1" t="s">
        <v>1064</v>
      </c>
    </row>
    <row r="75" spans="2:9" ht="45" x14ac:dyDescent="0.25">
      <c r="B75" s="105">
        <v>73</v>
      </c>
      <c r="C75" s="1" t="str">
        <f t="shared" si="1"/>
        <v>aitns25dicmmb</v>
      </c>
      <c r="D75" s="1" t="s">
        <v>30</v>
      </c>
      <c r="E75" s="1" t="s">
        <v>1218</v>
      </c>
      <c r="F75" s="1" t="s">
        <v>1081</v>
      </c>
      <c r="G75" s="101" t="s">
        <v>1212</v>
      </c>
      <c r="H75" s="104" t="s">
        <v>1214</v>
      </c>
      <c r="I75" s="1" t="s">
        <v>1064</v>
      </c>
    </row>
    <row r="76" spans="2:9" ht="30" x14ac:dyDescent="0.25">
      <c r="B76" s="105">
        <v>74</v>
      </c>
      <c r="C76" s="1" t="str">
        <f t="shared" si="1"/>
        <v>aitns25dicmab</v>
      </c>
      <c r="D76" s="1" t="s">
        <v>30</v>
      </c>
      <c r="E76" s="1" t="s">
        <v>1217</v>
      </c>
      <c r="F76" s="1" t="s">
        <v>1081</v>
      </c>
      <c r="G76" s="101" t="s">
        <v>1215</v>
      </c>
      <c r="H76" s="104" t="s">
        <v>1216</v>
      </c>
      <c r="I76" s="1" t="s">
        <v>1064</v>
      </c>
    </row>
    <row r="77" spans="2:9" ht="45" x14ac:dyDescent="0.25">
      <c r="B77" s="105">
        <v>75</v>
      </c>
      <c r="C77" s="1" t="str">
        <f t="shared" si="1"/>
        <v>aitns25dicmdb</v>
      </c>
      <c r="D77" s="1" t="s">
        <v>30</v>
      </c>
      <c r="E77" s="1" t="s">
        <v>1222</v>
      </c>
      <c r="F77" s="1" t="s">
        <v>1081</v>
      </c>
      <c r="G77" s="101" t="s">
        <v>1220</v>
      </c>
      <c r="H77" s="104" t="s">
        <v>1221</v>
      </c>
      <c r="I77" s="1" t="s">
        <v>1064</v>
      </c>
    </row>
    <row r="78" spans="2:9" ht="60" x14ac:dyDescent="0.25">
      <c r="B78" s="105">
        <v>76</v>
      </c>
      <c r="C78" s="1" t="str">
        <f t="shared" si="1"/>
        <v>aitnssfb</v>
      </c>
      <c r="D78" s="1" t="s">
        <v>30</v>
      </c>
      <c r="E78" s="1" t="s">
        <v>1223</v>
      </c>
      <c r="F78" s="1" t="s">
        <v>1081</v>
      </c>
      <c r="G78" s="101" t="s">
        <v>1069</v>
      </c>
      <c r="H78" s="104" t="s">
        <v>1270</v>
      </c>
      <c r="I78" s="1" t="s">
        <v>1064</v>
      </c>
    </row>
    <row r="79" spans="2:9" ht="45" x14ac:dyDescent="0.25">
      <c r="B79" s="105">
        <v>77</v>
      </c>
      <c r="C79" s="1" t="str">
        <f t="shared" si="1"/>
        <v>aitns1enerob</v>
      </c>
      <c r="D79" s="1" t="s">
        <v>30</v>
      </c>
      <c r="E79" s="1" t="s">
        <v>1224</v>
      </c>
      <c r="F79" s="1" t="s">
        <v>1081</v>
      </c>
      <c r="G79" s="101" t="s">
        <v>1271</v>
      </c>
      <c r="H79" s="104" t="s">
        <v>1225</v>
      </c>
      <c r="I79" s="1" t="s">
        <v>1064</v>
      </c>
    </row>
    <row r="80" spans="2:9" ht="30" x14ac:dyDescent="0.25">
      <c r="B80" s="105">
        <v>78</v>
      </c>
      <c r="C80" s="1" t="str">
        <f t="shared" si="1"/>
        <v>aitns2domingob</v>
      </c>
      <c r="D80" s="1" t="s">
        <v>30</v>
      </c>
      <c r="E80" s="1" t="s">
        <v>1226</v>
      </c>
      <c r="F80" s="1" t="s">
        <v>1081</v>
      </c>
      <c r="G80" s="101" t="s">
        <v>1227</v>
      </c>
      <c r="H80" s="104" t="s">
        <v>1228</v>
      </c>
      <c r="I80" s="1" t="s">
        <v>1064</v>
      </c>
    </row>
    <row r="81" spans="2:9" ht="30" x14ac:dyDescent="0.25">
      <c r="B81" s="105">
        <v>79</v>
      </c>
      <c r="C81" s="1" t="str">
        <f t="shared" si="1"/>
        <v>aitns6enerob</v>
      </c>
      <c r="D81" s="1" t="s">
        <v>30</v>
      </c>
      <c r="E81" s="1" t="s">
        <v>1229</v>
      </c>
      <c r="F81" s="1" t="s">
        <v>1081</v>
      </c>
      <c r="G81" s="101" t="s">
        <v>1230</v>
      </c>
      <c r="H81" s="104" t="s">
        <v>1231</v>
      </c>
      <c r="I81" s="1" t="s">
        <v>1064</v>
      </c>
    </row>
    <row r="82" spans="2:9" ht="45" x14ac:dyDescent="0.25">
      <c r="B82" s="105">
        <v>80</v>
      </c>
      <c r="C82" s="105" t="str">
        <f t="shared" si="1"/>
        <v>aitos1b</v>
      </c>
      <c r="D82" s="1" t="s">
        <v>1043</v>
      </c>
      <c r="E82" s="1">
        <v>1</v>
      </c>
      <c r="F82" s="1" t="s">
        <v>1081</v>
      </c>
      <c r="G82" s="101" t="s">
        <v>1079</v>
      </c>
      <c r="H82" s="104" t="s">
        <v>1129</v>
      </c>
      <c r="I82" s="1" t="s">
        <v>1064</v>
      </c>
    </row>
    <row r="83" spans="2:9" ht="30" x14ac:dyDescent="0.25">
      <c r="B83" s="105">
        <v>81</v>
      </c>
      <c r="C83" s="105" t="str">
        <f t="shared" si="1"/>
        <v>aitos2b</v>
      </c>
      <c r="D83" s="1" t="s">
        <v>1043</v>
      </c>
      <c r="E83" s="1">
        <v>2</v>
      </c>
      <c r="F83" s="1" t="s">
        <v>1081</v>
      </c>
      <c r="G83" s="101" t="s">
        <v>1130</v>
      </c>
      <c r="H83" s="104" t="s">
        <v>1131</v>
      </c>
      <c r="I83" s="1" t="s">
        <v>1064</v>
      </c>
    </row>
    <row r="84" spans="2:9" ht="30" x14ac:dyDescent="0.25">
      <c r="B84" s="105">
        <v>82</v>
      </c>
      <c r="C84" s="105" t="str">
        <f t="shared" si="1"/>
        <v>aitos3b</v>
      </c>
      <c r="D84" s="1" t="s">
        <v>1043</v>
      </c>
      <c r="E84" s="1">
        <v>3</v>
      </c>
      <c r="F84" s="1" t="s">
        <v>1081</v>
      </c>
      <c r="G84" s="101" t="s">
        <v>1132</v>
      </c>
      <c r="H84" s="104" t="s">
        <v>1133</v>
      </c>
      <c r="I84" s="1" t="s">
        <v>1064</v>
      </c>
    </row>
    <row r="85" spans="2:9" ht="45" x14ac:dyDescent="0.25">
      <c r="B85" s="105">
        <v>83</v>
      </c>
      <c r="C85" s="105" t="str">
        <f t="shared" si="1"/>
        <v>aitos4b</v>
      </c>
      <c r="D85" s="1" t="s">
        <v>1043</v>
      </c>
      <c r="E85" s="1">
        <v>4</v>
      </c>
      <c r="F85" s="1" t="s">
        <v>1081</v>
      </c>
      <c r="G85" s="101" t="s">
        <v>1134</v>
      </c>
      <c r="H85" s="104" t="s">
        <v>1135</v>
      </c>
      <c r="I85" s="1" t="s">
        <v>1064</v>
      </c>
    </row>
    <row r="86" spans="2:9" ht="30" x14ac:dyDescent="0.25">
      <c r="B86" s="105">
        <v>84</v>
      </c>
      <c r="C86" s="105" t="str">
        <f t="shared" si="1"/>
        <v>aitos5b</v>
      </c>
      <c r="D86" s="1" t="s">
        <v>1043</v>
      </c>
      <c r="E86" s="1">
        <v>5</v>
      </c>
      <c r="F86" s="1" t="s">
        <v>1081</v>
      </c>
      <c r="G86" s="101" t="s">
        <v>1136</v>
      </c>
      <c r="H86" s="104" t="s">
        <v>1137</v>
      </c>
      <c r="I86" s="1" t="s">
        <v>1064</v>
      </c>
    </row>
    <row r="87" spans="2:9" ht="30" x14ac:dyDescent="0.25">
      <c r="B87" s="105">
        <v>85</v>
      </c>
      <c r="C87" s="105" t="str">
        <f t="shared" si="1"/>
        <v>aitos6b</v>
      </c>
      <c r="D87" s="1" t="s">
        <v>1043</v>
      </c>
      <c r="E87" s="1">
        <v>6</v>
      </c>
      <c r="F87" s="1" t="s">
        <v>1081</v>
      </c>
      <c r="G87" s="101" t="s">
        <v>1063</v>
      </c>
      <c r="H87" s="104" t="s">
        <v>1138</v>
      </c>
      <c r="I87" s="1" t="s">
        <v>1064</v>
      </c>
    </row>
    <row r="88" spans="2:9" ht="30" x14ac:dyDescent="0.25">
      <c r="B88" s="105">
        <v>86</v>
      </c>
      <c r="C88" s="105" t="str">
        <f t="shared" si="1"/>
        <v>aitos7b</v>
      </c>
      <c r="D88" s="1" t="s">
        <v>1043</v>
      </c>
      <c r="E88" s="1">
        <v>7</v>
      </c>
      <c r="F88" s="1" t="s">
        <v>1081</v>
      </c>
      <c r="G88" s="101" t="s">
        <v>1056</v>
      </c>
      <c r="H88" s="104" t="s">
        <v>1139</v>
      </c>
      <c r="I88" s="1" t="s">
        <v>1064</v>
      </c>
    </row>
    <row r="89" spans="2:9" ht="30" x14ac:dyDescent="0.25">
      <c r="B89" s="105">
        <v>87</v>
      </c>
      <c r="C89" s="105" t="str">
        <f t="shared" si="1"/>
        <v>aitos8b</v>
      </c>
      <c r="D89" s="1" t="s">
        <v>1043</v>
      </c>
      <c r="E89" s="1">
        <v>8</v>
      </c>
      <c r="F89" s="1" t="s">
        <v>1081</v>
      </c>
      <c r="G89" s="101" t="s">
        <v>1140</v>
      </c>
      <c r="H89" s="104" t="s">
        <v>1141</v>
      </c>
      <c r="I89" s="1" t="s">
        <v>1064</v>
      </c>
    </row>
    <row r="90" spans="2:9" ht="30" x14ac:dyDescent="0.25">
      <c r="B90" s="105">
        <v>88</v>
      </c>
      <c r="C90" s="105" t="str">
        <f t="shared" si="1"/>
        <v>aitos9b</v>
      </c>
      <c r="D90" s="1" t="s">
        <v>1043</v>
      </c>
      <c r="E90" s="1">
        <v>9</v>
      </c>
      <c r="F90" s="1" t="s">
        <v>1081</v>
      </c>
      <c r="G90" s="101" t="s">
        <v>1142</v>
      </c>
      <c r="H90" s="104" t="s">
        <v>1143</v>
      </c>
      <c r="I90" s="1" t="s">
        <v>1064</v>
      </c>
    </row>
    <row r="91" spans="2:9" ht="60" x14ac:dyDescent="0.25">
      <c r="B91" s="105">
        <v>89</v>
      </c>
      <c r="C91" s="105" t="str">
        <f t="shared" si="1"/>
        <v>aitos10b</v>
      </c>
      <c r="D91" s="1" t="s">
        <v>1043</v>
      </c>
      <c r="E91" s="1">
        <v>10</v>
      </c>
      <c r="F91" s="1" t="s">
        <v>1081</v>
      </c>
      <c r="G91" s="101" t="s">
        <v>1144</v>
      </c>
      <c r="H91" s="104" t="s">
        <v>1145</v>
      </c>
      <c r="I91" s="1" t="s">
        <v>1064</v>
      </c>
    </row>
    <row r="92" spans="2:9" ht="30" x14ac:dyDescent="0.25">
      <c r="B92" s="105">
        <v>90</v>
      </c>
      <c r="C92" s="105" t="str">
        <f t="shared" si="1"/>
        <v>aitos11b</v>
      </c>
      <c r="D92" s="1" t="s">
        <v>1043</v>
      </c>
      <c r="E92" s="1">
        <v>11</v>
      </c>
      <c r="F92" s="1" t="s">
        <v>1081</v>
      </c>
      <c r="G92" s="101" t="s">
        <v>1099</v>
      </c>
      <c r="H92" s="104" t="s">
        <v>1041</v>
      </c>
      <c r="I92" s="1" t="s">
        <v>1064</v>
      </c>
    </row>
    <row r="93" spans="2:9" ht="30" x14ac:dyDescent="0.25">
      <c r="B93" s="105">
        <v>91</v>
      </c>
      <c r="C93" s="105" t="str">
        <f t="shared" si="1"/>
        <v>aitos12b</v>
      </c>
      <c r="D93" s="1" t="s">
        <v>1043</v>
      </c>
      <c r="E93" s="1">
        <v>12</v>
      </c>
      <c r="F93" s="1" t="s">
        <v>1081</v>
      </c>
      <c r="G93" s="101" t="s">
        <v>1063</v>
      </c>
      <c r="H93" s="104" t="s">
        <v>1138</v>
      </c>
      <c r="I93" s="1" t="s">
        <v>1064</v>
      </c>
    </row>
    <row r="94" spans="2:9" ht="30" x14ac:dyDescent="0.25">
      <c r="B94" s="105">
        <v>92</v>
      </c>
      <c r="C94" s="105" t="str">
        <f t="shared" si="1"/>
        <v>aitos13b</v>
      </c>
      <c r="D94" s="1" t="s">
        <v>1043</v>
      </c>
      <c r="E94" s="1">
        <v>13</v>
      </c>
      <c r="F94" s="1" t="s">
        <v>1081</v>
      </c>
      <c r="G94" s="101" t="s">
        <v>1146</v>
      </c>
      <c r="H94" s="104" t="s">
        <v>1147</v>
      </c>
      <c r="I94" s="1" t="s">
        <v>1064</v>
      </c>
    </row>
    <row r="95" spans="2:9" ht="30" x14ac:dyDescent="0.25">
      <c r="B95" s="105">
        <v>93</v>
      </c>
      <c r="C95" s="105" t="str">
        <f t="shared" si="1"/>
        <v>aitos14b</v>
      </c>
      <c r="D95" s="1" t="s">
        <v>1043</v>
      </c>
      <c r="E95" s="1">
        <v>14</v>
      </c>
      <c r="F95" s="1" t="s">
        <v>1081</v>
      </c>
      <c r="G95" s="101" t="s">
        <v>1148</v>
      </c>
      <c r="H95" s="104" t="s">
        <v>1139</v>
      </c>
      <c r="I95" s="1" t="s">
        <v>1064</v>
      </c>
    </row>
    <row r="96" spans="2:9" ht="60" x14ac:dyDescent="0.25">
      <c r="B96" s="105">
        <v>94</v>
      </c>
      <c r="C96" s="105" t="str">
        <f t="shared" si="1"/>
        <v>aitos15b</v>
      </c>
      <c r="D96" s="1" t="s">
        <v>1043</v>
      </c>
      <c r="E96" s="1">
        <v>15</v>
      </c>
      <c r="F96" s="1" t="s">
        <v>1081</v>
      </c>
      <c r="G96" s="101" t="s">
        <v>1108</v>
      </c>
      <c r="H96" s="104" t="s">
        <v>1109</v>
      </c>
      <c r="I96" s="1" t="s">
        <v>1064</v>
      </c>
    </row>
    <row r="97" spans="2:9" ht="45" x14ac:dyDescent="0.25">
      <c r="B97" s="105">
        <v>95</v>
      </c>
      <c r="C97" s="105" t="str">
        <f t="shared" si="1"/>
        <v>aitos16b</v>
      </c>
      <c r="D97" s="1" t="s">
        <v>1043</v>
      </c>
      <c r="E97" s="1">
        <v>16</v>
      </c>
      <c r="F97" s="1" t="s">
        <v>1081</v>
      </c>
      <c r="G97" s="101" t="s">
        <v>1067</v>
      </c>
      <c r="H97" s="104" t="s">
        <v>1116</v>
      </c>
      <c r="I97" s="1" t="s">
        <v>1064</v>
      </c>
    </row>
    <row r="98" spans="2:9" ht="30" x14ac:dyDescent="0.25">
      <c r="B98" s="105">
        <v>96</v>
      </c>
      <c r="C98" s="105" t="str">
        <f t="shared" si="1"/>
        <v>aitos17b</v>
      </c>
      <c r="D98" s="1" t="s">
        <v>1043</v>
      </c>
      <c r="E98" s="1">
        <v>17</v>
      </c>
      <c r="F98" s="1" t="s">
        <v>1081</v>
      </c>
      <c r="G98" s="101" t="s">
        <v>1063</v>
      </c>
      <c r="H98" s="104" t="s">
        <v>1138</v>
      </c>
      <c r="I98" s="1" t="s">
        <v>1064</v>
      </c>
    </row>
    <row r="99" spans="2:9" ht="30" x14ac:dyDescent="0.25">
      <c r="B99" s="105">
        <v>97</v>
      </c>
      <c r="C99" s="105" t="str">
        <f t="shared" si="1"/>
        <v>aitos18b</v>
      </c>
      <c r="D99" s="1" t="s">
        <v>1043</v>
      </c>
      <c r="E99" s="1">
        <v>18</v>
      </c>
      <c r="F99" s="1" t="s">
        <v>1081</v>
      </c>
      <c r="G99" s="101" t="s">
        <v>1101</v>
      </c>
      <c r="H99" s="104" t="s">
        <v>1102</v>
      </c>
      <c r="I99" s="1" t="s">
        <v>1064</v>
      </c>
    </row>
    <row r="100" spans="2:9" ht="45" x14ac:dyDescent="0.25">
      <c r="B100" s="105">
        <v>98</v>
      </c>
      <c r="C100" s="105" t="str">
        <f t="shared" si="1"/>
        <v>aitos19b</v>
      </c>
      <c r="D100" s="1" t="s">
        <v>1043</v>
      </c>
      <c r="E100" s="1">
        <v>19</v>
      </c>
      <c r="F100" s="1" t="s">
        <v>1081</v>
      </c>
      <c r="G100" s="101" t="s">
        <v>1149</v>
      </c>
      <c r="H100" s="104" t="s">
        <v>1150</v>
      </c>
      <c r="I100" s="1" t="s">
        <v>1064</v>
      </c>
    </row>
    <row r="101" spans="2:9" ht="45" x14ac:dyDescent="0.25">
      <c r="B101" s="105">
        <v>99</v>
      </c>
      <c r="C101" s="105" t="str">
        <f t="shared" si="1"/>
        <v>aitos20b</v>
      </c>
      <c r="D101" s="1" t="s">
        <v>1043</v>
      </c>
      <c r="E101" s="1">
        <v>20</v>
      </c>
      <c r="F101" s="1" t="s">
        <v>1081</v>
      </c>
      <c r="G101" s="101" t="s">
        <v>1151</v>
      </c>
      <c r="H101" s="104" t="s">
        <v>1152</v>
      </c>
      <c r="I101" s="1" t="s">
        <v>1064</v>
      </c>
    </row>
    <row r="102" spans="2:9" ht="30" x14ac:dyDescent="0.25">
      <c r="B102" s="105">
        <v>100</v>
      </c>
      <c r="C102" s="105" t="str">
        <f t="shared" si="1"/>
        <v>aitos21b</v>
      </c>
      <c r="D102" s="1" t="s">
        <v>1043</v>
      </c>
      <c r="E102" s="1">
        <v>21</v>
      </c>
      <c r="F102" s="1" t="s">
        <v>1081</v>
      </c>
      <c r="G102" s="101" t="s">
        <v>1070</v>
      </c>
      <c r="H102" s="104" t="s">
        <v>1153</v>
      </c>
      <c r="I102" s="1" t="s">
        <v>1064</v>
      </c>
    </row>
    <row r="103" spans="2:9" ht="30" x14ac:dyDescent="0.25">
      <c r="B103" s="105">
        <v>101</v>
      </c>
      <c r="C103" s="105" t="str">
        <f t="shared" si="1"/>
        <v>aitos22b</v>
      </c>
      <c r="D103" s="1" t="s">
        <v>1043</v>
      </c>
      <c r="E103" s="1">
        <v>22</v>
      </c>
      <c r="F103" s="1" t="s">
        <v>1081</v>
      </c>
      <c r="G103" s="101" t="s">
        <v>1140</v>
      </c>
      <c r="H103" s="104" t="s">
        <v>1141</v>
      </c>
      <c r="I103" s="1" t="s">
        <v>1064</v>
      </c>
    </row>
    <row r="104" spans="2:9" ht="30" x14ac:dyDescent="0.25">
      <c r="B104" s="105">
        <v>102</v>
      </c>
      <c r="C104" s="105" t="str">
        <f t="shared" si="1"/>
        <v>aitos23b</v>
      </c>
      <c r="D104" s="1" t="s">
        <v>1043</v>
      </c>
      <c r="E104" s="1">
        <v>23</v>
      </c>
      <c r="F104" s="1" t="s">
        <v>1081</v>
      </c>
      <c r="G104" s="101" t="s">
        <v>1084</v>
      </c>
      <c r="H104" s="104" t="s">
        <v>1105</v>
      </c>
      <c r="I104" s="1" t="s">
        <v>1064</v>
      </c>
    </row>
    <row r="105" spans="2:9" ht="45" x14ac:dyDescent="0.25">
      <c r="B105" s="105">
        <v>103</v>
      </c>
      <c r="C105" s="105" t="str">
        <f t="shared" si="1"/>
        <v>aitos24b</v>
      </c>
      <c r="D105" s="1" t="s">
        <v>1043</v>
      </c>
      <c r="E105" s="1">
        <v>24</v>
      </c>
      <c r="F105" s="1" t="s">
        <v>1081</v>
      </c>
      <c r="G105" s="101" t="s">
        <v>1154</v>
      </c>
      <c r="H105" s="104" t="s">
        <v>1155</v>
      </c>
      <c r="I105" s="1" t="s">
        <v>1064</v>
      </c>
    </row>
    <row r="106" spans="2:9" ht="30" x14ac:dyDescent="0.25">
      <c r="B106" s="105">
        <v>104</v>
      </c>
      <c r="C106" s="105" t="str">
        <f t="shared" si="1"/>
        <v>aitos25b</v>
      </c>
      <c r="D106" s="1" t="s">
        <v>1043</v>
      </c>
      <c r="E106" s="1">
        <v>25</v>
      </c>
      <c r="F106" s="1" t="s">
        <v>1081</v>
      </c>
      <c r="G106" s="101" t="s">
        <v>1156</v>
      </c>
      <c r="H106" s="104" t="s">
        <v>1157</v>
      </c>
      <c r="I106" s="1" t="s">
        <v>1064</v>
      </c>
    </row>
    <row r="107" spans="2:9" ht="30" x14ac:dyDescent="0.25">
      <c r="B107" s="105">
        <v>105</v>
      </c>
      <c r="C107" s="105" t="str">
        <f t="shared" si="1"/>
        <v>aitos26b</v>
      </c>
      <c r="D107" s="1" t="s">
        <v>1043</v>
      </c>
      <c r="E107" s="1">
        <v>26</v>
      </c>
      <c r="F107" s="1" t="s">
        <v>1081</v>
      </c>
      <c r="G107" s="101" t="s">
        <v>1142</v>
      </c>
      <c r="H107" s="104" t="s">
        <v>1158</v>
      </c>
      <c r="I107" s="1" t="s">
        <v>1064</v>
      </c>
    </row>
    <row r="108" spans="2:9" ht="30" x14ac:dyDescent="0.25">
      <c r="B108" s="105">
        <v>106</v>
      </c>
      <c r="C108" s="105" t="str">
        <f t="shared" si="1"/>
        <v>aitos27b</v>
      </c>
      <c r="D108" s="1" t="s">
        <v>1043</v>
      </c>
      <c r="E108" s="1">
        <v>27</v>
      </c>
      <c r="F108" s="1" t="s">
        <v>1081</v>
      </c>
      <c r="G108" s="101" t="s">
        <v>1159</v>
      </c>
      <c r="H108" s="104" t="s">
        <v>1160</v>
      </c>
      <c r="I108" s="1" t="s">
        <v>1064</v>
      </c>
    </row>
    <row r="109" spans="2:9" ht="30" x14ac:dyDescent="0.25">
      <c r="B109" s="105">
        <v>107</v>
      </c>
      <c r="C109" s="105" t="str">
        <f t="shared" si="1"/>
        <v>aitos28b</v>
      </c>
      <c r="D109" s="1" t="s">
        <v>1043</v>
      </c>
      <c r="E109" s="1">
        <v>28</v>
      </c>
      <c r="F109" s="1" t="s">
        <v>1081</v>
      </c>
      <c r="G109" s="101" t="s">
        <v>1073</v>
      </c>
      <c r="H109" s="104" t="s">
        <v>1161</v>
      </c>
      <c r="I109" s="1" t="s">
        <v>1064</v>
      </c>
    </row>
    <row r="110" spans="2:9" ht="30" x14ac:dyDescent="0.25">
      <c r="B110" s="105">
        <v>108</v>
      </c>
      <c r="C110" s="105" t="str">
        <f t="shared" si="1"/>
        <v>aitos29b</v>
      </c>
      <c r="D110" s="1" t="s">
        <v>1043</v>
      </c>
      <c r="E110" s="1">
        <v>29</v>
      </c>
      <c r="F110" s="1" t="s">
        <v>1081</v>
      </c>
      <c r="G110" s="101" t="s">
        <v>1162</v>
      </c>
      <c r="H110" s="104" t="s">
        <v>1163</v>
      </c>
      <c r="I110" s="1" t="s">
        <v>1064</v>
      </c>
    </row>
    <row r="111" spans="2:9" ht="30" x14ac:dyDescent="0.25">
      <c r="B111" s="105">
        <v>109</v>
      </c>
      <c r="C111" s="105" t="str">
        <f t="shared" si="1"/>
        <v>aitos30b</v>
      </c>
      <c r="D111" s="1" t="s">
        <v>1043</v>
      </c>
      <c r="E111" s="1">
        <v>30</v>
      </c>
      <c r="F111" s="1" t="s">
        <v>1081</v>
      </c>
      <c r="G111" s="101" t="s">
        <v>1146</v>
      </c>
      <c r="H111" s="104" t="s">
        <v>1164</v>
      </c>
      <c r="I111" s="1" t="s">
        <v>1064</v>
      </c>
    </row>
    <row r="112" spans="2:9" ht="45" x14ac:dyDescent="0.25">
      <c r="B112" s="105">
        <v>110</v>
      </c>
      <c r="C112" s="105" t="str">
        <f t="shared" si="1"/>
        <v>aitos31b</v>
      </c>
      <c r="D112" s="1" t="s">
        <v>1043</v>
      </c>
      <c r="E112" s="1">
        <v>31</v>
      </c>
      <c r="F112" s="1" t="s">
        <v>1081</v>
      </c>
      <c r="G112" s="101" t="s">
        <v>1120</v>
      </c>
      <c r="H112" s="104" t="s">
        <v>1121</v>
      </c>
      <c r="I112" s="1" t="s">
        <v>1064</v>
      </c>
    </row>
    <row r="113" spans="2:9" ht="30" x14ac:dyDescent="0.25">
      <c r="B113" s="105">
        <v>111</v>
      </c>
      <c r="C113" s="105" t="str">
        <f t="shared" si="1"/>
        <v>aitos32b</v>
      </c>
      <c r="D113" s="1" t="s">
        <v>1043</v>
      </c>
      <c r="E113" s="1">
        <v>32</v>
      </c>
      <c r="F113" s="1" t="s">
        <v>1081</v>
      </c>
      <c r="G113" s="101" t="s">
        <v>1073</v>
      </c>
      <c r="H113" s="104" t="s">
        <v>1161</v>
      </c>
      <c r="I113" s="1" t="s">
        <v>1064</v>
      </c>
    </row>
    <row r="114" spans="2:9" ht="45" x14ac:dyDescent="0.25">
      <c r="B114" s="105">
        <v>112</v>
      </c>
      <c r="C114" s="105" t="str">
        <f t="shared" si="1"/>
        <v>aitos33b</v>
      </c>
      <c r="D114" s="1" t="s">
        <v>1043</v>
      </c>
      <c r="E114" s="1">
        <v>33</v>
      </c>
      <c r="F114" s="1" t="s">
        <v>1081</v>
      </c>
      <c r="G114" s="101" t="s">
        <v>1167</v>
      </c>
      <c r="H114" s="104" t="s">
        <v>1168</v>
      </c>
      <c r="I114" s="1" t="s">
        <v>1064</v>
      </c>
    </row>
    <row r="115" spans="2:9" ht="30" x14ac:dyDescent="0.25">
      <c r="B115" s="105">
        <v>113</v>
      </c>
      <c r="C115" s="105" t="str">
        <f t="shared" si="1"/>
        <v>aitos34b</v>
      </c>
      <c r="D115" s="1" t="s">
        <v>1043</v>
      </c>
      <c r="E115" s="1">
        <v>34</v>
      </c>
      <c r="F115" s="1" t="s">
        <v>1081</v>
      </c>
      <c r="G115" s="101" t="s">
        <v>1127</v>
      </c>
      <c r="H115" s="104" t="s">
        <v>1166</v>
      </c>
      <c r="I115" s="1" t="s">
        <v>1165</v>
      </c>
    </row>
    <row r="116" spans="2:9" ht="60" x14ac:dyDescent="0.25">
      <c r="B116" s="105">
        <v>114</v>
      </c>
      <c r="C116" s="1" t="str">
        <f t="shared" si="1"/>
        <v>aitosscscb</v>
      </c>
      <c r="D116" s="1" t="s">
        <v>1043</v>
      </c>
      <c r="E116" s="1" t="s">
        <v>1268</v>
      </c>
      <c r="F116" s="1" t="s">
        <v>1081</v>
      </c>
      <c r="G116" s="101" t="s">
        <v>1266</v>
      </c>
      <c r="H116" s="104" t="s">
        <v>1267</v>
      </c>
      <c r="I116" s="1" t="s">
        <v>1064</v>
      </c>
    </row>
    <row r="117" spans="2:9" ht="135" x14ac:dyDescent="0.25">
      <c r="B117" s="105">
        <v>115</v>
      </c>
      <c r="C117" s="1" t="str">
        <f t="shared" si="1"/>
        <v>aitosviernesb</v>
      </c>
      <c r="D117" s="1" t="s">
        <v>1043</v>
      </c>
      <c r="E117" s="1" t="s">
        <v>1269</v>
      </c>
      <c r="F117" s="1" t="s">
        <v>1081</v>
      </c>
      <c r="G117" s="101" t="s">
        <v>1278</v>
      </c>
      <c r="H117" s="104" t="s">
        <v>1279</v>
      </c>
      <c r="I117" s="1" t="s">
        <v>1064</v>
      </c>
    </row>
    <row r="118" spans="2:9" ht="30" x14ac:dyDescent="0.25">
      <c r="B118" s="105">
        <v>116</v>
      </c>
      <c r="C118" s="1" t="str">
        <f t="shared" si="1"/>
        <v>aitcs1b</v>
      </c>
      <c r="D118" s="1" t="s">
        <v>17</v>
      </c>
      <c r="E118" s="1">
        <v>1</v>
      </c>
      <c r="F118" s="1" t="s">
        <v>1081</v>
      </c>
      <c r="G118" s="101" t="s">
        <v>1101</v>
      </c>
      <c r="H118" s="104" t="s">
        <v>1102</v>
      </c>
      <c r="I118" s="1" t="s">
        <v>1064</v>
      </c>
    </row>
    <row r="119" spans="2:9" ht="30" x14ac:dyDescent="0.25">
      <c r="B119" s="105">
        <v>117</v>
      </c>
      <c r="C119" s="1" t="str">
        <f t="shared" si="1"/>
        <v>aitcs2b</v>
      </c>
      <c r="D119" s="1" t="s">
        <v>17</v>
      </c>
      <c r="E119" s="1">
        <v>2</v>
      </c>
      <c r="F119" s="1" t="s">
        <v>1081</v>
      </c>
      <c r="G119" s="101" t="s">
        <v>1272</v>
      </c>
      <c r="H119" s="104" t="s">
        <v>1041</v>
      </c>
      <c r="I119" s="1" t="s">
        <v>1064</v>
      </c>
    </row>
    <row r="120" spans="2:9" ht="30" x14ac:dyDescent="0.25">
      <c r="B120" s="105">
        <v>118</v>
      </c>
      <c r="C120" s="1" t="str">
        <f t="shared" si="1"/>
        <v>aitcs3b</v>
      </c>
      <c r="D120" s="1" t="s">
        <v>17</v>
      </c>
      <c r="E120" s="1">
        <v>3</v>
      </c>
      <c r="F120" s="1" t="s">
        <v>1081</v>
      </c>
      <c r="G120" s="101" t="s">
        <v>1234</v>
      </c>
      <c r="H120" s="104" t="s">
        <v>1235</v>
      </c>
      <c r="I120" s="1" t="s">
        <v>1064</v>
      </c>
    </row>
    <row r="121" spans="2:9" ht="45" x14ac:dyDescent="0.25">
      <c r="B121" s="105">
        <v>119</v>
      </c>
      <c r="C121" s="1" t="str">
        <f t="shared" si="1"/>
        <v>aitcs4b</v>
      </c>
      <c r="D121" s="1" t="s">
        <v>17</v>
      </c>
      <c r="E121" s="1">
        <v>4</v>
      </c>
      <c r="F121" s="1" t="s">
        <v>1081</v>
      </c>
      <c r="G121" s="101" t="s">
        <v>1086</v>
      </c>
      <c r="H121" s="104" t="s">
        <v>1273</v>
      </c>
      <c r="I121" s="1" t="s">
        <v>1064</v>
      </c>
    </row>
    <row r="122" spans="2:9" ht="45" x14ac:dyDescent="0.25">
      <c r="B122" s="105">
        <v>120</v>
      </c>
      <c r="C122" s="1" t="str">
        <f t="shared" si="1"/>
        <v>aitcs5b</v>
      </c>
      <c r="D122" s="1" t="s">
        <v>17</v>
      </c>
      <c r="E122" s="1">
        <v>5</v>
      </c>
      <c r="F122" s="1" t="s">
        <v>1081</v>
      </c>
      <c r="G122" s="101" t="s">
        <v>1274</v>
      </c>
      <c r="H122" s="104" t="s">
        <v>1239</v>
      </c>
      <c r="I122" s="1" t="s">
        <v>1064</v>
      </c>
    </row>
    <row r="123" spans="2:9" ht="60" x14ac:dyDescent="0.25">
      <c r="B123" s="105">
        <v>121</v>
      </c>
      <c r="C123" s="1" t="str">
        <f t="shared" si="1"/>
        <v>aitcs6b</v>
      </c>
      <c r="D123" s="1" t="s">
        <v>17</v>
      </c>
      <c r="E123" s="1">
        <v>6</v>
      </c>
      <c r="F123" s="1" t="s">
        <v>1081</v>
      </c>
      <c r="G123" s="101" t="s">
        <v>1247</v>
      </c>
      <c r="H123" s="104" t="s">
        <v>1275</v>
      </c>
      <c r="I123" s="1" t="s">
        <v>1064</v>
      </c>
    </row>
    <row r="124" spans="2:9" ht="60" x14ac:dyDescent="0.25">
      <c r="B124" s="105">
        <v>122</v>
      </c>
      <c r="C124" s="1" t="str">
        <f t="shared" si="1"/>
        <v>aitcsjsb</v>
      </c>
      <c r="D124" s="1" t="s">
        <v>17</v>
      </c>
      <c r="E124" s="1" t="s">
        <v>1242</v>
      </c>
      <c r="F124" s="1" t="s">
        <v>1081</v>
      </c>
      <c r="G124" s="101" t="s">
        <v>1243</v>
      </c>
      <c r="H124" s="104" t="s">
        <v>1244</v>
      </c>
      <c r="I124" s="1" t="s">
        <v>1064</v>
      </c>
    </row>
    <row r="125" spans="2:9" ht="60" x14ac:dyDescent="0.25">
      <c r="B125" s="105">
        <v>123</v>
      </c>
      <c r="C125" s="1" t="str">
        <f t="shared" si="1"/>
        <v>aitcsvsb</v>
      </c>
      <c r="D125" s="1" t="s">
        <v>17</v>
      </c>
      <c r="E125" s="1" t="s">
        <v>1245</v>
      </c>
      <c r="F125" s="1" t="s">
        <v>1081</v>
      </c>
      <c r="G125" s="101" t="s">
        <v>1247</v>
      </c>
      <c r="H125" s="104" t="s">
        <v>1246</v>
      </c>
      <c r="I125" s="1" t="s">
        <v>1064</v>
      </c>
    </row>
    <row r="126" spans="2:9" ht="45" x14ac:dyDescent="0.25">
      <c r="B126" s="105">
        <v>124</v>
      </c>
      <c r="C126" s="1" t="str">
        <f t="shared" si="1"/>
        <v>aitps1b</v>
      </c>
      <c r="D126" s="1" t="s">
        <v>12</v>
      </c>
      <c r="E126" s="1">
        <v>1</v>
      </c>
      <c r="F126" s="1" t="s">
        <v>1081</v>
      </c>
      <c r="G126" s="101" t="s">
        <v>1249</v>
      </c>
      <c r="H126" s="104" t="s">
        <v>1250</v>
      </c>
      <c r="I126" s="1" t="s">
        <v>1064</v>
      </c>
    </row>
    <row r="127" spans="2:9" ht="45" x14ac:dyDescent="0.25">
      <c r="B127" s="105">
        <v>125</v>
      </c>
      <c r="C127" s="1" t="str">
        <f t="shared" si="1"/>
        <v>aitps2b</v>
      </c>
      <c r="D127" s="1" t="s">
        <v>12</v>
      </c>
      <c r="E127" s="1">
        <v>2</v>
      </c>
      <c r="F127" s="1" t="s">
        <v>1081</v>
      </c>
      <c r="G127" s="101" t="s">
        <v>1276</v>
      </c>
      <c r="H127" s="104" t="s">
        <v>1253</v>
      </c>
      <c r="I127" s="1" t="s">
        <v>1064</v>
      </c>
    </row>
    <row r="128" spans="2:9" ht="30" x14ac:dyDescent="0.25">
      <c r="B128" s="105">
        <v>126</v>
      </c>
      <c r="C128" s="1" t="str">
        <f t="shared" si="1"/>
        <v>aitps3b</v>
      </c>
      <c r="D128" s="1" t="s">
        <v>12</v>
      </c>
      <c r="E128" s="1">
        <v>3</v>
      </c>
      <c r="F128" s="1" t="s">
        <v>1081</v>
      </c>
      <c r="G128" s="101" t="s">
        <v>1254</v>
      </c>
      <c r="H128" s="104" t="s">
        <v>1255</v>
      </c>
      <c r="I128" s="1" t="s">
        <v>1064</v>
      </c>
    </row>
    <row r="129" spans="2:9" ht="45" x14ac:dyDescent="0.25">
      <c r="B129" s="105">
        <v>127</v>
      </c>
      <c r="C129" s="1" t="str">
        <f t="shared" si="1"/>
        <v>aitps4b</v>
      </c>
      <c r="D129" s="1" t="s">
        <v>12</v>
      </c>
      <c r="E129" s="1">
        <v>4</v>
      </c>
      <c r="F129" s="1" t="s">
        <v>1081</v>
      </c>
      <c r="G129" s="101" t="s">
        <v>1256</v>
      </c>
      <c r="H129" s="104" t="s">
        <v>1257</v>
      </c>
      <c r="I129" s="1" t="s">
        <v>1064</v>
      </c>
    </row>
    <row r="130" spans="2:9" ht="45" x14ac:dyDescent="0.25">
      <c r="B130" s="105">
        <v>128</v>
      </c>
      <c r="C130" s="1" t="str">
        <f t="shared" si="1"/>
        <v>aitps5b</v>
      </c>
      <c r="D130" s="1" t="s">
        <v>12</v>
      </c>
      <c r="E130" s="1">
        <v>5</v>
      </c>
      <c r="F130" s="1" t="s">
        <v>1081</v>
      </c>
      <c r="G130" s="101" t="s">
        <v>1125</v>
      </c>
      <c r="H130" s="104" t="s">
        <v>1277</v>
      </c>
      <c r="I130" s="1" t="s">
        <v>1064</v>
      </c>
    </row>
    <row r="131" spans="2:9" ht="45" x14ac:dyDescent="0.25">
      <c r="B131" s="105">
        <v>129</v>
      </c>
      <c r="C131" s="1" t="str">
        <f t="shared" ref="C131:C194" si="2">LOWER(_xlfn.CONCAT("ait",LEFT(D131,1)&amp;"s"&amp;E131&amp;F131))</f>
        <v>aitps6b</v>
      </c>
      <c r="D131" s="1" t="s">
        <v>12</v>
      </c>
      <c r="E131" s="1">
        <v>6</v>
      </c>
      <c r="F131" s="1" t="s">
        <v>1081</v>
      </c>
      <c r="G131" s="101" t="s">
        <v>1120</v>
      </c>
      <c r="H131" s="104" t="s">
        <v>1121</v>
      </c>
      <c r="I131" s="1" t="s">
        <v>1064</v>
      </c>
    </row>
    <row r="132" spans="2:9" ht="60" x14ac:dyDescent="0.25">
      <c r="B132" s="105">
        <v>130</v>
      </c>
      <c r="C132" s="1" t="str">
        <f t="shared" si="2"/>
        <v>aitps7b</v>
      </c>
      <c r="D132" s="1" t="s">
        <v>12</v>
      </c>
      <c r="E132" s="1">
        <v>7</v>
      </c>
      <c r="F132" s="1" t="s">
        <v>1081</v>
      </c>
      <c r="G132" s="101" t="s">
        <v>1258</v>
      </c>
      <c r="H132" s="104" t="s">
        <v>1259</v>
      </c>
      <c r="I132" s="1" t="s">
        <v>1064</v>
      </c>
    </row>
    <row r="133" spans="2:9" ht="45" x14ac:dyDescent="0.25">
      <c r="B133" s="105">
        <v>131</v>
      </c>
      <c r="C133" s="1" t="str">
        <f t="shared" si="2"/>
        <v>aitps8b</v>
      </c>
      <c r="D133" s="1" t="s">
        <v>12</v>
      </c>
      <c r="E133" s="1">
        <v>8</v>
      </c>
      <c r="F133" s="1" t="s">
        <v>1081</v>
      </c>
      <c r="G133" s="101" t="s">
        <v>1262</v>
      </c>
      <c r="H133" s="104" t="s">
        <v>1263</v>
      </c>
      <c r="I133" s="1" t="s">
        <v>1064</v>
      </c>
    </row>
    <row r="134" spans="2:9" ht="30" x14ac:dyDescent="0.25">
      <c r="B134" s="105">
        <v>132</v>
      </c>
      <c r="C134" s="1" t="str">
        <f t="shared" si="2"/>
        <v>aitps9b</v>
      </c>
      <c r="D134" s="1" t="s">
        <v>12</v>
      </c>
      <c r="E134" s="1">
        <v>9</v>
      </c>
      <c r="F134" s="1" t="s">
        <v>1081</v>
      </c>
      <c r="G134" s="101" t="s">
        <v>1264</v>
      </c>
      <c r="H134" s="104" t="s">
        <v>1265</v>
      </c>
      <c r="I134" s="1" t="s">
        <v>1064</v>
      </c>
    </row>
    <row r="135" spans="2:9" x14ac:dyDescent="0.25">
      <c r="B135" s="105">
        <v>133</v>
      </c>
      <c r="C135" s="1" t="str">
        <f t="shared" si="2"/>
        <v>aitpsssb</v>
      </c>
      <c r="D135" s="1" t="s">
        <v>12</v>
      </c>
      <c r="E135" s="1" t="s">
        <v>1248</v>
      </c>
      <c r="F135" s="1" t="s">
        <v>1081</v>
      </c>
      <c r="G135" s="101" t="s">
        <v>1251</v>
      </c>
      <c r="H135" s="104" t="s">
        <v>1285</v>
      </c>
      <c r="I135" s="1" t="s">
        <v>1064</v>
      </c>
    </row>
    <row r="136" spans="2:9" ht="60" x14ac:dyDescent="0.25">
      <c r="B136" s="105">
        <v>134</v>
      </c>
      <c r="C136" s="1" t="str">
        <f t="shared" si="2"/>
        <v>aitpsasb</v>
      </c>
      <c r="D136" s="1" t="s">
        <v>12</v>
      </c>
      <c r="E136" s="1" t="s">
        <v>1003</v>
      </c>
      <c r="F136" s="1" t="s">
        <v>1081</v>
      </c>
      <c r="G136" s="101" t="s">
        <v>1260</v>
      </c>
      <c r="H136" s="104" t="s">
        <v>1261</v>
      </c>
      <c r="I136" s="1" t="s">
        <v>1064</v>
      </c>
    </row>
    <row r="137" spans="2:9" ht="30" x14ac:dyDescent="0.25">
      <c r="B137" s="105">
        <v>135</v>
      </c>
      <c r="C137" s="1" t="str">
        <f t="shared" si="2"/>
        <v>aitas1c</v>
      </c>
      <c r="D137" s="1" t="s">
        <v>29</v>
      </c>
      <c r="E137" s="1">
        <v>1</v>
      </c>
      <c r="F137" s="1" t="s">
        <v>1040</v>
      </c>
      <c r="G137" s="101" t="s">
        <v>1205</v>
      </c>
      <c r="H137" s="104" t="s">
        <v>1206</v>
      </c>
      <c r="I137" s="1" t="s">
        <v>1064</v>
      </c>
    </row>
    <row r="138" spans="2:9" ht="30" x14ac:dyDescent="0.25">
      <c r="B138" s="105">
        <v>136</v>
      </c>
      <c r="C138" s="1" t="str">
        <f t="shared" si="2"/>
        <v>aitas2c</v>
      </c>
      <c r="D138" s="1" t="s">
        <v>29</v>
      </c>
      <c r="E138" s="1">
        <v>2</v>
      </c>
      <c r="F138" s="1" t="s">
        <v>1040</v>
      </c>
      <c r="G138" s="101" t="s">
        <v>1207</v>
      </c>
      <c r="H138" s="104" t="s">
        <v>1208</v>
      </c>
      <c r="I138" s="1" t="s">
        <v>1064</v>
      </c>
    </row>
    <row r="139" spans="2:9" ht="30" x14ac:dyDescent="0.25">
      <c r="B139" s="105">
        <v>137</v>
      </c>
      <c r="C139" s="1" t="str">
        <f t="shared" si="2"/>
        <v>aitas3c</v>
      </c>
      <c r="D139" s="1" t="s">
        <v>29</v>
      </c>
      <c r="E139" s="1">
        <v>3</v>
      </c>
      <c r="F139" s="1" t="s">
        <v>1040</v>
      </c>
      <c r="G139" s="101" t="s">
        <v>1148</v>
      </c>
      <c r="H139" s="104" t="s">
        <v>1139</v>
      </c>
      <c r="I139" s="1" t="s">
        <v>1064</v>
      </c>
    </row>
    <row r="140" spans="2:9" ht="30" x14ac:dyDescent="0.25">
      <c r="B140" s="105">
        <v>138</v>
      </c>
      <c r="C140" s="1" t="str">
        <f t="shared" si="2"/>
        <v>aitas4c</v>
      </c>
      <c r="D140" s="1" t="s">
        <v>29</v>
      </c>
      <c r="E140" s="1">
        <v>4</v>
      </c>
      <c r="F140" s="1" t="s">
        <v>1040</v>
      </c>
      <c r="G140" s="101" t="s">
        <v>1209</v>
      </c>
      <c r="H140" s="104" t="s">
        <v>1210</v>
      </c>
      <c r="I140" s="1" t="s">
        <v>1064</v>
      </c>
    </row>
    <row r="141" spans="2:9" ht="30" x14ac:dyDescent="0.25">
      <c r="B141" s="105">
        <v>139</v>
      </c>
      <c r="C141" s="1" t="str">
        <f t="shared" si="2"/>
        <v>aitns25dicmvc</v>
      </c>
      <c r="D141" s="1" t="s">
        <v>30</v>
      </c>
      <c r="E141" s="1" t="s">
        <v>1219</v>
      </c>
      <c r="F141" s="1" t="s">
        <v>1040</v>
      </c>
      <c r="G141" s="101" t="s">
        <v>1211</v>
      </c>
      <c r="H141" s="104" t="s">
        <v>1213</v>
      </c>
      <c r="I141" s="1" t="s">
        <v>1064</v>
      </c>
    </row>
    <row r="142" spans="2:9" ht="45" x14ac:dyDescent="0.25">
      <c r="B142" s="105">
        <v>140</v>
      </c>
      <c r="C142" s="1" t="str">
        <f t="shared" si="2"/>
        <v>aitns25dicmmc</v>
      </c>
      <c r="D142" s="1" t="s">
        <v>30</v>
      </c>
      <c r="E142" s="1" t="s">
        <v>1218</v>
      </c>
      <c r="F142" s="1" t="s">
        <v>1040</v>
      </c>
      <c r="G142" s="101" t="s">
        <v>1212</v>
      </c>
      <c r="H142" s="104" t="s">
        <v>1214</v>
      </c>
      <c r="I142" s="1" t="s">
        <v>1064</v>
      </c>
    </row>
    <row r="143" spans="2:9" ht="30" x14ac:dyDescent="0.25">
      <c r="B143" s="105">
        <v>141</v>
      </c>
      <c r="C143" s="1" t="str">
        <f t="shared" si="2"/>
        <v>aitns25dicmac</v>
      </c>
      <c r="D143" s="1" t="s">
        <v>30</v>
      </c>
      <c r="E143" s="1" t="s">
        <v>1217</v>
      </c>
      <c r="F143" s="1" t="s">
        <v>1040</v>
      </c>
      <c r="G143" s="101" t="s">
        <v>1215</v>
      </c>
      <c r="H143" s="104" t="s">
        <v>1216</v>
      </c>
      <c r="I143" s="1" t="s">
        <v>1064</v>
      </c>
    </row>
    <row r="144" spans="2:9" ht="45" x14ac:dyDescent="0.25">
      <c r="B144" s="105">
        <v>142</v>
      </c>
      <c r="C144" s="1" t="str">
        <f t="shared" si="2"/>
        <v>aitns25dicmdc</v>
      </c>
      <c r="D144" s="1" t="s">
        <v>30</v>
      </c>
      <c r="E144" s="1" t="s">
        <v>1222</v>
      </c>
      <c r="F144" s="1" t="s">
        <v>1040</v>
      </c>
      <c r="G144" s="101" t="s">
        <v>1220</v>
      </c>
      <c r="H144" s="104" t="s">
        <v>1221</v>
      </c>
      <c r="I144" s="1" t="s">
        <v>1064</v>
      </c>
    </row>
    <row r="145" spans="2:9" ht="60" x14ac:dyDescent="0.25">
      <c r="B145" s="105">
        <v>143</v>
      </c>
      <c r="C145" s="1" t="str">
        <f t="shared" si="2"/>
        <v>aitnssfc</v>
      </c>
      <c r="D145" s="1" t="s">
        <v>30</v>
      </c>
      <c r="E145" s="1" t="s">
        <v>1223</v>
      </c>
      <c r="F145" s="1" t="s">
        <v>1040</v>
      </c>
      <c r="G145" s="101" t="s">
        <v>1069</v>
      </c>
      <c r="H145" s="104" t="s">
        <v>1270</v>
      </c>
      <c r="I145" s="1" t="s">
        <v>1064</v>
      </c>
    </row>
    <row r="146" spans="2:9" ht="45" x14ac:dyDescent="0.25">
      <c r="B146" s="105">
        <v>144</v>
      </c>
      <c r="C146" s="1" t="str">
        <f t="shared" si="2"/>
        <v>aitns1eneroc</v>
      </c>
      <c r="D146" s="1" t="s">
        <v>30</v>
      </c>
      <c r="E146" s="1" t="s">
        <v>1224</v>
      </c>
      <c r="F146" s="1" t="s">
        <v>1040</v>
      </c>
      <c r="G146" s="101" t="s">
        <v>1271</v>
      </c>
      <c r="H146" s="104" t="s">
        <v>1225</v>
      </c>
      <c r="I146" s="1" t="s">
        <v>1064</v>
      </c>
    </row>
    <row r="147" spans="2:9" ht="30" x14ac:dyDescent="0.25">
      <c r="B147" s="105">
        <v>145</v>
      </c>
      <c r="C147" s="1" t="str">
        <f t="shared" si="2"/>
        <v>aitns2domingoc</v>
      </c>
      <c r="D147" s="1" t="s">
        <v>30</v>
      </c>
      <c r="E147" s="1" t="s">
        <v>1226</v>
      </c>
      <c r="F147" s="1" t="s">
        <v>1040</v>
      </c>
      <c r="G147" s="101" t="s">
        <v>1227</v>
      </c>
      <c r="H147" s="104" t="s">
        <v>1228</v>
      </c>
      <c r="I147" s="1" t="s">
        <v>1064</v>
      </c>
    </row>
    <row r="148" spans="2:9" ht="30" x14ac:dyDescent="0.25">
      <c r="B148" s="105">
        <v>146</v>
      </c>
      <c r="C148" s="1" t="str">
        <f t="shared" si="2"/>
        <v>aitns6eneroc</v>
      </c>
      <c r="D148" s="1" t="s">
        <v>30</v>
      </c>
      <c r="E148" s="1" t="s">
        <v>1229</v>
      </c>
      <c r="F148" s="1" t="s">
        <v>1040</v>
      </c>
      <c r="G148" s="101" t="s">
        <v>1230</v>
      </c>
      <c r="H148" s="104" t="s">
        <v>1231</v>
      </c>
      <c r="I148" s="1" t="s">
        <v>1064</v>
      </c>
    </row>
    <row r="149" spans="2:9" ht="45" x14ac:dyDescent="0.25">
      <c r="B149" s="105">
        <v>147</v>
      </c>
      <c r="C149" s="105" t="str">
        <f t="shared" si="2"/>
        <v>aitos1c</v>
      </c>
      <c r="D149" s="1" t="s">
        <v>1043</v>
      </c>
      <c r="E149" s="1">
        <v>1</v>
      </c>
      <c r="F149" s="1" t="s">
        <v>1040</v>
      </c>
      <c r="G149" s="101" t="s">
        <v>1079</v>
      </c>
      <c r="H149" s="104" t="s">
        <v>1232</v>
      </c>
      <c r="I149" s="1" t="s">
        <v>1064</v>
      </c>
    </row>
    <row r="150" spans="2:9" ht="30" x14ac:dyDescent="0.25">
      <c r="B150" s="105">
        <v>148</v>
      </c>
      <c r="C150" s="105" t="str">
        <f t="shared" si="2"/>
        <v>aitos2c</v>
      </c>
      <c r="D150" s="1" t="s">
        <v>1043</v>
      </c>
      <c r="E150" s="1">
        <v>2</v>
      </c>
      <c r="F150" s="1" t="s">
        <v>1040</v>
      </c>
      <c r="G150" s="101" t="s">
        <v>1055</v>
      </c>
      <c r="H150" s="104" t="s">
        <v>1170</v>
      </c>
      <c r="I150" s="1" t="s">
        <v>1064</v>
      </c>
    </row>
    <row r="151" spans="2:9" ht="30" x14ac:dyDescent="0.25">
      <c r="B151" s="105">
        <v>149</v>
      </c>
      <c r="C151" s="105" t="str">
        <f t="shared" si="2"/>
        <v>aitos3c</v>
      </c>
      <c r="D151" s="1" t="s">
        <v>1043</v>
      </c>
      <c r="E151" s="1">
        <v>3</v>
      </c>
      <c r="F151" s="1" t="s">
        <v>1040</v>
      </c>
      <c r="G151" s="101" t="s">
        <v>1056</v>
      </c>
      <c r="H151" s="104" t="s">
        <v>1139</v>
      </c>
      <c r="I151" s="1" t="s">
        <v>1064</v>
      </c>
    </row>
    <row r="152" spans="2:9" ht="30" x14ac:dyDescent="0.25">
      <c r="B152" s="105">
        <v>150</v>
      </c>
      <c r="C152" s="105" t="str">
        <f t="shared" si="2"/>
        <v>aitos4c</v>
      </c>
      <c r="D152" s="1" t="s">
        <v>1043</v>
      </c>
      <c r="E152" s="1">
        <v>4</v>
      </c>
      <c r="F152" s="1" t="s">
        <v>1040</v>
      </c>
      <c r="G152" s="101" t="s">
        <v>1057</v>
      </c>
      <c r="H152" s="104" t="s">
        <v>1139</v>
      </c>
      <c r="I152" s="1" t="s">
        <v>1064</v>
      </c>
    </row>
    <row r="153" spans="2:9" ht="45" x14ac:dyDescent="0.25">
      <c r="B153" s="105">
        <v>151</v>
      </c>
      <c r="C153" s="105" t="str">
        <f t="shared" si="2"/>
        <v>aitos5c</v>
      </c>
      <c r="D153" s="1" t="s">
        <v>1043</v>
      </c>
      <c r="E153" s="1">
        <v>5</v>
      </c>
      <c r="F153" s="1" t="s">
        <v>1040</v>
      </c>
      <c r="G153" s="101" t="s">
        <v>1059</v>
      </c>
      <c r="H153" s="104" t="s">
        <v>1171</v>
      </c>
      <c r="I153" s="1" t="s">
        <v>1064</v>
      </c>
    </row>
    <row r="154" spans="2:9" ht="45" x14ac:dyDescent="0.25">
      <c r="B154" s="105">
        <v>152</v>
      </c>
      <c r="C154" s="105" t="str">
        <f t="shared" si="2"/>
        <v>aitos6c</v>
      </c>
      <c r="D154" s="1" t="s">
        <v>1043</v>
      </c>
      <c r="E154" s="1">
        <v>6</v>
      </c>
      <c r="F154" s="1" t="s">
        <v>1040</v>
      </c>
      <c r="G154" s="101" t="s">
        <v>1058</v>
      </c>
      <c r="H154" s="104" t="s">
        <v>1172</v>
      </c>
      <c r="I154" s="1" t="s">
        <v>1064</v>
      </c>
    </row>
    <row r="155" spans="2:9" ht="60" x14ac:dyDescent="0.25">
      <c r="B155" s="105">
        <v>153</v>
      </c>
      <c r="C155" s="105" t="str">
        <f t="shared" si="2"/>
        <v>aitos7c</v>
      </c>
      <c r="D155" s="1" t="s">
        <v>1043</v>
      </c>
      <c r="E155" s="1">
        <v>7</v>
      </c>
      <c r="F155" s="1" t="s">
        <v>1040</v>
      </c>
      <c r="G155" s="101" t="s">
        <v>1060</v>
      </c>
      <c r="H155" s="104" t="s">
        <v>1173</v>
      </c>
      <c r="I155" s="1" t="s">
        <v>1064</v>
      </c>
    </row>
    <row r="156" spans="2:9" ht="30" x14ac:dyDescent="0.25">
      <c r="B156" s="105">
        <v>154</v>
      </c>
      <c r="C156" s="105" t="str">
        <f t="shared" si="2"/>
        <v>aitos8c</v>
      </c>
      <c r="D156" s="1" t="s">
        <v>1043</v>
      </c>
      <c r="E156" s="1">
        <v>8</v>
      </c>
      <c r="F156" s="1" t="s">
        <v>1040</v>
      </c>
      <c r="G156" s="101" t="s">
        <v>1061</v>
      </c>
      <c r="H156" s="104" t="s">
        <v>1119</v>
      </c>
      <c r="I156" s="1" t="s">
        <v>1064</v>
      </c>
    </row>
    <row r="157" spans="2:9" ht="60" x14ac:dyDescent="0.25">
      <c r="B157" s="105">
        <v>155</v>
      </c>
      <c r="C157" s="105" t="str">
        <f t="shared" si="2"/>
        <v>aitos9c</v>
      </c>
      <c r="D157" s="1" t="s">
        <v>1043</v>
      </c>
      <c r="E157" s="1">
        <v>9</v>
      </c>
      <c r="F157" s="1" t="s">
        <v>1040</v>
      </c>
      <c r="G157" s="101" t="s">
        <v>1062</v>
      </c>
      <c r="H157" s="104" t="s">
        <v>1174</v>
      </c>
      <c r="I157" s="1" t="s">
        <v>1064</v>
      </c>
    </row>
    <row r="158" spans="2:9" ht="30" x14ac:dyDescent="0.25">
      <c r="B158" s="105">
        <v>156</v>
      </c>
      <c r="C158" s="105" t="str">
        <f t="shared" si="2"/>
        <v>aitos10c</v>
      </c>
      <c r="D158" s="1" t="s">
        <v>1043</v>
      </c>
      <c r="E158" s="1">
        <v>10</v>
      </c>
      <c r="F158" s="1" t="s">
        <v>1040</v>
      </c>
      <c r="G158" s="101" t="s">
        <v>1063</v>
      </c>
      <c r="H158" s="104" t="s">
        <v>1138</v>
      </c>
      <c r="I158" s="1" t="s">
        <v>1064</v>
      </c>
    </row>
    <row r="159" spans="2:9" ht="30" x14ac:dyDescent="0.25">
      <c r="B159" s="105">
        <v>157</v>
      </c>
      <c r="C159" s="105" t="str">
        <f t="shared" si="2"/>
        <v>aitos11c</v>
      </c>
      <c r="D159" s="1" t="s">
        <v>1043</v>
      </c>
      <c r="E159" s="1">
        <v>11</v>
      </c>
      <c r="F159" s="1" t="s">
        <v>1040</v>
      </c>
      <c r="G159" s="101" t="s">
        <v>1066</v>
      </c>
      <c r="H159" s="104" t="s">
        <v>1175</v>
      </c>
      <c r="I159" s="1" t="s">
        <v>1064</v>
      </c>
    </row>
    <row r="160" spans="2:9" ht="45" x14ac:dyDescent="0.25">
      <c r="B160" s="105">
        <v>158</v>
      </c>
      <c r="C160" s="105" t="str">
        <f t="shared" si="2"/>
        <v>aitos12c</v>
      </c>
      <c r="D160" s="1" t="s">
        <v>1043</v>
      </c>
      <c r="E160" s="1">
        <v>12</v>
      </c>
      <c r="F160" s="1" t="s">
        <v>1040</v>
      </c>
      <c r="G160" s="101" t="s">
        <v>1067</v>
      </c>
      <c r="H160" s="104" t="s">
        <v>1116</v>
      </c>
      <c r="I160" s="1" t="s">
        <v>1064</v>
      </c>
    </row>
    <row r="161" spans="2:9" ht="30" x14ac:dyDescent="0.25">
      <c r="B161" s="105">
        <v>159</v>
      </c>
      <c r="C161" s="105" t="str">
        <f t="shared" si="2"/>
        <v>aitos13c</v>
      </c>
      <c r="D161" s="1" t="s">
        <v>1043</v>
      </c>
      <c r="E161" s="1">
        <v>13</v>
      </c>
      <c r="F161" s="1" t="s">
        <v>1040</v>
      </c>
      <c r="G161" s="101" t="s">
        <v>1068</v>
      </c>
      <c r="H161" s="104" t="s">
        <v>1176</v>
      </c>
      <c r="I161" s="1" t="s">
        <v>1064</v>
      </c>
    </row>
    <row r="162" spans="2:9" ht="60" x14ac:dyDescent="0.25">
      <c r="B162" s="105">
        <v>160</v>
      </c>
      <c r="C162" s="105" t="str">
        <f t="shared" si="2"/>
        <v>aitos14c</v>
      </c>
      <c r="D162" s="1" t="s">
        <v>1043</v>
      </c>
      <c r="E162" s="1">
        <v>14</v>
      </c>
      <c r="F162" s="1" t="s">
        <v>1040</v>
      </c>
      <c r="G162" s="101" t="s">
        <v>1069</v>
      </c>
      <c r="H162" s="104" t="s">
        <v>1177</v>
      </c>
      <c r="I162" s="1" t="s">
        <v>1064</v>
      </c>
    </row>
    <row r="163" spans="2:9" ht="30" x14ac:dyDescent="0.25">
      <c r="B163" s="105">
        <v>161</v>
      </c>
      <c r="C163" s="105" t="str">
        <f t="shared" si="2"/>
        <v>aitos15c</v>
      </c>
      <c r="D163" s="1" t="s">
        <v>1043</v>
      </c>
      <c r="E163" s="1">
        <v>15</v>
      </c>
      <c r="F163" s="1" t="s">
        <v>1040</v>
      </c>
      <c r="G163" s="101" t="s">
        <v>1070</v>
      </c>
      <c r="H163" s="104" t="s">
        <v>1178</v>
      </c>
      <c r="I163" s="1" t="s">
        <v>1064</v>
      </c>
    </row>
    <row r="164" spans="2:9" ht="45" x14ac:dyDescent="0.25">
      <c r="B164" s="105">
        <v>162</v>
      </c>
      <c r="C164" s="105" t="str">
        <f t="shared" si="2"/>
        <v>aitos16c</v>
      </c>
      <c r="D164" s="1" t="s">
        <v>1043</v>
      </c>
      <c r="E164" s="1">
        <v>16</v>
      </c>
      <c r="F164" s="1" t="s">
        <v>1040</v>
      </c>
      <c r="G164" s="101" t="s">
        <v>1071</v>
      </c>
      <c r="H164" s="104" t="s">
        <v>1179</v>
      </c>
      <c r="I164" s="1" t="s">
        <v>1064</v>
      </c>
    </row>
    <row r="165" spans="2:9" ht="30" x14ac:dyDescent="0.25">
      <c r="B165" s="105">
        <v>163</v>
      </c>
      <c r="C165" s="105" t="str">
        <f t="shared" si="2"/>
        <v>aitos17c</v>
      </c>
      <c r="D165" s="1" t="s">
        <v>1043</v>
      </c>
      <c r="E165" s="1">
        <v>17</v>
      </c>
      <c r="F165" s="1" t="s">
        <v>1040</v>
      </c>
      <c r="G165" s="101" t="s">
        <v>1072</v>
      </c>
      <c r="H165" s="104" t="s">
        <v>1180</v>
      </c>
      <c r="I165" s="1" t="s">
        <v>1064</v>
      </c>
    </row>
    <row r="166" spans="2:9" ht="30" x14ac:dyDescent="0.25">
      <c r="B166" s="105">
        <v>164</v>
      </c>
      <c r="C166" s="105" t="str">
        <f t="shared" si="2"/>
        <v>aitos18c</v>
      </c>
      <c r="D166" s="1" t="s">
        <v>1043</v>
      </c>
      <c r="E166" s="1">
        <v>18</v>
      </c>
      <c r="F166" s="1" t="s">
        <v>1040</v>
      </c>
      <c r="G166" s="101" t="s">
        <v>1073</v>
      </c>
      <c r="H166" s="104" t="s">
        <v>1161</v>
      </c>
      <c r="I166" s="1" t="s">
        <v>1064</v>
      </c>
    </row>
    <row r="167" spans="2:9" ht="45" x14ac:dyDescent="0.25">
      <c r="B167" s="105">
        <v>165</v>
      </c>
      <c r="C167" s="105" t="str">
        <f t="shared" si="2"/>
        <v>aitos19c</v>
      </c>
      <c r="D167" s="1" t="s">
        <v>1043</v>
      </c>
      <c r="E167" s="1">
        <v>19</v>
      </c>
      <c r="F167" s="1" t="s">
        <v>1040</v>
      </c>
      <c r="G167" s="101" t="s">
        <v>1074</v>
      </c>
      <c r="H167" s="104" t="s">
        <v>1181</v>
      </c>
      <c r="I167" s="1" t="s">
        <v>1064</v>
      </c>
    </row>
    <row r="168" spans="2:9" ht="45" x14ac:dyDescent="0.25">
      <c r="B168" s="105">
        <v>166</v>
      </c>
      <c r="C168" s="105" t="str">
        <f t="shared" si="2"/>
        <v>aitos20c</v>
      </c>
      <c r="D168" s="1" t="s">
        <v>1043</v>
      </c>
      <c r="E168" s="1">
        <v>20</v>
      </c>
      <c r="F168" s="1" t="s">
        <v>1040</v>
      </c>
      <c r="G168" s="101" t="s">
        <v>1075</v>
      </c>
      <c r="H168" s="104" t="s">
        <v>1116</v>
      </c>
      <c r="I168" s="1" t="s">
        <v>1064</v>
      </c>
    </row>
    <row r="169" spans="2:9" ht="45" x14ac:dyDescent="0.25">
      <c r="B169" s="105">
        <v>167</v>
      </c>
      <c r="C169" s="105" t="str">
        <f t="shared" si="2"/>
        <v>aitos21c</v>
      </c>
      <c r="D169" s="1" t="s">
        <v>1043</v>
      </c>
      <c r="E169" s="1">
        <v>21</v>
      </c>
      <c r="F169" s="1" t="s">
        <v>1040</v>
      </c>
      <c r="G169" s="101" t="s">
        <v>1076</v>
      </c>
      <c r="H169" s="104" t="s">
        <v>1182</v>
      </c>
      <c r="I169" s="1" t="s">
        <v>1064</v>
      </c>
    </row>
    <row r="170" spans="2:9" ht="45" x14ac:dyDescent="0.25">
      <c r="B170" s="105">
        <v>168</v>
      </c>
      <c r="C170" s="105" t="str">
        <f t="shared" si="2"/>
        <v>aitos22c</v>
      </c>
      <c r="D170" s="1" t="s">
        <v>1043</v>
      </c>
      <c r="E170" s="1">
        <v>22</v>
      </c>
      <c r="F170" s="1" t="s">
        <v>1040</v>
      </c>
      <c r="G170" s="101" t="s">
        <v>1077</v>
      </c>
      <c r="H170" s="104" t="s">
        <v>1183</v>
      </c>
      <c r="I170" s="1" t="s">
        <v>1064</v>
      </c>
    </row>
    <row r="171" spans="2:9" ht="30" x14ac:dyDescent="0.25">
      <c r="B171" s="105">
        <v>169</v>
      </c>
      <c r="C171" s="105" t="str">
        <f t="shared" si="2"/>
        <v>aitos23c</v>
      </c>
      <c r="D171" s="1" t="s">
        <v>1043</v>
      </c>
      <c r="E171" s="1">
        <v>23</v>
      </c>
      <c r="F171" s="1" t="s">
        <v>1040</v>
      </c>
      <c r="G171" s="101" t="s">
        <v>1048</v>
      </c>
      <c r="H171" s="104" t="s">
        <v>1184</v>
      </c>
      <c r="I171" s="1" t="s">
        <v>1065</v>
      </c>
    </row>
    <row r="172" spans="2:9" ht="30" x14ac:dyDescent="0.25">
      <c r="B172" s="105">
        <v>170</v>
      </c>
      <c r="C172" s="105" t="str">
        <f t="shared" si="2"/>
        <v>aitos24c</v>
      </c>
      <c r="D172" s="1" t="s">
        <v>1043</v>
      </c>
      <c r="E172" s="1">
        <v>24</v>
      </c>
      <c r="F172" s="1" t="s">
        <v>1040</v>
      </c>
      <c r="G172" s="102" t="s">
        <v>1051</v>
      </c>
      <c r="H172" s="104" t="s">
        <v>1111</v>
      </c>
      <c r="I172" s="1" t="s">
        <v>1065</v>
      </c>
    </row>
    <row r="173" spans="2:9" ht="30" x14ac:dyDescent="0.25">
      <c r="B173" s="105">
        <v>171</v>
      </c>
      <c r="C173" s="105" t="str">
        <f t="shared" si="2"/>
        <v>aitos25c</v>
      </c>
      <c r="D173" s="1" t="s">
        <v>1043</v>
      </c>
      <c r="E173" s="1">
        <v>25</v>
      </c>
      <c r="F173" s="1" t="s">
        <v>1040</v>
      </c>
      <c r="G173" s="103" t="s">
        <v>1054</v>
      </c>
      <c r="H173" s="104" t="s">
        <v>1185</v>
      </c>
      <c r="I173" s="1" t="s">
        <v>1065</v>
      </c>
    </row>
    <row r="174" spans="2:9" ht="30" x14ac:dyDescent="0.25">
      <c r="B174" s="105">
        <v>172</v>
      </c>
      <c r="C174" s="105" t="str">
        <f t="shared" si="2"/>
        <v>aitos26c</v>
      </c>
      <c r="D174" s="1" t="s">
        <v>1043</v>
      </c>
      <c r="E174" s="1">
        <v>26</v>
      </c>
      <c r="F174" s="1" t="s">
        <v>1040</v>
      </c>
      <c r="G174" s="103" t="s">
        <v>1054</v>
      </c>
      <c r="H174" s="104" t="s">
        <v>1185</v>
      </c>
      <c r="I174" s="1" t="s">
        <v>1065</v>
      </c>
    </row>
    <row r="175" spans="2:9" ht="30" x14ac:dyDescent="0.25">
      <c r="B175" s="105">
        <v>173</v>
      </c>
      <c r="C175" s="105" t="str">
        <f t="shared" si="2"/>
        <v>aitos27c</v>
      </c>
      <c r="D175" s="1" t="s">
        <v>1043</v>
      </c>
      <c r="E175" s="1">
        <v>27</v>
      </c>
      <c r="F175" s="1" t="s">
        <v>1040</v>
      </c>
      <c r="G175" s="101" t="s">
        <v>1053</v>
      </c>
      <c r="H175" s="104" t="s">
        <v>1186</v>
      </c>
      <c r="I175" s="1" t="s">
        <v>1065</v>
      </c>
    </row>
    <row r="176" spans="2:9" ht="30" x14ac:dyDescent="0.25">
      <c r="B176" s="105">
        <v>174</v>
      </c>
      <c r="C176" s="105" t="str">
        <f t="shared" si="2"/>
        <v>aitos28c</v>
      </c>
      <c r="D176" s="1" t="s">
        <v>1043</v>
      </c>
      <c r="E176" s="1">
        <v>28</v>
      </c>
      <c r="F176" s="1" t="s">
        <v>1040</v>
      </c>
      <c r="G176" s="101" t="s">
        <v>1052</v>
      </c>
      <c r="H176" s="104" t="s">
        <v>1187</v>
      </c>
      <c r="I176" s="1" t="s">
        <v>1065</v>
      </c>
    </row>
    <row r="177" spans="2:9" ht="30" x14ac:dyDescent="0.25">
      <c r="B177" s="105">
        <v>175</v>
      </c>
      <c r="C177" s="105" t="str">
        <f t="shared" si="2"/>
        <v>aitos29c</v>
      </c>
      <c r="D177" s="1" t="s">
        <v>1043</v>
      </c>
      <c r="E177" s="1">
        <v>29</v>
      </c>
      <c r="F177" s="1" t="s">
        <v>1040</v>
      </c>
      <c r="G177" s="101" t="s">
        <v>1089</v>
      </c>
      <c r="H177" s="104" t="s">
        <v>1188</v>
      </c>
      <c r="I177" s="1" t="s">
        <v>1065</v>
      </c>
    </row>
    <row r="178" spans="2:9" ht="30" x14ac:dyDescent="0.25">
      <c r="B178" s="105">
        <v>176</v>
      </c>
      <c r="C178" s="105" t="str">
        <f t="shared" si="2"/>
        <v>aitos30c</v>
      </c>
      <c r="D178" s="1" t="s">
        <v>1043</v>
      </c>
      <c r="E178" s="1">
        <v>30</v>
      </c>
      <c r="F178" s="1" t="s">
        <v>1040</v>
      </c>
      <c r="G178" s="102" t="s">
        <v>1051</v>
      </c>
      <c r="H178" s="104" t="s">
        <v>1189</v>
      </c>
      <c r="I178" s="1" t="s">
        <v>1065</v>
      </c>
    </row>
    <row r="179" spans="2:9" ht="45" x14ac:dyDescent="0.25">
      <c r="B179" s="105">
        <v>177</v>
      </c>
      <c r="C179" s="105" t="str">
        <f t="shared" si="2"/>
        <v>aitos31c</v>
      </c>
      <c r="D179" s="1" t="s">
        <v>1043</v>
      </c>
      <c r="E179" s="1">
        <v>31</v>
      </c>
      <c r="F179" s="1" t="s">
        <v>1040</v>
      </c>
      <c r="G179" s="101" t="s">
        <v>1050</v>
      </c>
      <c r="H179" s="104" t="s">
        <v>1174</v>
      </c>
      <c r="I179" s="1" t="s">
        <v>1065</v>
      </c>
    </row>
    <row r="180" spans="2:9" ht="30" x14ac:dyDescent="0.25">
      <c r="B180" s="105">
        <v>178</v>
      </c>
      <c r="C180" s="105" t="str">
        <f t="shared" si="2"/>
        <v>aitos32c</v>
      </c>
      <c r="D180" s="1" t="s">
        <v>1043</v>
      </c>
      <c r="E180" s="1">
        <v>32</v>
      </c>
      <c r="F180" s="1" t="s">
        <v>1040</v>
      </c>
      <c r="G180" s="101" t="s">
        <v>1049</v>
      </c>
      <c r="H180" s="104" t="s">
        <v>1190</v>
      </c>
      <c r="I180" s="1" t="s">
        <v>1065</v>
      </c>
    </row>
    <row r="181" spans="2:9" ht="30" x14ac:dyDescent="0.25">
      <c r="B181" s="105">
        <v>179</v>
      </c>
      <c r="C181" s="105" t="str">
        <f t="shared" si="2"/>
        <v>aitos33c</v>
      </c>
      <c r="D181" s="1" t="s">
        <v>1043</v>
      </c>
      <c r="E181" s="1">
        <v>33</v>
      </c>
      <c r="F181" s="1" t="s">
        <v>1040</v>
      </c>
      <c r="G181" s="101" t="s">
        <v>1047</v>
      </c>
      <c r="H181" s="104" t="s">
        <v>1191</v>
      </c>
      <c r="I181" s="1" t="s">
        <v>1065</v>
      </c>
    </row>
    <row r="182" spans="2:9" ht="30" x14ac:dyDescent="0.25">
      <c r="B182" s="105">
        <v>180</v>
      </c>
      <c r="C182" s="105" t="str">
        <f t="shared" si="2"/>
        <v>aitos34c</v>
      </c>
      <c r="D182" s="1" t="s">
        <v>1043</v>
      </c>
      <c r="E182" s="1">
        <v>34</v>
      </c>
      <c r="F182" s="1" t="s">
        <v>1040</v>
      </c>
      <c r="G182" s="101" t="s">
        <v>1046</v>
      </c>
      <c r="H182" s="104" t="s">
        <v>1128</v>
      </c>
      <c r="I182" s="1" t="s">
        <v>1065</v>
      </c>
    </row>
    <row r="183" spans="2:9" ht="60" x14ac:dyDescent="0.25">
      <c r="B183" s="105">
        <v>181</v>
      </c>
      <c r="C183" s="1" t="str">
        <f t="shared" si="2"/>
        <v>aitosscscc</v>
      </c>
      <c r="D183" s="1" t="s">
        <v>1043</v>
      </c>
      <c r="E183" s="1" t="s">
        <v>1268</v>
      </c>
      <c r="F183" s="1" t="s">
        <v>1040</v>
      </c>
      <c r="G183" s="101" t="s">
        <v>1266</v>
      </c>
      <c r="H183" s="104" t="s">
        <v>1267</v>
      </c>
      <c r="I183" s="1" t="s">
        <v>1064</v>
      </c>
    </row>
    <row r="184" spans="2:9" ht="135" x14ac:dyDescent="0.25">
      <c r="B184" s="105">
        <v>182</v>
      </c>
      <c r="C184" s="1" t="str">
        <f t="shared" si="2"/>
        <v>aitosviernesc</v>
      </c>
      <c r="D184" s="1" t="s">
        <v>1043</v>
      </c>
      <c r="E184" s="1" t="s">
        <v>1269</v>
      </c>
      <c r="F184" s="1" t="s">
        <v>1040</v>
      </c>
      <c r="G184" s="101" t="s">
        <v>1278</v>
      </c>
      <c r="H184" s="104" t="s">
        <v>1279</v>
      </c>
      <c r="I184" s="1" t="s">
        <v>1064</v>
      </c>
    </row>
    <row r="185" spans="2:9" ht="30" x14ac:dyDescent="0.25">
      <c r="B185" s="105">
        <v>183</v>
      </c>
      <c r="C185" s="1" t="str">
        <f t="shared" si="2"/>
        <v>aitcs1c</v>
      </c>
      <c r="D185" s="1" t="s">
        <v>17</v>
      </c>
      <c r="E185" s="1">
        <v>1</v>
      </c>
      <c r="F185" s="1" t="s">
        <v>1040</v>
      </c>
      <c r="G185" s="101" t="s">
        <v>1101</v>
      </c>
      <c r="H185" s="104" t="s">
        <v>1102</v>
      </c>
      <c r="I185" s="1"/>
    </row>
    <row r="186" spans="2:9" ht="30" x14ac:dyDescent="0.25">
      <c r="B186" s="105">
        <v>184</v>
      </c>
      <c r="C186" s="1" t="str">
        <f t="shared" si="2"/>
        <v>aitcs2c</v>
      </c>
      <c r="D186" s="1" t="s">
        <v>17</v>
      </c>
      <c r="E186" s="1">
        <v>2</v>
      </c>
      <c r="F186" s="1" t="s">
        <v>1040</v>
      </c>
      <c r="G186" s="101" t="s">
        <v>1233</v>
      </c>
      <c r="H186" s="104" t="s">
        <v>1041</v>
      </c>
      <c r="I186" s="1"/>
    </row>
    <row r="187" spans="2:9" ht="30" x14ac:dyDescent="0.25">
      <c r="B187" s="105">
        <v>185</v>
      </c>
      <c r="C187" s="1" t="str">
        <f t="shared" si="2"/>
        <v>aitcs3c</v>
      </c>
      <c r="D187" s="1" t="s">
        <v>17</v>
      </c>
      <c r="E187" s="1">
        <v>3</v>
      </c>
      <c r="F187" s="1" t="s">
        <v>1040</v>
      </c>
      <c r="G187" s="101" t="s">
        <v>1234</v>
      </c>
      <c r="H187" s="104" t="s">
        <v>1235</v>
      </c>
      <c r="I187" s="1"/>
    </row>
    <row r="188" spans="2:9" ht="30" x14ac:dyDescent="0.25">
      <c r="B188" s="105">
        <v>186</v>
      </c>
      <c r="C188" s="1" t="str">
        <f t="shared" si="2"/>
        <v>aitcs4c</v>
      </c>
      <c r="D188" s="1" t="s">
        <v>17</v>
      </c>
      <c r="E188" s="1">
        <v>4</v>
      </c>
      <c r="F188" s="1" t="s">
        <v>1040</v>
      </c>
      <c r="G188" s="101" t="s">
        <v>1281</v>
      </c>
      <c r="H188" s="104" t="s">
        <v>1282</v>
      </c>
      <c r="I188" s="1"/>
    </row>
    <row r="189" spans="2:9" ht="60" x14ac:dyDescent="0.25">
      <c r="B189" s="105">
        <v>187</v>
      </c>
      <c r="C189" s="1" t="str">
        <f t="shared" si="2"/>
        <v>aitcs5c</v>
      </c>
      <c r="D189" s="1" t="s">
        <v>17</v>
      </c>
      <c r="E189" s="1">
        <v>5</v>
      </c>
      <c r="F189" s="1" t="s">
        <v>1040</v>
      </c>
      <c r="G189" s="101" t="s">
        <v>1283</v>
      </c>
      <c r="H189" s="104" t="s">
        <v>1284</v>
      </c>
      <c r="I189" s="1"/>
    </row>
    <row r="190" spans="2:9" ht="60" x14ac:dyDescent="0.25">
      <c r="B190" s="105">
        <v>188</v>
      </c>
      <c r="C190" s="1" t="str">
        <f t="shared" si="2"/>
        <v>aitcs6c</v>
      </c>
      <c r="D190" s="1" t="s">
        <v>17</v>
      </c>
      <c r="E190" s="1">
        <v>6</v>
      </c>
      <c r="F190" s="1" t="s">
        <v>1040</v>
      </c>
      <c r="G190" s="101" t="s">
        <v>1247</v>
      </c>
      <c r="H190" s="104" t="s">
        <v>1241</v>
      </c>
      <c r="I190" s="1"/>
    </row>
    <row r="191" spans="2:9" ht="60" x14ac:dyDescent="0.25">
      <c r="B191" s="105">
        <v>189</v>
      </c>
      <c r="C191" s="1" t="str">
        <f t="shared" si="2"/>
        <v>aitcsjsc</v>
      </c>
      <c r="D191" s="1" t="s">
        <v>17</v>
      </c>
      <c r="E191" s="1" t="s">
        <v>1242</v>
      </c>
      <c r="F191" s="1" t="s">
        <v>1040</v>
      </c>
      <c r="G191" s="101" t="s">
        <v>1243</v>
      </c>
      <c r="H191" s="104" t="s">
        <v>1244</v>
      </c>
      <c r="I191" s="1" t="s">
        <v>1064</v>
      </c>
    </row>
    <row r="192" spans="2:9" ht="60" x14ac:dyDescent="0.25">
      <c r="B192" s="105">
        <v>190</v>
      </c>
      <c r="C192" s="1" t="str">
        <f t="shared" si="2"/>
        <v>aitcsvsc</v>
      </c>
      <c r="D192" s="1" t="s">
        <v>17</v>
      </c>
      <c r="E192" s="1" t="s">
        <v>1245</v>
      </c>
      <c r="F192" s="1" t="s">
        <v>1040</v>
      </c>
      <c r="G192" s="101" t="s">
        <v>1247</v>
      </c>
      <c r="H192" s="104" t="s">
        <v>1246</v>
      </c>
      <c r="I192" s="1" t="s">
        <v>1064</v>
      </c>
    </row>
    <row r="193" spans="2:9" x14ac:dyDescent="0.25">
      <c r="B193" s="105">
        <v>191</v>
      </c>
      <c r="C193" s="1" t="str">
        <f t="shared" si="2"/>
        <v>aitpsssc</v>
      </c>
      <c r="D193" s="1" t="s">
        <v>12</v>
      </c>
      <c r="E193" s="1" t="s">
        <v>1248</v>
      </c>
      <c r="F193" s="1" t="s">
        <v>1040</v>
      </c>
      <c r="G193" s="101" t="s">
        <v>1251</v>
      </c>
      <c r="H193" s="104" t="s">
        <v>1285</v>
      </c>
      <c r="I193" s="1" t="s">
        <v>1064</v>
      </c>
    </row>
    <row r="194" spans="2:9" ht="45" x14ac:dyDescent="0.25">
      <c r="B194" s="105">
        <v>192</v>
      </c>
      <c r="C194" s="1" t="str">
        <f t="shared" si="2"/>
        <v>aitps1c</v>
      </c>
      <c r="D194" s="1" t="s">
        <v>12</v>
      </c>
      <c r="E194" s="1">
        <v>1</v>
      </c>
      <c r="F194" s="1" t="s">
        <v>1040</v>
      </c>
      <c r="G194" s="101" t="s">
        <v>1249</v>
      </c>
      <c r="H194" s="104" t="s">
        <v>1250</v>
      </c>
      <c r="I194" s="1" t="s">
        <v>1064</v>
      </c>
    </row>
    <row r="195" spans="2:9" ht="45" x14ac:dyDescent="0.25">
      <c r="B195" s="105">
        <v>193</v>
      </c>
      <c r="C195" s="1" t="str">
        <f t="shared" ref="C195:C203" si="3">LOWER(_xlfn.CONCAT("ait",LEFT(D195,1)&amp;"s"&amp;E195&amp;F195))</f>
        <v>aitps2c</v>
      </c>
      <c r="D195" s="1" t="s">
        <v>12</v>
      </c>
      <c r="E195" s="1">
        <v>2</v>
      </c>
      <c r="F195" s="1" t="s">
        <v>1040</v>
      </c>
      <c r="G195" s="101" t="s">
        <v>1286</v>
      </c>
      <c r="H195" s="104" t="s">
        <v>1253</v>
      </c>
      <c r="I195" s="1"/>
    </row>
    <row r="196" spans="2:9" ht="30" x14ac:dyDescent="0.25">
      <c r="B196" s="105">
        <v>194</v>
      </c>
      <c r="C196" s="1" t="str">
        <f t="shared" si="3"/>
        <v>aitps3c</v>
      </c>
      <c r="D196" s="1" t="s">
        <v>12</v>
      </c>
      <c r="E196" s="1">
        <v>3</v>
      </c>
      <c r="F196" s="1" t="s">
        <v>1040</v>
      </c>
      <c r="G196" s="101" t="s">
        <v>1287</v>
      </c>
      <c r="H196" s="104" t="s">
        <v>1041</v>
      </c>
      <c r="I196" s="1"/>
    </row>
    <row r="197" spans="2:9" ht="45" x14ac:dyDescent="0.25">
      <c r="B197" s="105">
        <v>195</v>
      </c>
      <c r="C197" s="1" t="str">
        <f t="shared" si="3"/>
        <v>aitps4c</v>
      </c>
      <c r="D197" s="1" t="s">
        <v>12</v>
      </c>
      <c r="E197" s="1">
        <v>4</v>
      </c>
      <c r="F197" s="1" t="s">
        <v>1040</v>
      </c>
      <c r="G197" s="101" t="s">
        <v>1288</v>
      </c>
      <c r="H197" s="104" t="s">
        <v>1257</v>
      </c>
      <c r="I197" s="1"/>
    </row>
    <row r="198" spans="2:9" ht="60" x14ac:dyDescent="0.25">
      <c r="B198" s="105">
        <v>196</v>
      </c>
      <c r="C198" s="1" t="str">
        <f t="shared" si="3"/>
        <v>aitps5c</v>
      </c>
      <c r="D198" s="1" t="s">
        <v>12</v>
      </c>
      <c r="E198" s="1">
        <v>5</v>
      </c>
      <c r="F198" s="1" t="s">
        <v>1040</v>
      </c>
      <c r="G198" s="101" t="s">
        <v>1060</v>
      </c>
      <c r="H198" s="104" t="s">
        <v>1112</v>
      </c>
      <c r="I198" s="1"/>
    </row>
    <row r="199" spans="2:9" ht="45" x14ac:dyDescent="0.25">
      <c r="B199" s="105">
        <v>197</v>
      </c>
      <c r="C199" s="1" t="str">
        <f t="shared" si="3"/>
        <v>aitps6c</v>
      </c>
      <c r="D199" s="1" t="s">
        <v>12</v>
      </c>
      <c r="E199" s="1">
        <v>6</v>
      </c>
      <c r="F199" s="1" t="s">
        <v>1040</v>
      </c>
      <c r="G199" s="101" t="s">
        <v>1120</v>
      </c>
      <c r="H199" s="104" t="s">
        <v>1121</v>
      </c>
      <c r="I199" s="1"/>
    </row>
    <row r="200" spans="2:9" ht="60" x14ac:dyDescent="0.25">
      <c r="B200" s="105">
        <v>198</v>
      </c>
      <c r="C200" s="1" t="str">
        <f t="shared" si="3"/>
        <v>aitps7c</v>
      </c>
      <c r="D200" s="1" t="s">
        <v>12</v>
      </c>
      <c r="E200" s="1">
        <v>7</v>
      </c>
      <c r="F200" s="1" t="s">
        <v>1040</v>
      </c>
      <c r="G200" s="101" t="s">
        <v>1258</v>
      </c>
      <c r="H200" s="104" t="s">
        <v>1259</v>
      </c>
      <c r="I200" s="1"/>
    </row>
    <row r="201" spans="2:9" ht="60" x14ac:dyDescent="0.25">
      <c r="B201" s="105">
        <v>199</v>
      </c>
      <c r="C201" s="1" t="str">
        <f t="shared" si="3"/>
        <v>aitpsasc</v>
      </c>
      <c r="D201" s="1" t="s">
        <v>12</v>
      </c>
      <c r="E201" s="1" t="s">
        <v>1003</v>
      </c>
      <c r="F201" s="1" t="s">
        <v>1040</v>
      </c>
      <c r="G201" s="101" t="s">
        <v>1260</v>
      </c>
      <c r="H201" s="104" t="s">
        <v>1261</v>
      </c>
      <c r="I201" s="1" t="s">
        <v>1064</v>
      </c>
    </row>
    <row r="202" spans="2:9" ht="45" x14ac:dyDescent="0.25">
      <c r="B202" s="105">
        <v>200</v>
      </c>
      <c r="C202" s="1" t="str">
        <f t="shared" si="3"/>
        <v>aitps8c</v>
      </c>
      <c r="D202" s="1" t="s">
        <v>12</v>
      </c>
      <c r="E202" s="1">
        <v>8</v>
      </c>
      <c r="F202" s="1" t="s">
        <v>1040</v>
      </c>
      <c r="G202" s="101" t="s">
        <v>1262</v>
      </c>
      <c r="H202" s="104" t="s">
        <v>1263</v>
      </c>
      <c r="I202" s="1" t="s">
        <v>1064</v>
      </c>
    </row>
    <row r="203" spans="2:9" ht="30" x14ac:dyDescent="0.25">
      <c r="B203" s="105">
        <v>201</v>
      </c>
      <c r="C203" s="1" t="str">
        <f t="shared" si="3"/>
        <v>aitps9c</v>
      </c>
      <c r="D203" s="1" t="s">
        <v>12</v>
      </c>
      <c r="E203" s="1">
        <v>9</v>
      </c>
      <c r="F203" s="1" t="s">
        <v>1040</v>
      </c>
      <c r="G203" s="101" t="s">
        <v>1264</v>
      </c>
      <c r="H203" s="104" t="s">
        <v>1265</v>
      </c>
      <c r="I203" s="1" t="s">
        <v>1064</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1384</v>
      </c>
    </row>
    <row r="2" spans="1:4" x14ac:dyDescent="0.25">
      <c r="A2" t="s">
        <v>1385</v>
      </c>
      <c r="B2" t="s">
        <v>1386</v>
      </c>
      <c r="C2" t="s">
        <v>1387</v>
      </c>
      <c r="D2" t="s">
        <v>1388</v>
      </c>
    </row>
    <row r="3" spans="1:4" x14ac:dyDescent="0.25">
      <c r="A3" t="s">
        <v>1385</v>
      </c>
      <c r="B3" t="s">
        <v>1389</v>
      </c>
      <c r="C3" t="s">
        <v>1387</v>
      </c>
      <c r="D3" t="s">
        <v>1390</v>
      </c>
    </row>
    <row r="4" spans="1:4" x14ac:dyDescent="0.25">
      <c r="A4" t="s">
        <v>1385</v>
      </c>
      <c r="B4" t="s">
        <v>1391</v>
      </c>
      <c r="C4" t="s">
        <v>1387</v>
      </c>
      <c r="D4" t="s">
        <v>1392</v>
      </c>
    </row>
    <row r="5" spans="1:4" x14ac:dyDescent="0.25">
      <c r="A5" t="s">
        <v>1385</v>
      </c>
      <c r="B5" t="s">
        <v>1393</v>
      </c>
      <c r="C5" t="s">
        <v>1387</v>
      </c>
      <c r="D5" t="s">
        <v>1394</v>
      </c>
    </row>
    <row r="6" spans="1:4" x14ac:dyDescent="0.25">
      <c r="A6" t="s">
        <v>1385</v>
      </c>
      <c r="B6" t="s">
        <v>1395</v>
      </c>
      <c r="C6" t="s">
        <v>1387</v>
      </c>
      <c r="D6" t="s">
        <v>1396</v>
      </c>
    </row>
    <row r="7" spans="1:4" x14ac:dyDescent="0.25">
      <c r="A7" t="s">
        <v>1397</v>
      </c>
    </row>
    <row r="8" spans="1:4" x14ac:dyDescent="0.25">
      <c r="A8" t="s">
        <v>1385</v>
      </c>
      <c r="B8" t="s">
        <v>1398</v>
      </c>
      <c r="C8" t="s">
        <v>1387</v>
      </c>
      <c r="D8" t="s">
        <v>1399</v>
      </c>
    </row>
    <row r="9" spans="1:4" x14ac:dyDescent="0.25">
      <c r="A9" t="s">
        <v>1385</v>
      </c>
      <c r="B9" t="s">
        <v>1400</v>
      </c>
      <c r="C9" t="s">
        <v>1387</v>
      </c>
      <c r="D9" t="s">
        <v>1401</v>
      </c>
    </row>
    <row r="10" spans="1:4" x14ac:dyDescent="0.25">
      <c r="A10" t="s">
        <v>1385</v>
      </c>
      <c r="B10" t="s">
        <v>1402</v>
      </c>
      <c r="C10" t="s">
        <v>1387</v>
      </c>
      <c r="D10" t="s">
        <v>1403</v>
      </c>
    </row>
    <row r="11" spans="1:4" x14ac:dyDescent="0.25">
      <c r="A11" t="s">
        <v>1385</v>
      </c>
      <c r="B11" t="s">
        <v>1404</v>
      </c>
      <c r="C11" t="s">
        <v>1387</v>
      </c>
      <c r="D11" t="s">
        <v>1405</v>
      </c>
    </row>
    <row r="12" spans="1:4" x14ac:dyDescent="0.25">
      <c r="A12" t="s">
        <v>1406</v>
      </c>
    </row>
    <row r="13" spans="1:4" x14ac:dyDescent="0.25">
      <c r="A13" t="s">
        <v>1385</v>
      </c>
      <c r="B13" t="s">
        <v>1407</v>
      </c>
      <c r="C13" t="s">
        <v>1387</v>
      </c>
      <c r="D13" t="s">
        <v>1408</v>
      </c>
    </row>
    <row r="14" spans="1:4" x14ac:dyDescent="0.25">
      <c r="A14" t="s">
        <v>1385</v>
      </c>
      <c r="B14" t="s">
        <v>1409</v>
      </c>
      <c r="C14" t="s">
        <v>1387</v>
      </c>
      <c r="D14" t="s">
        <v>1410</v>
      </c>
    </row>
    <row r="15" spans="1:4" x14ac:dyDescent="0.25">
      <c r="A15" t="s">
        <v>1385</v>
      </c>
      <c r="B15" t="s">
        <v>1411</v>
      </c>
      <c r="C15" t="s">
        <v>1387</v>
      </c>
      <c r="D15" t="s">
        <v>1412</v>
      </c>
    </row>
    <row r="16" spans="1:4" x14ac:dyDescent="0.25">
      <c r="A16" t="s">
        <v>1385</v>
      </c>
      <c r="B16" t="s">
        <v>1413</v>
      </c>
      <c r="C16" t="s">
        <v>1387</v>
      </c>
      <c r="D16" t="s">
        <v>1414</v>
      </c>
    </row>
    <row r="17" spans="1:4" x14ac:dyDescent="0.25">
      <c r="A17" t="s">
        <v>1385</v>
      </c>
      <c r="B17" t="s">
        <v>1415</v>
      </c>
      <c r="C17" t="s">
        <v>1387</v>
      </c>
      <c r="D17" t="s">
        <v>1416</v>
      </c>
    </row>
    <row r="18" spans="1:4" x14ac:dyDescent="0.25">
      <c r="A18" t="s">
        <v>1385</v>
      </c>
      <c r="B18" t="s">
        <v>1417</v>
      </c>
      <c r="C18" t="s">
        <v>1387</v>
      </c>
      <c r="D18" t="s">
        <v>1418</v>
      </c>
    </row>
    <row r="19" spans="1:4" x14ac:dyDescent="0.25">
      <c r="A19" t="s">
        <v>1419</v>
      </c>
    </row>
    <row r="20" spans="1:4" x14ac:dyDescent="0.25">
      <c r="A20" t="s">
        <v>1385</v>
      </c>
      <c r="B20" t="s">
        <v>1420</v>
      </c>
      <c r="C20" t="s">
        <v>1387</v>
      </c>
      <c r="D20" t="s">
        <v>1421</v>
      </c>
    </row>
    <row r="21" spans="1:4" x14ac:dyDescent="0.25">
      <c r="A21" t="s">
        <v>1385</v>
      </c>
      <c r="B21" t="s">
        <v>1422</v>
      </c>
      <c r="C21" t="s">
        <v>1387</v>
      </c>
      <c r="D21" t="s">
        <v>1423</v>
      </c>
    </row>
    <row r="22" spans="1:4" x14ac:dyDescent="0.25">
      <c r="A22" t="s">
        <v>1385</v>
      </c>
      <c r="B22" t="s">
        <v>1424</v>
      </c>
      <c r="C22" t="s">
        <v>1387</v>
      </c>
      <c r="D22" t="s">
        <v>1425</v>
      </c>
    </row>
    <row r="23" spans="1:4" x14ac:dyDescent="0.25">
      <c r="A23" t="s">
        <v>1385</v>
      </c>
      <c r="B23" t="s">
        <v>1426</v>
      </c>
      <c r="C23" t="s">
        <v>1387</v>
      </c>
      <c r="D23" t="s">
        <v>1427</v>
      </c>
    </row>
    <row r="24" spans="1:4" x14ac:dyDescent="0.25">
      <c r="A24" t="s">
        <v>1385</v>
      </c>
      <c r="B24" t="s">
        <v>1428</v>
      </c>
      <c r="C24" t="s">
        <v>1387</v>
      </c>
      <c r="D24" t="s">
        <v>1429</v>
      </c>
    </row>
    <row r="25" spans="1:4" x14ac:dyDescent="0.25">
      <c r="A25" t="s">
        <v>1385</v>
      </c>
      <c r="B25" t="s">
        <v>1430</v>
      </c>
      <c r="C25" t="s">
        <v>1387</v>
      </c>
      <c r="D25" t="s">
        <v>1431</v>
      </c>
    </row>
    <row r="26" spans="1:4" x14ac:dyDescent="0.25">
      <c r="A26" t="s">
        <v>1385</v>
      </c>
      <c r="B26" t="s">
        <v>1432</v>
      </c>
      <c r="C26" t="s">
        <v>1387</v>
      </c>
      <c r="D26" t="s">
        <v>1433</v>
      </c>
    </row>
    <row r="27" spans="1:4" x14ac:dyDescent="0.25">
      <c r="A27" t="s">
        <v>1385</v>
      </c>
      <c r="B27" t="s">
        <v>1434</v>
      </c>
      <c r="C27" t="s">
        <v>1387</v>
      </c>
      <c r="D27" t="s">
        <v>1435</v>
      </c>
    </row>
    <row r="29" spans="1:4" x14ac:dyDescent="0.25">
      <c r="A29" t="s">
        <v>1436</v>
      </c>
    </row>
    <row r="30" spans="1:4" x14ac:dyDescent="0.25">
      <c r="A30" t="s">
        <v>1385</v>
      </c>
      <c r="B30" t="s">
        <v>1437</v>
      </c>
      <c r="C30" t="s">
        <v>1387</v>
      </c>
      <c r="D30" t="s">
        <v>1438</v>
      </c>
    </row>
    <row r="31" spans="1:4" x14ac:dyDescent="0.25">
      <c r="A31" t="s">
        <v>1385</v>
      </c>
      <c r="B31" t="s">
        <v>1439</v>
      </c>
      <c r="C31" t="s">
        <v>1387</v>
      </c>
      <c r="D31" t="s">
        <v>1440</v>
      </c>
    </row>
    <row r="32" spans="1:4" x14ac:dyDescent="0.25">
      <c r="A32" t="s">
        <v>1385</v>
      </c>
      <c r="B32" t="s">
        <v>1441</v>
      </c>
      <c r="C32" t="s">
        <v>1387</v>
      </c>
      <c r="D32" t="s">
        <v>1442</v>
      </c>
    </row>
    <row r="34" spans="1:4" x14ac:dyDescent="0.25">
      <c r="A34" t="s">
        <v>1443</v>
      </c>
    </row>
    <row r="35" spans="1:4" x14ac:dyDescent="0.25">
      <c r="A35" t="s">
        <v>1385</v>
      </c>
      <c r="B35" t="s">
        <v>1444</v>
      </c>
      <c r="C35" t="s">
        <v>1387</v>
      </c>
      <c r="D35" t="s">
        <v>1445</v>
      </c>
    </row>
    <row r="36" spans="1:4" x14ac:dyDescent="0.25">
      <c r="A36" t="s">
        <v>1385</v>
      </c>
      <c r="B36" t="s">
        <v>1446</v>
      </c>
      <c r="C36" t="s">
        <v>1387</v>
      </c>
      <c r="D36" t="s">
        <v>1447</v>
      </c>
    </row>
    <row r="37" spans="1:4" x14ac:dyDescent="0.25">
      <c r="A37" t="s">
        <v>1385</v>
      </c>
      <c r="B37" t="s">
        <v>1448</v>
      </c>
      <c r="C37" t="s">
        <v>1387</v>
      </c>
      <c r="D37" t="s">
        <v>1449</v>
      </c>
    </row>
    <row r="38" spans="1:4" x14ac:dyDescent="0.25">
      <c r="A38" t="s">
        <v>1385</v>
      </c>
      <c r="B38" t="s">
        <v>1450</v>
      </c>
      <c r="C38" t="s">
        <v>1387</v>
      </c>
      <c r="D38" t="s">
        <v>1451</v>
      </c>
    </row>
    <row r="39" spans="1:4" x14ac:dyDescent="0.25">
      <c r="A39" t="s">
        <v>1385</v>
      </c>
      <c r="B39" t="s">
        <v>1452</v>
      </c>
      <c r="C39" t="s">
        <v>1387</v>
      </c>
      <c r="D39" t="s">
        <v>1453</v>
      </c>
    </row>
    <row r="41" spans="1:4" x14ac:dyDescent="0.25">
      <c r="A41" t="s">
        <v>1454</v>
      </c>
    </row>
    <row r="42" spans="1:4" x14ac:dyDescent="0.25">
      <c r="A42" t="s">
        <v>1385</v>
      </c>
      <c r="B42" t="s">
        <v>1455</v>
      </c>
      <c r="C42" t="s">
        <v>1387</v>
      </c>
      <c r="D42" t="s">
        <v>1456</v>
      </c>
    </row>
    <row r="43" spans="1:4" x14ac:dyDescent="0.25">
      <c r="A43" t="s">
        <v>1385</v>
      </c>
      <c r="B43" t="s">
        <v>1457</v>
      </c>
      <c r="C43" t="s">
        <v>1387</v>
      </c>
      <c r="D43" t="s">
        <v>1458</v>
      </c>
    </row>
    <row r="44" spans="1:4" x14ac:dyDescent="0.25">
      <c r="A44" t="s">
        <v>1385</v>
      </c>
      <c r="B44" t="s">
        <v>1459</v>
      </c>
      <c r="C44" t="s">
        <v>1387</v>
      </c>
      <c r="D44" t="s">
        <v>1460</v>
      </c>
    </row>
    <row r="45" spans="1:4" x14ac:dyDescent="0.25">
      <c r="A45" t="s">
        <v>1385</v>
      </c>
      <c r="B45" t="s">
        <v>1461</v>
      </c>
      <c r="C45" t="s">
        <v>1387</v>
      </c>
      <c r="D45" t="s">
        <v>1462</v>
      </c>
    </row>
    <row r="46" spans="1:4" x14ac:dyDescent="0.25">
      <c r="A46" t="s">
        <v>1385</v>
      </c>
      <c r="B46" t="s">
        <v>1463</v>
      </c>
      <c r="C46" t="s">
        <v>1387</v>
      </c>
      <c r="D46" t="s">
        <v>1464</v>
      </c>
    </row>
    <row r="47" spans="1:4" x14ac:dyDescent="0.25">
      <c r="A47" t="s">
        <v>1385</v>
      </c>
      <c r="B47" t="s">
        <v>1465</v>
      </c>
      <c r="C47" t="s">
        <v>1387</v>
      </c>
      <c r="D47" t="s">
        <v>1466</v>
      </c>
    </row>
    <row r="48" spans="1:4" x14ac:dyDescent="0.25">
      <c r="A48" t="s">
        <v>1385</v>
      </c>
      <c r="B48" t="s">
        <v>1467</v>
      </c>
      <c r="C48" t="s">
        <v>1387</v>
      </c>
      <c r="D48" t="s">
        <v>1468</v>
      </c>
    </row>
    <row r="49" spans="1:4" x14ac:dyDescent="0.25">
      <c r="A49" t="s">
        <v>1385</v>
      </c>
      <c r="B49" t="s">
        <v>1469</v>
      </c>
      <c r="C49" t="s">
        <v>1387</v>
      </c>
      <c r="D49" t="s">
        <v>1470</v>
      </c>
    </row>
    <row r="50" spans="1:4" x14ac:dyDescent="0.25">
      <c r="A50" t="s">
        <v>1385</v>
      </c>
      <c r="B50" t="s">
        <v>1471</v>
      </c>
      <c r="C50" t="s">
        <v>1387</v>
      </c>
      <c r="D50" t="s">
        <v>1472</v>
      </c>
    </row>
    <row r="51" spans="1:4" x14ac:dyDescent="0.25">
      <c r="A51" t="s">
        <v>1385</v>
      </c>
      <c r="B51" t="s">
        <v>1473</v>
      </c>
      <c r="C51" t="s">
        <v>1387</v>
      </c>
      <c r="D51" t="s">
        <v>1474</v>
      </c>
    </row>
    <row r="52" spans="1:4" x14ac:dyDescent="0.25">
      <c r="A52" t="s">
        <v>1385</v>
      </c>
      <c r="B52" t="s">
        <v>1475</v>
      </c>
      <c r="C52" t="s">
        <v>1387</v>
      </c>
      <c r="D52" t="s">
        <v>1476</v>
      </c>
    </row>
    <row r="53" spans="1:4" x14ac:dyDescent="0.25">
      <c r="A53" t="s">
        <v>1385</v>
      </c>
      <c r="B53" t="s">
        <v>1477</v>
      </c>
      <c r="C53" t="s">
        <v>1387</v>
      </c>
      <c r="D53" t="s">
        <v>1478</v>
      </c>
    </row>
    <row r="54" spans="1:4" x14ac:dyDescent="0.25">
      <c r="A54" t="s">
        <v>1385</v>
      </c>
      <c r="B54" t="s">
        <v>1479</v>
      </c>
      <c r="C54" t="s">
        <v>1387</v>
      </c>
      <c r="D54" t="s">
        <v>1480</v>
      </c>
    </row>
    <row r="55" spans="1:4" x14ac:dyDescent="0.25">
      <c r="A55" t="s">
        <v>1385</v>
      </c>
      <c r="B55" t="s">
        <v>1481</v>
      </c>
      <c r="C55" t="s">
        <v>1387</v>
      </c>
      <c r="D55" t="s">
        <v>1482</v>
      </c>
    </row>
    <row r="56" spans="1:4" x14ac:dyDescent="0.25">
      <c r="A56" t="s">
        <v>1385</v>
      </c>
      <c r="B56" t="s">
        <v>1483</v>
      </c>
      <c r="C56" t="s">
        <v>1387</v>
      </c>
      <c r="D56" t="s">
        <v>1484</v>
      </c>
    </row>
    <row r="57" spans="1:4" x14ac:dyDescent="0.25">
      <c r="A57" t="s">
        <v>1385</v>
      </c>
      <c r="B57" t="s">
        <v>1485</v>
      </c>
      <c r="C57" t="s">
        <v>1387</v>
      </c>
      <c r="D57" t="s">
        <v>1486</v>
      </c>
    </row>
    <row r="58" spans="1:4" x14ac:dyDescent="0.25">
      <c r="A58" t="s">
        <v>1385</v>
      </c>
      <c r="B58" t="s">
        <v>1487</v>
      </c>
      <c r="C58" t="s">
        <v>1387</v>
      </c>
      <c r="D58" t="s">
        <v>1488</v>
      </c>
    </row>
    <row r="59" spans="1:4" x14ac:dyDescent="0.25">
      <c r="A59" t="s">
        <v>1385</v>
      </c>
      <c r="B59" t="s">
        <v>1489</v>
      </c>
      <c r="C59" t="s">
        <v>1387</v>
      </c>
      <c r="D59" t="s">
        <v>1490</v>
      </c>
    </row>
    <row r="60" spans="1:4" x14ac:dyDescent="0.25">
      <c r="A60" t="s">
        <v>1385</v>
      </c>
      <c r="B60" t="s">
        <v>1491</v>
      </c>
      <c r="C60" t="s">
        <v>1387</v>
      </c>
      <c r="D60" t="s">
        <v>1492</v>
      </c>
    </row>
    <row r="61" spans="1:4" x14ac:dyDescent="0.25">
      <c r="A61" t="s">
        <v>1385</v>
      </c>
      <c r="B61" t="s">
        <v>1493</v>
      </c>
      <c r="C61" t="s">
        <v>1387</v>
      </c>
      <c r="D61" t="s">
        <v>1494</v>
      </c>
    </row>
    <row r="62" spans="1:4" x14ac:dyDescent="0.25">
      <c r="A62" t="s">
        <v>1385</v>
      </c>
      <c r="B62" t="s">
        <v>1495</v>
      </c>
      <c r="C62" t="s">
        <v>1387</v>
      </c>
      <c r="D62" t="s">
        <v>1496</v>
      </c>
    </row>
    <row r="63" spans="1:4" x14ac:dyDescent="0.25">
      <c r="A63" t="s">
        <v>1385</v>
      </c>
      <c r="B63" t="s">
        <v>1497</v>
      </c>
      <c r="C63" t="s">
        <v>1387</v>
      </c>
      <c r="D63" t="s">
        <v>1498</v>
      </c>
    </row>
    <row r="64" spans="1:4" x14ac:dyDescent="0.25">
      <c r="A64" t="s">
        <v>1385</v>
      </c>
      <c r="B64" t="s">
        <v>1499</v>
      </c>
      <c r="C64" t="s">
        <v>1387</v>
      </c>
      <c r="D64" t="s">
        <v>1500</v>
      </c>
    </row>
    <row r="65" spans="1:4" x14ac:dyDescent="0.25">
      <c r="A65" t="s">
        <v>1385</v>
      </c>
      <c r="B65" t="s">
        <v>1501</v>
      </c>
      <c r="C65" t="s">
        <v>1387</v>
      </c>
      <c r="D65" t="s">
        <v>1502</v>
      </c>
    </row>
    <row r="66" spans="1:4" x14ac:dyDescent="0.25">
      <c r="A66" t="s">
        <v>1385</v>
      </c>
      <c r="B66" t="s">
        <v>1503</v>
      </c>
      <c r="C66" t="s">
        <v>1387</v>
      </c>
      <c r="D66" t="s">
        <v>1504</v>
      </c>
    </row>
    <row r="67" spans="1:4" x14ac:dyDescent="0.25">
      <c r="A67" t="s">
        <v>1385</v>
      </c>
      <c r="B67" t="s">
        <v>1505</v>
      </c>
      <c r="C67" t="s">
        <v>1387</v>
      </c>
      <c r="D67" t="s">
        <v>1506</v>
      </c>
    </row>
    <row r="68" spans="1:4" x14ac:dyDescent="0.25">
      <c r="A68" t="s">
        <v>1385</v>
      </c>
      <c r="B68" t="s">
        <v>1507</v>
      </c>
      <c r="C68" t="s">
        <v>1387</v>
      </c>
      <c r="D68" t="s">
        <v>1508</v>
      </c>
    </row>
    <row r="69" spans="1:4" x14ac:dyDescent="0.25">
      <c r="A69" t="s">
        <v>1385</v>
      </c>
      <c r="B69" t="s">
        <v>1509</v>
      </c>
      <c r="C69" t="s">
        <v>1387</v>
      </c>
      <c r="D69" t="s">
        <v>1510</v>
      </c>
    </row>
    <row r="70" spans="1:4" x14ac:dyDescent="0.25">
      <c r="A70" t="s">
        <v>1385</v>
      </c>
      <c r="B70" t="s">
        <v>1511</v>
      </c>
      <c r="C70" t="s">
        <v>1387</v>
      </c>
      <c r="D70" t="s">
        <v>1512</v>
      </c>
    </row>
    <row r="71" spans="1:4" x14ac:dyDescent="0.25">
      <c r="A71" t="s">
        <v>1385</v>
      </c>
      <c r="B71" t="s">
        <v>1513</v>
      </c>
      <c r="C71" t="s">
        <v>1387</v>
      </c>
      <c r="D71" t="s">
        <v>1514</v>
      </c>
    </row>
    <row r="72" spans="1:4" x14ac:dyDescent="0.25">
      <c r="A72" t="s">
        <v>1385</v>
      </c>
      <c r="B72" t="s">
        <v>1515</v>
      </c>
      <c r="C72" t="s">
        <v>1387</v>
      </c>
      <c r="D72" t="s">
        <v>1516</v>
      </c>
    </row>
    <row r="73" spans="1:4" x14ac:dyDescent="0.25">
      <c r="A73" t="s">
        <v>1385</v>
      </c>
      <c r="B73" t="s">
        <v>1517</v>
      </c>
      <c r="C73" t="s">
        <v>1387</v>
      </c>
      <c r="D73" t="s">
        <v>1518</v>
      </c>
    </row>
    <row r="74" spans="1:4" x14ac:dyDescent="0.25">
      <c r="A74" t="s">
        <v>1385</v>
      </c>
      <c r="B74" t="s">
        <v>1519</v>
      </c>
      <c r="C74" t="s">
        <v>1387</v>
      </c>
      <c r="D74" t="s">
        <v>1520</v>
      </c>
    </row>
    <row r="75" spans="1:4" x14ac:dyDescent="0.25">
      <c r="A75" t="s">
        <v>1385</v>
      </c>
      <c r="B75" t="s">
        <v>1521</v>
      </c>
      <c r="C75" t="s">
        <v>1387</v>
      </c>
      <c r="D75" t="s">
        <v>1522</v>
      </c>
    </row>
    <row r="77" spans="1:4" x14ac:dyDescent="0.25">
      <c r="A77" t="s">
        <v>1523</v>
      </c>
    </row>
    <row r="78" spans="1:4" x14ac:dyDescent="0.25">
      <c r="A78" t="s">
        <v>1385</v>
      </c>
      <c r="B78" t="s">
        <v>1524</v>
      </c>
      <c r="C78" t="s">
        <v>1387</v>
      </c>
      <c r="D78" t="s">
        <v>1525</v>
      </c>
    </row>
    <row r="80" spans="1:4" x14ac:dyDescent="0.25">
      <c r="A80" t="s">
        <v>1385</v>
      </c>
      <c r="B80" t="s">
        <v>1526</v>
      </c>
      <c r="C80" t="s">
        <v>1387</v>
      </c>
      <c r="D80" t="s">
        <v>1527</v>
      </c>
    </row>
    <row r="81" spans="1:4" x14ac:dyDescent="0.25">
      <c r="A81" t="s">
        <v>1528</v>
      </c>
      <c r="B81" t="s">
        <v>1529</v>
      </c>
      <c r="C81" t="s">
        <v>1387</v>
      </c>
      <c r="D81" t="s">
        <v>1530</v>
      </c>
    </row>
    <row r="82" spans="1:4" x14ac:dyDescent="0.25">
      <c r="A82" t="s">
        <v>1528</v>
      </c>
      <c r="B82" t="s">
        <v>1531</v>
      </c>
      <c r="C82" t="s">
        <v>1387</v>
      </c>
      <c r="D82" t="s">
        <v>1532</v>
      </c>
    </row>
    <row r="84" spans="1:4" x14ac:dyDescent="0.25">
      <c r="A84" t="s">
        <v>1385</v>
      </c>
      <c r="B84" t="s">
        <v>1533</v>
      </c>
      <c r="C84" t="s">
        <v>1387</v>
      </c>
      <c r="D84" t="s">
        <v>1534</v>
      </c>
    </row>
    <row r="85" spans="1:4" x14ac:dyDescent="0.25">
      <c r="A85" t="s">
        <v>1528</v>
      </c>
      <c r="B85" t="s">
        <v>1535</v>
      </c>
      <c r="C85" t="s">
        <v>1387</v>
      </c>
      <c r="D85" t="s">
        <v>1536</v>
      </c>
    </row>
    <row r="86" spans="1:4" x14ac:dyDescent="0.25">
      <c r="A86" t="s">
        <v>1528</v>
      </c>
      <c r="B86" t="s">
        <v>1537</v>
      </c>
      <c r="C86" t="s">
        <v>1387</v>
      </c>
      <c r="D86" t="s">
        <v>1538</v>
      </c>
    </row>
    <row r="88" spans="1:4" x14ac:dyDescent="0.25">
      <c r="A88" t="s">
        <v>1385</v>
      </c>
      <c r="B88" t="s">
        <v>1539</v>
      </c>
      <c r="C88" t="s">
        <v>1387</v>
      </c>
      <c r="D88" t="s">
        <v>1540</v>
      </c>
    </row>
    <row r="89" spans="1:4" x14ac:dyDescent="0.25">
      <c r="A89" t="s">
        <v>1528</v>
      </c>
      <c r="B89" t="s">
        <v>1541</v>
      </c>
      <c r="C89" t="s">
        <v>1387</v>
      </c>
      <c r="D89" t="s">
        <v>1542</v>
      </c>
    </row>
    <row r="90" spans="1:4" x14ac:dyDescent="0.25">
      <c r="A90" t="s">
        <v>1528</v>
      </c>
      <c r="B90" t="s">
        <v>1543</v>
      </c>
      <c r="C90" t="s">
        <v>1387</v>
      </c>
      <c r="D90" t="s">
        <v>1544</v>
      </c>
    </row>
    <row r="92" spans="1:4" x14ac:dyDescent="0.25">
      <c r="A92" t="s">
        <v>1385</v>
      </c>
      <c r="B92" t="s">
        <v>1545</v>
      </c>
      <c r="C92" t="s">
        <v>1387</v>
      </c>
      <c r="D92" t="s">
        <v>1546</v>
      </c>
    </row>
    <row r="93" spans="1:4" x14ac:dyDescent="0.25">
      <c r="A93" t="s">
        <v>1528</v>
      </c>
      <c r="B93" t="s">
        <v>1547</v>
      </c>
      <c r="C93" t="s">
        <v>1387</v>
      </c>
      <c r="D93" t="s">
        <v>1548</v>
      </c>
    </row>
    <row r="94" spans="1:4" x14ac:dyDescent="0.25">
      <c r="A94" t="s">
        <v>1528</v>
      </c>
      <c r="B94" t="s">
        <v>1549</v>
      </c>
      <c r="C94" t="s">
        <v>1387</v>
      </c>
      <c r="D94" t="s">
        <v>1550</v>
      </c>
    </row>
    <row r="95" spans="1:4" x14ac:dyDescent="0.25">
      <c r="A95" t="s">
        <v>1528</v>
      </c>
      <c r="B95" t="s">
        <v>1551</v>
      </c>
      <c r="C95" t="s">
        <v>1387</v>
      </c>
      <c r="D95" t="s">
        <v>1552</v>
      </c>
    </row>
    <row r="97" spans="1:4" x14ac:dyDescent="0.25">
      <c r="A97" t="s">
        <v>1385</v>
      </c>
      <c r="B97" t="s">
        <v>1553</v>
      </c>
      <c r="C97" t="s">
        <v>1387</v>
      </c>
      <c r="D97" t="s">
        <v>1554</v>
      </c>
    </row>
    <row r="98" spans="1:4" x14ac:dyDescent="0.25">
      <c r="A98" t="s">
        <v>1528</v>
      </c>
      <c r="B98" t="s">
        <v>1555</v>
      </c>
      <c r="C98" t="s">
        <v>1387</v>
      </c>
      <c r="D98" t="s">
        <v>1556</v>
      </c>
    </row>
    <row r="99" spans="1:4" x14ac:dyDescent="0.25">
      <c r="A99" t="s">
        <v>1528</v>
      </c>
      <c r="B99" t="s">
        <v>1557</v>
      </c>
      <c r="C99" t="s">
        <v>1387</v>
      </c>
      <c r="D99" t="s">
        <v>1558</v>
      </c>
    </row>
    <row r="101" spans="1:4" x14ac:dyDescent="0.25">
      <c r="A101" t="s">
        <v>1385</v>
      </c>
      <c r="B101" t="s">
        <v>1294</v>
      </c>
      <c r="C101" t="s">
        <v>1387</v>
      </c>
      <c r="D101" t="s">
        <v>1559</v>
      </c>
    </row>
    <row r="102" spans="1:4" x14ac:dyDescent="0.25">
      <c r="A102" t="s">
        <v>1528</v>
      </c>
      <c r="B102" t="s">
        <v>1560</v>
      </c>
      <c r="C102" t="s">
        <v>1387</v>
      </c>
      <c r="D102" t="s">
        <v>1561</v>
      </c>
    </row>
    <row r="103" spans="1:4" x14ac:dyDescent="0.25">
      <c r="A103" t="s">
        <v>1528</v>
      </c>
      <c r="B103" t="s">
        <v>1562</v>
      </c>
      <c r="C103" t="s">
        <v>1387</v>
      </c>
      <c r="D103" t="s">
        <v>1563</v>
      </c>
    </row>
    <row r="104" spans="1:4" x14ac:dyDescent="0.25">
      <c r="A104" t="s">
        <v>1528</v>
      </c>
      <c r="B104" t="s">
        <v>1564</v>
      </c>
      <c r="C104" t="s">
        <v>1387</v>
      </c>
      <c r="D104" t="s">
        <v>1565</v>
      </c>
    </row>
    <row r="106" spans="1:4" x14ac:dyDescent="0.25">
      <c r="A106" t="s">
        <v>1385</v>
      </c>
      <c r="B106" t="s">
        <v>1295</v>
      </c>
      <c r="C106" t="s">
        <v>1387</v>
      </c>
      <c r="D106" t="s">
        <v>1566</v>
      </c>
    </row>
    <row r="107" spans="1:4" x14ac:dyDescent="0.25">
      <c r="A107" t="s">
        <v>1528</v>
      </c>
      <c r="B107" t="s">
        <v>1567</v>
      </c>
      <c r="C107" t="s">
        <v>1387</v>
      </c>
      <c r="D107" t="s">
        <v>1568</v>
      </c>
    </row>
    <row r="108" spans="1:4" x14ac:dyDescent="0.25">
      <c r="A108" t="s">
        <v>1528</v>
      </c>
      <c r="B108" t="s">
        <v>1569</v>
      </c>
      <c r="C108" t="s">
        <v>1387</v>
      </c>
      <c r="D108" t="s">
        <v>1570</v>
      </c>
    </row>
    <row r="110" spans="1:4" x14ac:dyDescent="0.25">
      <c r="A110" t="s">
        <v>1385</v>
      </c>
      <c r="B110" t="s">
        <v>1296</v>
      </c>
      <c r="C110" t="s">
        <v>1387</v>
      </c>
      <c r="D110" t="s">
        <v>1571</v>
      </c>
    </row>
    <row r="111" spans="1:4" x14ac:dyDescent="0.25">
      <c r="A111" t="s">
        <v>1528</v>
      </c>
      <c r="B111" t="s">
        <v>1572</v>
      </c>
      <c r="C111" t="s">
        <v>1387</v>
      </c>
      <c r="D111" t="s">
        <v>1573</v>
      </c>
    </row>
    <row r="112" spans="1:4" x14ac:dyDescent="0.25">
      <c r="A112" t="s">
        <v>1528</v>
      </c>
      <c r="B112" t="s">
        <v>1574</v>
      </c>
      <c r="C112" t="s">
        <v>1387</v>
      </c>
      <c r="D112" t="s">
        <v>1575</v>
      </c>
    </row>
    <row r="113" spans="1:4" x14ac:dyDescent="0.25">
      <c r="A113" t="s">
        <v>1528</v>
      </c>
      <c r="B113" t="s">
        <v>1576</v>
      </c>
      <c r="C113" t="s">
        <v>1387</v>
      </c>
      <c r="D113" t="s">
        <v>1577</v>
      </c>
    </row>
    <row r="115" spans="1:4" x14ac:dyDescent="0.25">
      <c r="A115" t="s">
        <v>1385</v>
      </c>
      <c r="B115" t="s">
        <v>1297</v>
      </c>
      <c r="C115" t="s">
        <v>1387</v>
      </c>
      <c r="D115" t="s">
        <v>1578</v>
      </c>
    </row>
    <row r="116" spans="1:4" x14ac:dyDescent="0.25">
      <c r="A116" t="s">
        <v>1528</v>
      </c>
      <c r="B116" t="s">
        <v>1579</v>
      </c>
      <c r="C116" t="s">
        <v>1387</v>
      </c>
      <c r="D116" t="s">
        <v>1580</v>
      </c>
    </row>
    <row r="117" spans="1:4" x14ac:dyDescent="0.25">
      <c r="A117" t="s">
        <v>1528</v>
      </c>
      <c r="B117" t="s">
        <v>1581</v>
      </c>
      <c r="C117" t="s">
        <v>1387</v>
      </c>
      <c r="D117" t="s">
        <v>1582</v>
      </c>
    </row>
    <row r="118" spans="1:4" x14ac:dyDescent="0.25">
      <c r="A118" t="s">
        <v>1528</v>
      </c>
      <c r="B118" t="s">
        <v>1583</v>
      </c>
      <c r="C118" t="s">
        <v>1387</v>
      </c>
      <c r="D118" t="s">
        <v>1584</v>
      </c>
    </row>
    <row r="119" spans="1:4" x14ac:dyDescent="0.25">
      <c r="A119" t="s">
        <v>1528</v>
      </c>
      <c r="B119" t="s">
        <v>1585</v>
      </c>
      <c r="C119" t="s">
        <v>1387</v>
      </c>
      <c r="D119" t="s">
        <v>1586</v>
      </c>
    </row>
    <row r="121" spans="1:4" x14ac:dyDescent="0.25">
      <c r="A121" t="s">
        <v>1385</v>
      </c>
      <c r="B121" t="s">
        <v>1298</v>
      </c>
      <c r="C121" t="s">
        <v>1387</v>
      </c>
      <c r="D121" t="s">
        <v>1587</v>
      </c>
    </row>
    <row r="122" spans="1:4" x14ac:dyDescent="0.25">
      <c r="A122" t="s">
        <v>1528</v>
      </c>
      <c r="B122" t="s">
        <v>1588</v>
      </c>
      <c r="C122" t="s">
        <v>1387</v>
      </c>
      <c r="D122" t="s">
        <v>1589</v>
      </c>
    </row>
    <row r="123" spans="1:4" x14ac:dyDescent="0.25">
      <c r="A123" t="s">
        <v>1528</v>
      </c>
      <c r="B123" t="s">
        <v>1590</v>
      </c>
      <c r="C123" t="s">
        <v>1387</v>
      </c>
      <c r="D123" t="s">
        <v>1591</v>
      </c>
    </row>
    <row r="124" spans="1:4" x14ac:dyDescent="0.25">
      <c r="A124" t="s">
        <v>1528</v>
      </c>
      <c r="B124" t="s">
        <v>1592</v>
      </c>
      <c r="C124" t="s">
        <v>1387</v>
      </c>
      <c r="D124" t="s">
        <v>1593</v>
      </c>
    </row>
    <row r="126" spans="1:4" x14ac:dyDescent="0.25">
      <c r="A126" t="s">
        <v>1385</v>
      </c>
      <c r="B126" t="s">
        <v>1299</v>
      </c>
      <c r="C126" t="s">
        <v>1387</v>
      </c>
      <c r="D126" t="s">
        <v>1594</v>
      </c>
    </row>
    <row r="127" spans="1:4" x14ac:dyDescent="0.25">
      <c r="A127" t="s">
        <v>1528</v>
      </c>
      <c r="B127" t="s">
        <v>1595</v>
      </c>
      <c r="C127" t="s">
        <v>1387</v>
      </c>
      <c r="D127" t="s">
        <v>1596</v>
      </c>
    </row>
    <row r="128" spans="1:4" x14ac:dyDescent="0.25">
      <c r="A128" t="s">
        <v>1528</v>
      </c>
      <c r="B128" t="s">
        <v>1597</v>
      </c>
      <c r="C128" t="s">
        <v>1387</v>
      </c>
      <c r="D128" t="s">
        <v>1598</v>
      </c>
    </row>
    <row r="130" spans="1:4" x14ac:dyDescent="0.25">
      <c r="A130" t="s">
        <v>1385</v>
      </c>
      <c r="B130" t="s">
        <v>1300</v>
      </c>
      <c r="C130" t="s">
        <v>1387</v>
      </c>
      <c r="D130" t="s">
        <v>1599</v>
      </c>
    </row>
    <row r="131" spans="1:4" x14ac:dyDescent="0.25">
      <c r="A131" t="s">
        <v>1528</v>
      </c>
      <c r="B131" t="s">
        <v>1600</v>
      </c>
      <c r="C131" t="s">
        <v>1387</v>
      </c>
      <c r="D131" t="s">
        <v>1601</v>
      </c>
    </row>
    <row r="132" spans="1:4" x14ac:dyDescent="0.25">
      <c r="A132" t="s">
        <v>1528</v>
      </c>
      <c r="B132" t="s">
        <v>1602</v>
      </c>
      <c r="C132" t="s">
        <v>1387</v>
      </c>
      <c r="D132" t="s">
        <v>1603</v>
      </c>
    </row>
    <row r="134" spans="1:4" x14ac:dyDescent="0.25">
      <c r="A134" t="s">
        <v>1385</v>
      </c>
      <c r="B134" t="s">
        <v>1301</v>
      </c>
      <c r="C134" t="s">
        <v>1387</v>
      </c>
      <c r="D134" t="s">
        <v>1604</v>
      </c>
    </row>
    <row r="135" spans="1:4" x14ac:dyDescent="0.25">
      <c r="A135" t="s">
        <v>1528</v>
      </c>
      <c r="B135" t="s">
        <v>1605</v>
      </c>
      <c r="C135" t="s">
        <v>1387</v>
      </c>
      <c r="D135" t="s">
        <v>1606</v>
      </c>
    </row>
    <row r="136" spans="1:4" x14ac:dyDescent="0.25">
      <c r="A136" t="s">
        <v>1528</v>
      </c>
      <c r="B136" t="s">
        <v>1607</v>
      </c>
      <c r="C136" t="s">
        <v>1387</v>
      </c>
      <c r="D136" t="s">
        <v>1608</v>
      </c>
    </row>
    <row r="137" spans="1:4" x14ac:dyDescent="0.25">
      <c r="A137" t="s">
        <v>1528</v>
      </c>
      <c r="B137" t="s">
        <v>1609</v>
      </c>
      <c r="C137" t="s">
        <v>1387</v>
      </c>
      <c r="D137" t="s">
        <v>1610</v>
      </c>
    </row>
    <row r="139" spans="1:4" x14ac:dyDescent="0.25">
      <c r="A139" t="s">
        <v>1385</v>
      </c>
      <c r="B139" t="s">
        <v>1302</v>
      </c>
      <c r="C139" t="s">
        <v>1387</v>
      </c>
      <c r="D139" t="s">
        <v>1611</v>
      </c>
    </row>
    <row r="140" spans="1:4" x14ac:dyDescent="0.25">
      <c r="A140" t="s">
        <v>1528</v>
      </c>
      <c r="B140" t="s">
        <v>1612</v>
      </c>
      <c r="C140" t="s">
        <v>1387</v>
      </c>
      <c r="D140" t="s">
        <v>1613</v>
      </c>
    </row>
    <row r="141" spans="1:4" x14ac:dyDescent="0.25">
      <c r="A141" t="s">
        <v>1528</v>
      </c>
      <c r="B141" t="s">
        <v>1614</v>
      </c>
      <c r="C141" t="s">
        <v>1387</v>
      </c>
      <c r="D141" t="s">
        <v>1615</v>
      </c>
    </row>
    <row r="143" spans="1:4" x14ac:dyDescent="0.25">
      <c r="A143" t="s">
        <v>1385</v>
      </c>
      <c r="B143" t="s">
        <v>1303</v>
      </c>
      <c r="C143" t="s">
        <v>1387</v>
      </c>
      <c r="D143" t="s">
        <v>1616</v>
      </c>
    </row>
    <row r="144" spans="1:4" x14ac:dyDescent="0.25">
      <c r="A144" t="s">
        <v>1528</v>
      </c>
      <c r="B144" t="s">
        <v>1617</v>
      </c>
      <c r="C144" t="s">
        <v>1387</v>
      </c>
      <c r="D144" t="s">
        <v>1618</v>
      </c>
    </row>
    <row r="145" spans="1:4" x14ac:dyDescent="0.25">
      <c r="A145" t="s">
        <v>1528</v>
      </c>
      <c r="B145" t="s">
        <v>1619</v>
      </c>
      <c r="C145" t="s">
        <v>1387</v>
      </c>
      <c r="D145" t="s">
        <v>1620</v>
      </c>
    </row>
    <row r="147" spans="1:4" x14ac:dyDescent="0.25">
      <c r="A147" t="s">
        <v>1385</v>
      </c>
      <c r="B147" t="s">
        <v>1304</v>
      </c>
      <c r="C147" t="s">
        <v>1387</v>
      </c>
      <c r="D147" t="s">
        <v>1621</v>
      </c>
    </row>
    <row r="148" spans="1:4" x14ac:dyDescent="0.25">
      <c r="A148" t="s">
        <v>1528</v>
      </c>
      <c r="B148" t="s">
        <v>1622</v>
      </c>
      <c r="C148" t="s">
        <v>1387</v>
      </c>
      <c r="D148" t="s">
        <v>1623</v>
      </c>
    </row>
    <row r="149" spans="1:4" x14ac:dyDescent="0.25">
      <c r="A149" t="s">
        <v>1528</v>
      </c>
      <c r="B149" t="s">
        <v>1624</v>
      </c>
      <c r="C149" t="s">
        <v>1387</v>
      </c>
      <c r="D149" t="s">
        <v>1625</v>
      </c>
    </row>
    <row r="151" spans="1:4" x14ac:dyDescent="0.25">
      <c r="A151" t="s">
        <v>1385</v>
      </c>
      <c r="B151" t="s">
        <v>1305</v>
      </c>
      <c r="C151" t="s">
        <v>1387</v>
      </c>
      <c r="D151" t="s">
        <v>1626</v>
      </c>
    </row>
    <row r="152" spans="1:4" x14ac:dyDescent="0.25">
      <c r="A152" t="s">
        <v>1528</v>
      </c>
      <c r="B152" t="s">
        <v>1627</v>
      </c>
      <c r="C152" t="s">
        <v>1387</v>
      </c>
      <c r="D152" t="s">
        <v>1628</v>
      </c>
    </row>
    <row r="153" spans="1:4" x14ac:dyDescent="0.25">
      <c r="A153" t="s">
        <v>1528</v>
      </c>
      <c r="B153" t="s">
        <v>1629</v>
      </c>
      <c r="C153" t="s">
        <v>1387</v>
      </c>
      <c r="D153" t="s">
        <v>1630</v>
      </c>
    </row>
    <row r="155" spans="1:4" x14ac:dyDescent="0.25">
      <c r="A155" t="s">
        <v>1385</v>
      </c>
      <c r="B155" t="s">
        <v>1306</v>
      </c>
      <c r="C155" t="s">
        <v>1387</v>
      </c>
      <c r="D155" t="s">
        <v>1631</v>
      </c>
    </row>
    <row r="156" spans="1:4" x14ac:dyDescent="0.25">
      <c r="A156" t="s">
        <v>1528</v>
      </c>
      <c r="B156" t="s">
        <v>1632</v>
      </c>
      <c r="C156" t="s">
        <v>1387</v>
      </c>
      <c r="D156" t="s">
        <v>1633</v>
      </c>
    </row>
    <row r="157" spans="1:4" x14ac:dyDescent="0.25">
      <c r="A157" t="s">
        <v>1528</v>
      </c>
      <c r="B157" t="s">
        <v>1634</v>
      </c>
      <c r="C157" t="s">
        <v>1387</v>
      </c>
      <c r="D157" t="s">
        <v>1635</v>
      </c>
    </row>
    <row r="159" spans="1:4" x14ac:dyDescent="0.25">
      <c r="A159" t="s">
        <v>1385</v>
      </c>
      <c r="B159" t="s">
        <v>1307</v>
      </c>
      <c r="C159" t="s">
        <v>1387</v>
      </c>
      <c r="D159" t="s">
        <v>1636</v>
      </c>
    </row>
    <row r="160" spans="1:4" x14ac:dyDescent="0.25">
      <c r="A160" t="s">
        <v>1528</v>
      </c>
      <c r="B160" t="s">
        <v>1637</v>
      </c>
      <c r="C160" t="s">
        <v>1387</v>
      </c>
      <c r="D160" t="s">
        <v>1638</v>
      </c>
    </row>
    <row r="161" spans="1:4" x14ac:dyDescent="0.25">
      <c r="A161" t="s">
        <v>1528</v>
      </c>
      <c r="B161" t="s">
        <v>1639</v>
      </c>
      <c r="C161" t="s">
        <v>1387</v>
      </c>
      <c r="D161" t="s">
        <v>1640</v>
      </c>
    </row>
    <row r="163" spans="1:4" x14ac:dyDescent="0.25">
      <c r="A163" t="s">
        <v>1385</v>
      </c>
      <c r="B163" t="s">
        <v>1308</v>
      </c>
      <c r="C163" t="s">
        <v>1387</v>
      </c>
      <c r="D163" t="s">
        <v>1641</v>
      </c>
    </row>
    <row r="164" spans="1:4" x14ac:dyDescent="0.25">
      <c r="A164" t="s">
        <v>1528</v>
      </c>
      <c r="B164" t="s">
        <v>1642</v>
      </c>
      <c r="C164" t="s">
        <v>1387</v>
      </c>
      <c r="D164" t="s">
        <v>1643</v>
      </c>
    </row>
    <row r="165" spans="1:4" x14ac:dyDescent="0.25">
      <c r="A165" t="s">
        <v>1528</v>
      </c>
      <c r="B165" t="s">
        <v>1644</v>
      </c>
      <c r="C165" t="s">
        <v>1387</v>
      </c>
      <c r="D165" t="s">
        <v>1645</v>
      </c>
    </row>
    <row r="167" spans="1:4" x14ac:dyDescent="0.25">
      <c r="A167" t="s">
        <v>1385</v>
      </c>
      <c r="B167" t="s">
        <v>1309</v>
      </c>
      <c r="C167" t="s">
        <v>1387</v>
      </c>
      <c r="D167" t="s">
        <v>1646</v>
      </c>
    </row>
    <row r="168" spans="1:4" x14ac:dyDescent="0.25">
      <c r="A168" t="s">
        <v>1528</v>
      </c>
      <c r="B168" t="s">
        <v>1647</v>
      </c>
      <c r="C168" t="s">
        <v>1387</v>
      </c>
      <c r="D168" t="s">
        <v>1648</v>
      </c>
    </row>
    <row r="169" spans="1:4" x14ac:dyDescent="0.25">
      <c r="A169" t="s">
        <v>1528</v>
      </c>
      <c r="B169" t="s">
        <v>1649</v>
      </c>
      <c r="C169" t="s">
        <v>1387</v>
      </c>
      <c r="D169" t="s">
        <v>1650</v>
      </c>
    </row>
    <row r="171" spans="1:4" x14ac:dyDescent="0.25">
      <c r="A171" t="s">
        <v>1385</v>
      </c>
      <c r="B171" t="s">
        <v>1310</v>
      </c>
      <c r="C171" t="s">
        <v>1387</v>
      </c>
      <c r="D171" t="s">
        <v>1651</v>
      </c>
    </row>
    <row r="172" spans="1:4" x14ac:dyDescent="0.25">
      <c r="A172" t="s">
        <v>1528</v>
      </c>
      <c r="B172" t="s">
        <v>1652</v>
      </c>
      <c r="C172" t="s">
        <v>1387</v>
      </c>
      <c r="D172" t="s">
        <v>1653</v>
      </c>
    </row>
    <row r="173" spans="1:4" x14ac:dyDescent="0.25">
      <c r="A173" t="s">
        <v>1528</v>
      </c>
      <c r="B173" t="s">
        <v>1654</v>
      </c>
      <c r="C173" t="s">
        <v>1387</v>
      </c>
      <c r="D173" t="s">
        <v>1655</v>
      </c>
    </row>
    <row r="175" spans="1:4" x14ac:dyDescent="0.25">
      <c r="A175" t="s">
        <v>1385</v>
      </c>
      <c r="B175" t="s">
        <v>1311</v>
      </c>
      <c r="C175" t="s">
        <v>1387</v>
      </c>
      <c r="D175" t="s">
        <v>1656</v>
      </c>
    </row>
    <row r="176" spans="1:4" x14ac:dyDescent="0.25">
      <c r="A176" t="s">
        <v>1528</v>
      </c>
      <c r="B176" t="s">
        <v>1657</v>
      </c>
      <c r="C176" t="s">
        <v>1387</v>
      </c>
      <c r="D176" t="s">
        <v>1658</v>
      </c>
    </row>
    <row r="177" spans="1:4" x14ac:dyDescent="0.25">
      <c r="A177" t="s">
        <v>1528</v>
      </c>
      <c r="B177" t="s">
        <v>1659</v>
      </c>
      <c r="C177" t="s">
        <v>1387</v>
      </c>
      <c r="D177" t="s">
        <v>1660</v>
      </c>
    </row>
    <row r="179" spans="1:4" x14ac:dyDescent="0.25">
      <c r="A179" t="s">
        <v>1385</v>
      </c>
      <c r="B179" t="s">
        <v>1312</v>
      </c>
      <c r="C179" t="s">
        <v>1387</v>
      </c>
      <c r="D179" t="s">
        <v>1661</v>
      </c>
    </row>
    <row r="180" spans="1:4" x14ac:dyDescent="0.25">
      <c r="A180" t="s">
        <v>1528</v>
      </c>
      <c r="B180" t="s">
        <v>1662</v>
      </c>
      <c r="C180" t="s">
        <v>1387</v>
      </c>
      <c r="D180" t="s">
        <v>1663</v>
      </c>
    </row>
    <row r="181" spans="1:4" x14ac:dyDescent="0.25">
      <c r="A181" t="s">
        <v>1528</v>
      </c>
      <c r="B181" t="s">
        <v>1664</v>
      </c>
      <c r="C181" t="s">
        <v>1387</v>
      </c>
      <c r="D181" t="s">
        <v>1665</v>
      </c>
    </row>
    <row r="183" spans="1:4" x14ac:dyDescent="0.25">
      <c r="A183" t="s">
        <v>1385</v>
      </c>
      <c r="B183" t="s">
        <v>1313</v>
      </c>
      <c r="C183" t="s">
        <v>1387</v>
      </c>
      <c r="D183" t="s">
        <v>1666</v>
      </c>
    </row>
    <row r="184" spans="1:4" x14ac:dyDescent="0.25">
      <c r="A184" t="s">
        <v>1528</v>
      </c>
      <c r="B184" t="s">
        <v>1667</v>
      </c>
      <c r="C184" t="s">
        <v>1387</v>
      </c>
      <c r="D184" t="s">
        <v>1668</v>
      </c>
    </row>
    <row r="185" spans="1:4" x14ac:dyDescent="0.25">
      <c r="A185" t="s">
        <v>1528</v>
      </c>
      <c r="B185" t="s">
        <v>1669</v>
      </c>
      <c r="C185" t="s">
        <v>1387</v>
      </c>
      <c r="D185" t="s">
        <v>1670</v>
      </c>
    </row>
    <row r="187" spans="1:4" x14ac:dyDescent="0.25">
      <c r="A187" t="s">
        <v>1385</v>
      </c>
      <c r="B187" t="s">
        <v>1314</v>
      </c>
      <c r="C187" t="s">
        <v>1387</v>
      </c>
      <c r="D187" t="s">
        <v>1671</v>
      </c>
    </row>
    <row r="188" spans="1:4" x14ac:dyDescent="0.25">
      <c r="A188" t="s">
        <v>1528</v>
      </c>
      <c r="B188" t="s">
        <v>1672</v>
      </c>
      <c r="C188" t="s">
        <v>1387</v>
      </c>
      <c r="D188" t="s">
        <v>1633</v>
      </c>
    </row>
    <row r="189" spans="1:4" x14ac:dyDescent="0.25">
      <c r="A189" t="s">
        <v>1528</v>
      </c>
      <c r="B189" t="s">
        <v>1673</v>
      </c>
      <c r="C189" t="s">
        <v>1387</v>
      </c>
      <c r="D189" t="s">
        <v>1635</v>
      </c>
    </row>
    <row r="191" spans="1:4" x14ac:dyDescent="0.25">
      <c r="A191" t="s">
        <v>1385</v>
      </c>
      <c r="B191" t="s">
        <v>1315</v>
      </c>
      <c r="C191" t="s">
        <v>1387</v>
      </c>
      <c r="D191" t="s">
        <v>1674</v>
      </c>
    </row>
    <row r="192" spans="1:4" x14ac:dyDescent="0.25">
      <c r="A192" t="s">
        <v>1528</v>
      </c>
      <c r="B192" t="s">
        <v>1675</v>
      </c>
      <c r="C192" t="s">
        <v>1387</v>
      </c>
      <c r="D192" t="s">
        <v>1676</v>
      </c>
    </row>
    <row r="193" spans="1:4" x14ac:dyDescent="0.25">
      <c r="A193" t="s">
        <v>1528</v>
      </c>
      <c r="B193" t="s">
        <v>1677</v>
      </c>
      <c r="C193" t="s">
        <v>1387</v>
      </c>
      <c r="D193" t="s">
        <v>1678</v>
      </c>
    </row>
    <row r="195" spans="1:4" x14ac:dyDescent="0.25">
      <c r="A195" t="s">
        <v>1385</v>
      </c>
      <c r="B195" t="s">
        <v>1316</v>
      </c>
      <c r="C195" t="s">
        <v>1387</v>
      </c>
      <c r="D195" t="s">
        <v>1671</v>
      </c>
    </row>
    <row r="196" spans="1:4" x14ac:dyDescent="0.25">
      <c r="A196" t="s">
        <v>1528</v>
      </c>
      <c r="B196" t="s">
        <v>1679</v>
      </c>
      <c r="C196" t="s">
        <v>1387</v>
      </c>
      <c r="D196" t="s">
        <v>1633</v>
      </c>
    </row>
    <row r="197" spans="1:4" x14ac:dyDescent="0.25">
      <c r="A197" t="s">
        <v>1528</v>
      </c>
      <c r="B197" t="s">
        <v>1680</v>
      </c>
      <c r="C197" t="s">
        <v>1387</v>
      </c>
      <c r="D197" t="s">
        <v>1635</v>
      </c>
    </row>
    <row r="199" spans="1:4" x14ac:dyDescent="0.25">
      <c r="A199" t="s">
        <v>1385</v>
      </c>
      <c r="B199" t="s">
        <v>1317</v>
      </c>
      <c r="C199" t="s">
        <v>1387</v>
      </c>
      <c r="D199" t="s">
        <v>1671</v>
      </c>
    </row>
    <row r="200" spans="1:4" x14ac:dyDescent="0.25">
      <c r="A200" t="s">
        <v>1528</v>
      </c>
      <c r="B200" t="s">
        <v>1681</v>
      </c>
      <c r="C200" t="s">
        <v>1387</v>
      </c>
      <c r="D200" t="s">
        <v>1633</v>
      </c>
    </row>
    <row r="201" spans="1:4" x14ac:dyDescent="0.25">
      <c r="A201" t="s">
        <v>1528</v>
      </c>
      <c r="B201" t="s">
        <v>1682</v>
      </c>
      <c r="C201" t="s">
        <v>1387</v>
      </c>
      <c r="D201" t="s">
        <v>1635</v>
      </c>
    </row>
    <row r="203" spans="1:4" x14ac:dyDescent="0.25">
      <c r="A203" t="s">
        <v>1385</v>
      </c>
      <c r="B203" t="s">
        <v>1318</v>
      </c>
      <c r="C203" t="s">
        <v>1387</v>
      </c>
      <c r="D203" t="s">
        <v>1683</v>
      </c>
    </row>
    <row r="204" spans="1:4" x14ac:dyDescent="0.25">
      <c r="A204" t="s">
        <v>1528</v>
      </c>
      <c r="B204" t="s">
        <v>1684</v>
      </c>
      <c r="C204" t="s">
        <v>1387</v>
      </c>
      <c r="D204" t="s">
        <v>1685</v>
      </c>
    </row>
    <row r="205" spans="1:4" x14ac:dyDescent="0.25">
      <c r="A205" t="s">
        <v>1528</v>
      </c>
      <c r="B205" t="s">
        <v>1686</v>
      </c>
      <c r="C205" t="s">
        <v>1387</v>
      </c>
      <c r="D205" t="s">
        <v>1687</v>
      </c>
    </row>
    <row r="207" spans="1:4" x14ac:dyDescent="0.25">
      <c r="A207" t="s">
        <v>1385</v>
      </c>
      <c r="B207" t="s">
        <v>1319</v>
      </c>
      <c r="C207" t="s">
        <v>1387</v>
      </c>
      <c r="D207" t="s">
        <v>1688</v>
      </c>
    </row>
    <row r="208" spans="1:4" x14ac:dyDescent="0.25">
      <c r="A208" t="s">
        <v>1528</v>
      </c>
      <c r="B208" t="s">
        <v>1689</v>
      </c>
      <c r="C208" t="s">
        <v>1387</v>
      </c>
      <c r="D208" t="s">
        <v>1690</v>
      </c>
    </row>
    <row r="209" spans="1:4" x14ac:dyDescent="0.25">
      <c r="A209" t="s">
        <v>1528</v>
      </c>
      <c r="B209" t="s">
        <v>1691</v>
      </c>
      <c r="C209" t="s">
        <v>1387</v>
      </c>
      <c r="D209" t="s">
        <v>1692</v>
      </c>
    </row>
    <row r="211" spans="1:4" x14ac:dyDescent="0.25">
      <c r="A211" t="s">
        <v>1385</v>
      </c>
      <c r="B211" t="s">
        <v>1320</v>
      </c>
      <c r="C211" t="s">
        <v>1387</v>
      </c>
      <c r="D211" t="s">
        <v>1616</v>
      </c>
    </row>
    <row r="212" spans="1:4" x14ac:dyDescent="0.25">
      <c r="A212" t="s">
        <v>1528</v>
      </c>
      <c r="B212" t="s">
        <v>1693</v>
      </c>
      <c r="C212" t="s">
        <v>1387</v>
      </c>
      <c r="D212" t="s">
        <v>1618</v>
      </c>
    </row>
    <row r="213" spans="1:4" x14ac:dyDescent="0.25">
      <c r="A213" t="s">
        <v>1528</v>
      </c>
      <c r="B213" t="s">
        <v>1694</v>
      </c>
      <c r="C213" t="s">
        <v>1387</v>
      </c>
      <c r="D213" t="s">
        <v>1620</v>
      </c>
    </row>
    <row r="215" spans="1:4" x14ac:dyDescent="0.25">
      <c r="A215" t="s">
        <v>1385</v>
      </c>
      <c r="B215" t="s">
        <v>1321</v>
      </c>
      <c r="C215" t="s">
        <v>1387</v>
      </c>
      <c r="D215" t="s">
        <v>1695</v>
      </c>
    </row>
    <row r="216" spans="1:4" x14ac:dyDescent="0.25">
      <c r="A216" t="s">
        <v>1528</v>
      </c>
      <c r="B216" t="s">
        <v>1696</v>
      </c>
      <c r="C216" t="s">
        <v>1387</v>
      </c>
      <c r="D216" t="s">
        <v>1697</v>
      </c>
    </row>
    <row r="217" spans="1:4" x14ac:dyDescent="0.25">
      <c r="A217" t="s">
        <v>1528</v>
      </c>
      <c r="B217" t="s">
        <v>1698</v>
      </c>
      <c r="C217" t="s">
        <v>1387</v>
      </c>
      <c r="D217" t="s">
        <v>1699</v>
      </c>
    </row>
    <row r="218" spans="1:4" x14ac:dyDescent="0.25">
      <c r="A218" t="s">
        <v>1528</v>
      </c>
      <c r="B218" t="s">
        <v>1700</v>
      </c>
      <c r="C218" t="s">
        <v>1387</v>
      </c>
      <c r="D218" t="s">
        <v>1701</v>
      </c>
    </row>
    <row r="220" spans="1:4" x14ac:dyDescent="0.25">
      <c r="A220" t="s">
        <v>1385</v>
      </c>
      <c r="B220" t="s">
        <v>1322</v>
      </c>
      <c r="C220" t="s">
        <v>1387</v>
      </c>
      <c r="D220" t="s">
        <v>1702</v>
      </c>
    </row>
    <row r="221" spans="1:4" x14ac:dyDescent="0.25">
      <c r="A221" t="s">
        <v>1528</v>
      </c>
      <c r="B221" t="s">
        <v>1703</v>
      </c>
      <c r="C221" t="s">
        <v>1387</v>
      </c>
      <c r="D221" t="s">
        <v>1704</v>
      </c>
    </row>
    <row r="222" spans="1:4" x14ac:dyDescent="0.25">
      <c r="A222" t="s">
        <v>1528</v>
      </c>
      <c r="B222" t="s">
        <v>1705</v>
      </c>
      <c r="C222" t="s">
        <v>1387</v>
      </c>
      <c r="D222" t="s">
        <v>1706</v>
      </c>
    </row>
    <row r="223" spans="1:4" x14ac:dyDescent="0.25">
      <c r="A223" t="s">
        <v>1528</v>
      </c>
      <c r="B223" t="s">
        <v>1707</v>
      </c>
      <c r="C223" t="s">
        <v>1387</v>
      </c>
      <c r="D223" t="s">
        <v>1708</v>
      </c>
    </row>
    <row r="224" spans="1:4" x14ac:dyDescent="0.25">
      <c r="A224" t="s">
        <v>1528</v>
      </c>
      <c r="B224" t="s">
        <v>1709</v>
      </c>
      <c r="C224" t="s">
        <v>1387</v>
      </c>
      <c r="D224" t="s">
        <v>1710</v>
      </c>
    </row>
    <row r="226" spans="1:4" x14ac:dyDescent="0.25">
      <c r="A226" t="s">
        <v>1385</v>
      </c>
      <c r="B226" t="s">
        <v>1323</v>
      </c>
      <c r="C226" t="s">
        <v>1387</v>
      </c>
      <c r="D226" t="s">
        <v>1711</v>
      </c>
    </row>
    <row r="227" spans="1:4" x14ac:dyDescent="0.25">
      <c r="A227" t="s">
        <v>1528</v>
      </c>
      <c r="B227" t="s">
        <v>1712</v>
      </c>
      <c r="C227" t="s">
        <v>1387</v>
      </c>
      <c r="D227" t="s">
        <v>1713</v>
      </c>
    </row>
    <row r="228" spans="1:4" x14ac:dyDescent="0.25">
      <c r="A228" t="s">
        <v>1528</v>
      </c>
      <c r="B228" t="s">
        <v>1714</v>
      </c>
      <c r="C228" t="s">
        <v>1387</v>
      </c>
      <c r="D228" t="s">
        <v>1715</v>
      </c>
    </row>
    <row r="229" spans="1:4" x14ac:dyDescent="0.25">
      <c r="A229" t="s">
        <v>1528</v>
      </c>
      <c r="B229" t="s">
        <v>1716</v>
      </c>
      <c r="C229" t="s">
        <v>1387</v>
      </c>
      <c r="D229" t="s">
        <v>1717</v>
      </c>
    </row>
    <row r="231" spans="1:4" x14ac:dyDescent="0.25">
      <c r="A231" t="s">
        <v>1385</v>
      </c>
      <c r="B231" t="s">
        <v>1324</v>
      </c>
      <c r="C231" t="s">
        <v>1387</v>
      </c>
      <c r="D231" t="s">
        <v>1718</v>
      </c>
    </row>
    <row r="232" spans="1:4" x14ac:dyDescent="0.25">
      <c r="A232" t="s">
        <v>1528</v>
      </c>
      <c r="B232" t="s">
        <v>1719</v>
      </c>
      <c r="C232" t="s">
        <v>1387</v>
      </c>
      <c r="D232" t="s">
        <v>1720</v>
      </c>
    </row>
    <row r="233" spans="1:4" x14ac:dyDescent="0.25">
      <c r="A233" t="s">
        <v>1528</v>
      </c>
      <c r="B233" t="s">
        <v>1721</v>
      </c>
      <c r="C233" t="s">
        <v>1387</v>
      </c>
      <c r="D233" t="s">
        <v>1722</v>
      </c>
    </row>
    <row r="234" spans="1:4" x14ac:dyDescent="0.25">
      <c r="A234" t="s">
        <v>1528</v>
      </c>
      <c r="B234" t="s">
        <v>1723</v>
      </c>
      <c r="C234" t="s">
        <v>1387</v>
      </c>
      <c r="D234" t="s">
        <v>1724</v>
      </c>
    </row>
    <row r="235" spans="1:4" x14ac:dyDescent="0.25">
      <c r="A235" t="s">
        <v>1528</v>
      </c>
      <c r="B235" t="s">
        <v>1725</v>
      </c>
      <c r="C235" t="s">
        <v>1387</v>
      </c>
      <c r="D235" t="s">
        <v>1726</v>
      </c>
    </row>
    <row r="237" spans="1:4" x14ac:dyDescent="0.25">
      <c r="A237" t="s">
        <v>1385</v>
      </c>
      <c r="B237" t="s">
        <v>1325</v>
      </c>
      <c r="C237" t="s">
        <v>1387</v>
      </c>
      <c r="D237" t="s">
        <v>1727</v>
      </c>
    </row>
    <row r="238" spans="1:4" x14ac:dyDescent="0.25">
      <c r="A238" t="s">
        <v>1528</v>
      </c>
      <c r="B238" t="s">
        <v>1728</v>
      </c>
      <c r="C238" t="s">
        <v>1387</v>
      </c>
      <c r="D238" t="s">
        <v>1729</v>
      </c>
    </row>
    <row r="239" spans="1:4" x14ac:dyDescent="0.25">
      <c r="A239" t="s">
        <v>1528</v>
      </c>
      <c r="B239" t="s">
        <v>1730</v>
      </c>
      <c r="C239" t="s">
        <v>1387</v>
      </c>
      <c r="D239" t="s">
        <v>1731</v>
      </c>
    </row>
    <row r="241" spans="1:4" x14ac:dyDescent="0.25">
      <c r="A241" t="s">
        <v>1385</v>
      </c>
      <c r="B241" t="s">
        <v>1326</v>
      </c>
      <c r="C241" t="s">
        <v>1387</v>
      </c>
      <c r="D241" t="s">
        <v>1732</v>
      </c>
    </row>
    <row r="242" spans="1:4" x14ac:dyDescent="0.25">
      <c r="A242" t="s">
        <v>1528</v>
      </c>
      <c r="B242" t="s">
        <v>1733</v>
      </c>
      <c r="C242" t="s">
        <v>1387</v>
      </c>
      <c r="D242" t="s">
        <v>1734</v>
      </c>
    </row>
    <row r="243" spans="1:4" x14ac:dyDescent="0.25">
      <c r="A243" t="s">
        <v>1528</v>
      </c>
      <c r="B243" t="s">
        <v>1735</v>
      </c>
      <c r="C243" t="s">
        <v>1387</v>
      </c>
      <c r="D243" t="s">
        <v>1736</v>
      </c>
    </row>
    <row r="244" spans="1:4" x14ac:dyDescent="0.25">
      <c r="A244" t="s">
        <v>1528</v>
      </c>
      <c r="B244" t="s">
        <v>1737</v>
      </c>
      <c r="C244" t="s">
        <v>1387</v>
      </c>
      <c r="D244" t="s">
        <v>1738</v>
      </c>
    </row>
    <row r="246" spans="1:4" x14ac:dyDescent="0.25">
      <c r="A246" t="s">
        <v>1385</v>
      </c>
      <c r="B246" t="s">
        <v>1327</v>
      </c>
      <c r="C246" t="s">
        <v>1387</v>
      </c>
      <c r="D246" t="s">
        <v>1739</v>
      </c>
    </row>
    <row r="247" spans="1:4" x14ac:dyDescent="0.25">
      <c r="A247" t="s">
        <v>1528</v>
      </c>
      <c r="B247" t="s">
        <v>1740</v>
      </c>
      <c r="C247" t="s">
        <v>1387</v>
      </c>
      <c r="D247" t="s">
        <v>1741</v>
      </c>
    </row>
    <row r="248" spans="1:4" x14ac:dyDescent="0.25">
      <c r="A248" t="s">
        <v>1528</v>
      </c>
      <c r="B248" t="s">
        <v>1742</v>
      </c>
      <c r="C248" t="s">
        <v>1387</v>
      </c>
      <c r="D248" t="s">
        <v>1743</v>
      </c>
    </row>
    <row r="249" spans="1:4" x14ac:dyDescent="0.25">
      <c r="A249" t="s">
        <v>1528</v>
      </c>
      <c r="B249" t="s">
        <v>1744</v>
      </c>
      <c r="C249" t="s">
        <v>1387</v>
      </c>
      <c r="D249" t="s">
        <v>1745</v>
      </c>
    </row>
    <row r="251" spans="1:4" x14ac:dyDescent="0.25">
      <c r="A251" t="s">
        <v>1385</v>
      </c>
      <c r="B251" t="s">
        <v>1328</v>
      </c>
      <c r="C251" t="s">
        <v>1387</v>
      </c>
      <c r="D251" t="s">
        <v>1746</v>
      </c>
    </row>
    <row r="252" spans="1:4" x14ac:dyDescent="0.25">
      <c r="A252" t="s">
        <v>1528</v>
      </c>
      <c r="B252" t="s">
        <v>1747</v>
      </c>
      <c r="C252" t="s">
        <v>1387</v>
      </c>
      <c r="D252" t="s">
        <v>1704</v>
      </c>
    </row>
    <row r="253" spans="1:4" x14ac:dyDescent="0.25">
      <c r="A253" t="s">
        <v>1528</v>
      </c>
      <c r="B253" t="s">
        <v>1748</v>
      </c>
      <c r="C253" t="s">
        <v>1387</v>
      </c>
      <c r="D253" t="s">
        <v>1706</v>
      </c>
    </row>
    <row r="254" spans="1:4" x14ac:dyDescent="0.25">
      <c r="A254" t="s">
        <v>1528</v>
      </c>
      <c r="B254" t="s">
        <v>1749</v>
      </c>
      <c r="C254" t="s">
        <v>1387</v>
      </c>
      <c r="D254" t="s">
        <v>1708</v>
      </c>
    </row>
    <row r="255" spans="1:4" x14ac:dyDescent="0.25">
      <c r="A255" t="s">
        <v>1528</v>
      </c>
      <c r="B255" t="s">
        <v>1750</v>
      </c>
      <c r="C255" t="s">
        <v>1387</v>
      </c>
      <c r="D255" t="s">
        <v>1751</v>
      </c>
    </row>
    <row r="257" spans="1:4" x14ac:dyDescent="0.25">
      <c r="A257" t="s">
        <v>1385</v>
      </c>
      <c r="B257" t="s">
        <v>1329</v>
      </c>
      <c r="C257" t="s">
        <v>1387</v>
      </c>
      <c r="D257" t="s">
        <v>1752</v>
      </c>
    </row>
    <row r="258" spans="1:4" x14ac:dyDescent="0.25">
      <c r="A258" t="s">
        <v>1528</v>
      </c>
      <c r="B258" t="s">
        <v>1753</v>
      </c>
      <c r="C258" t="s">
        <v>1387</v>
      </c>
      <c r="D258" t="s">
        <v>1754</v>
      </c>
    </row>
    <row r="259" spans="1:4" x14ac:dyDescent="0.25">
      <c r="A259" t="s">
        <v>1528</v>
      </c>
      <c r="B259" t="s">
        <v>1755</v>
      </c>
      <c r="C259" t="s">
        <v>1387</v>
      </c>
      <c r="D259" t="s">
        <v>1756</v>
      </c>
    </row>
    <row r="261" spans="1:4" x14ac:dyDescent="0.25">
      <c r="A261" t="s">
        <v>1385</v>
      </c>
      <c r="B261" t="s">
        <v>1330</v>
      </c>
      <c r="C261" t="s">
        <v>1387</v>
      </c>
      <c r="D261" t="s">
        <v>1757</v>
      </c>
    </row>
    <row r="262" spans="1:4" x14ac:dyDescent="0.25">
      <c r="A262" t="s">
        <v>1528</v>
      </c>
      <c r="B262" t="s">
        <v>1758</v>
      </c>
      <c r="C262" t="s">
        <v>1387</v>
      </c>
      <c r="D262" t="s">
        <v>1759</v>
      </c>
    </row>
    <row r="263" spans="1:4" x14ac:dyDescent="0.25">
      <c r="A263" t="s">
        <v>1528</v>
      </c>
      <c r="B263" t="s">
        <v>1760</v>
      </c>
      <c r="C263" t="s">
        <v>1387</v>
      </c>
      <c r="D263" t="s">
        <v>1761</v>
      </c>
    </row>
    <row r="264" spans="1:4" x14ac:dyDescent="0.25">
      <c r="A264" t="s">
        <v>1528</v>
      </c>
      <c r="B264" t="s">
        <v>1762</v>
      </c>
      <c r="C264" t="s">
        <v>1387</v>
      </c>
      <c r="D264" t="s">
        <v>1763</v>
      </c>
    </row>
    <row r="266" spans="1:4" x14ac:dyDescent="0.25">
      <c r="A266" t="s">
        <v>1385</v>
      </c>
      <c r="B266" t="s">
        <v>1331</v>
      </c>
      <c r="C266" t="s">
        <v>1387</v>
      </c>
      <c r="D266" t="s">
        <v>1764</v>
      </c>
    </row>
    <row r="267" spans="1:4" x14ac:dyDescent="0.25">
      <c r="A267" t="s">
        <v>1528</v>
      </c>
      <c r="B267" t="s">
        <v>1765</v>
      </c>
      <c r="C267" t="s">
        <v>1387</v>
      </c>
      <c r="D267" t="s">
        <v>1766</v>
      </c>
    </row>
    <row r="268" spans="1:4" x14ac:dyDescent="0.25">
      <c r="A268" t="s">
        <v>1528</v>
      </c>
      <c r="B268" t="s">
        <v>1767</v>
      </c>
      <c r="C268" t="s">
        <v>1387</v>
      </c>
      <c r="D268" t="s">
        <v>1768</v>
      </c>
    </row>
    <row r="270" spans="1:4" x14ac:dyDescent="0.25">
      <c r="A270" t="s">
        <v>1385</v>
      </c>
      <c r="B270" t="s">
        <v>1332</v>
      </c>
      <c r="C270" t="s">
        <v>1387</v>
      </c>
      <c r="D270" t="s">
        <v>1769</v>
      </c>
    </row>
    <row r="271" spans="1:4" x14ac:dyDescent="0.25">
      <c r="A271" t="s">
        <v>1528</v>
      </c>
      <c r="B271" t="s">
        <v>1770</v>
      </c>
      <c r="C271" t="s">
        <v>1387</v>
      </c>
      <c r="D271" t="s">
        <v>1771</v>
      </c>
    </row>
    <row r="272" spans="1:4" x14ac:dyDescent="0.25">
      <c r="A272" t="s">
        <v>1528</v>
      </c>
      <c r="B272" t="s">
        <v>1772</v>
      </c>
      <c r="C272" t="s">
        <v>1387</v>
      </c>
      <c r="D272" t="s">
        <v>1773</v>
      </c>
    </row>
    <row r="273" spans="1:4" x14ac:dyDescent="0.25">
      <c r="A273" t="s">
        <v>1528</v>
      </c>
      <c r="B273" t="s">
        <v>1774</v>
      </c>
      <c r="C273" t="s">
        <v>1387</v>
      </c>
      <c r="D273" t="s">
        <v>1775</v>
      </c>
    </row>
    <row r="275" spans="1:4" x14ac:dyDescent="0.25">
      <c r="A275" t="s">
        <v>1385</v>
      </c>
      <c r="B275" t="s">
        <v>1333</v>
      </c>
      <c r="C275" t="s">
        <v>1387</v>
      </c>
      <c r="D275" t="s">
        <v>1776</v>
      </c>
    </row>
    <row r="276" spans="1:4" x14ac:dyDescent="0.25">
      <c r="A276" t="s">
        <v>1528</v>
      </c>
      <c r="B276" t="s">
        <v>1777</v>
      </c>
      <c r="C276" t="s">
        <v>1387</v>
      </c>
      <c r="D276" t="s">
        <v>1778</v>
      </c>
    </row>
    <row r="277" spans="1:4" x14ac:dyDescent="0.25">
      <c r="A277" t="s">
        <v>1528</v>
      </c>
      <c r="B277" t="s">
        <v>1779</v>
      </c>
      <c r="C277" t="s">
        <v>1387</v>
      </c>
      <c r="D277" t="s">
        <v>1780</v>
      </c>
    </row>
    <row r="278" spans="1:4" x14ac:dyDescent="0.25">
      <c r="A278" t="s">
        <v>1528</v>
      </c>
      <c r="B278" t="s">
        <v>1781</v>
      </c>
      <c r="C278" t="s">
        <v>1387</v>
      </c>
      <c r="D278" t="s">
        <v>1782</v>
      </c>
    </row>
    <row r="280" spans="1:4" x14ac:dyDescent="0.25">
      <c r="A280" t="s">
        <v>1385</v>
      </c>
      <c r="B280" t="s">
        <v>1334</v>
      </c>
      <c r="C280" t="s">
        <v>1387</v>
      </c>
      <c r="D280" t="s">
        <v>1783</v>
      </c>
    </row>
    <row r="281" spans="1:4" x14ac:dyDescent="0.25">
      <c r="A281" t="s">
        <v>1528</v>
      </c>
      <c r="B281" t="s">
        <v>1784</v>
      </c>
      <c r="C281" t="s">
        <v>1387</v>
      </c>
      <c r="D281" t="s">
        <v>1785</v>
      </c>
    </row>
    <row r="282" spans="1:4" x14ac:dyDescent="0.25">
      <c r="A282" t="s">
        <v>1528</v>
      </c>
      <c r="B282" t="s">
        <v>1786</v>
      </c>
      <c r="C282" t="s">
        <v>1387</v>
      </c>
      <c r="D282" t="s">
        <v>1787</v>
      </c>
    </row>
    <row r="284" spans="1:4" x14ac:dyDescent="0.25">
      <c r="A284" t="s">
        <v>1385</v>
      </c>
      <c r="B284" t="s">
        <v>1335</v>
      </c>
      <c r="C284" t="s">
        <v>1387</v>
      </c>
      <c r="D284" t="s">
        <v>1788</v>
      </c>
    </row>
    <row r="285" spans="1:4" x14ac:dyDescent="0.25">
      <c r="A285" t="s">
        <v>1528</v>
      </c>
      <c r="B285" t="s">
        <v>1789</v>
      </c>
      <c r="C285" t="s">
        <v>1387</v>
      </c>
      <c r="D285" t="s">
        <v>1790</v>
      </c>
    </row>
    <row r="286" spans="1:4" x14ac:dyDescent="0.25">
      <c r="A286" t="s">
        <v>1528</v>
      </c>
      <c r="B286" t="s">
        <v>1791</v>
      </c>
      <c r="C286" t="s">
        <v>1387</v>
      </c>
      <c r="D286" t="s">
        <v>1780</v>
      </c>
    </row>
    <row r="287" spans="1:4" x14ac:dyDescent="0.25">
      <c r="A287" t="s">
        <v>1528</v>
      </c>
      <c r="B287" t="s">
        <v>1792</v>
      </c>
      <c r="C287" t="s">
        <v>1387</v>
      </c>
      <c r="D287" t="s">
        <v>1793</v>
      </c>
    </row>
    <row r="288" spans="1:4" x14ac:dyDescent="0.25">
      <c r="A288" t="s">
        <v>1528</v>
      </c>
      <c r="B288" t="s">
        <v>1794</v>
      </c>
      <c r="C288" t="s">
        <v>1387</v>
      </c>
      <c r="D288" t="s">
        <v>1795</v>
      </c>
    </row>
    <row r="290" spans="1:4" x14ac:dyDescent="0.25">
      <c r="A290" t="s">
        <v>1385</v>
      </c>
      <c r="B290" t="s">
        <v>1336</v>
      </c>
      <c r="C290" t="s">
        <v>1387</v>
      </c>
      <c r="D290" t="s">
        <v>1796</v>
      </c>
    </row>
    <row r="291" spans="1:4" x14ac:dyDescent="0.25">
      <c r="A291" t="s">
        <v>1528</v>
      </c>
      <c r="B291" t="s">
        <v>1797</v>
      </c>
      <c r="C291" t="s">
        <v>1387</v>
      </c>
      <c r="D291" t="s">
        <v>1798</v>
      </c>
    </row>
    <row r="292" spans="1:4" x14ac:dyDescent="0.25">
      <c r="A292" t="s">
        <v>1528</v>
      </c>
      <c r="B292" t="s">
        <v>1799</v>
      </c>
      <c r="C292" t="s">
        <v>1387</v>
      </c>
      <c r="D292" t="s">
        <v>1761</v>
      </c>
    </row>
    <row r="293" spans="1:4" x14ac:dyDescent="0.25">
      <c r="A293" t="s">
        <v>1528</v>
      </c>
      <c r="B293" t="s">
        <v>1800</v>
      </c>
      <c r="C293" t="s">
        <v>1387</v>
      </c>
      <c r="D293" t="s">
        <v>1801</v>
      </c>
    </row>
    <row r="295" spans="1:4" x14ac:dyDescent="0.25">
      <c r="A295" t="s">
        <v>1385</v>
      </c>
      <c r="B295" t="s">
        <v>1802</v>
      </c>
      <c r="C295" t="s">
        <v>1387</v>
      </c>
      <c r="D295" t="s">
        <v>1803</v>
      </c>
    </row>
    <row r="296" spans="1:4" x14ac:dyDescent="0.25">
      <c r="A296" t="s">
        <v>1528</v>
      </c>
      <c r="B296" t="s">
        <v>1804</v>
      </c>
      <c r="C296" t="s">
        <v>1387</v>
      </c>
      <c r="D296" t="s">
        <v>1805</v>
      </c>
    </row>
    <row r="297" spans="1:4" x14ac:dyDescent="0.25">
      <c r="A297" t="s">
        <v>1528</v>
      </c>
      <c r="B297" t="s">
        <v>1806</v>
      </c>
      <c r="C297" t="s">
        <v>1387</v>
      </c>
      <c r="D297" t="s">
        <v>1807</v>
      </c>
    </row>
    <row r="299" spans="1:4" x14ac:dyDescent="0.25">
      <c r="A299" t="s">
        <v>1385</v>
      </c>
      <c r="B299" t="s">
        <v>1337</v>
      </c>
      <c r="C299" t="s">
        <v>1387</v>
      </c>
      <c r="D299" t="s">
        <v>1808</v>
      </c>
    </row>
    <row r="300" spans="1:4" x14ac:dyDescent="0.25">
      <c r="A300" t="s">
        <v>1528</v>
      </c>
      <c r="B300" t="s">
        <v>1809</v>
      </c>
      <c r="C300" t="s">
        <v>1387</v>
      </c>
      <c r="D300" t="s">
        <v>1685</v>
      </c>
    </row>
    <row r="301" spans="1:4" x14ac:dyDescent="0.25">
      <c r="A301" t="s">
        <v>1528</v>
      </c>
      <c r="B301" t="s">
        <v>1810</v>
      </c>
      <c r="C301" t="s">
        <v>1387</v>
      </c>
      <c r="D301" t="s">
        <v>1811</v>
      </c>
    </row>
    <row r="303" spans="1:4" x14ac:dyDescent="0.25">
      <c r="A303" t="s">
        <v>1385</v>
      </c>
      <c r="B303" t="s">
        <v>1338</v>
      </c>
      <c r="C303" t="s">
        <v>1387</v>
      </c>
      <c r="D303" t="s">
        <v>1812</v>
      </c>
    </row>
    <row r="304" spans="1:4" x14ac:dyDescent="0.25">
      <c r="A304" t="s">
        <v>1528</v>
      </c>
      <c r="B304" t="s">
        <v>1813</v>
      </c>
      <c r="C304" t="s">
        <v>1387</v>
      </c>
      <c r="D304" t="s">
        <v>1814</v>
      </c>
    </row>
    <row r="305" spans="1:4" x14ac:dyDescent="0.25">
      <c r="A305" t="s">
        <v>1528</v>
      </c>
      <c r="B305" t="s">
        <v>1815</v>
      </c>
      <c r="C305" t="s">
        <v>1387</v>
      </c>
      <c r="D305" t="s">
        <v>1816</v>
      </c>
    </row>
    <row r="307" spans="1:4" x14ac:dyDescent="0.25">
      <c r="A307" t="s">
        <v>1385</v>
      </c>
      <c r="B307" t="s">
        <v>1339</v>
      </c>
      <c r="C307" t="s">
        <v>1387</v>
      </c>
      <c r="D307" t="s">
        <v>1817</v>
      </c>
    </row>
    <row r="308" spans="1:4" x14ac:dyDescent="0.25">
      <c r="A308" t="s">
        <v>1528</v>
      </c>
      <c r="B308" t="s">
        <v>1818</v>
      </c>
      <c r="C308" t="s">
        <v>1387</v>
      </c>
      <c r="D308" t="s">
        <v>1819</v>
      </c>
    </row>
    <row r="309" spans="1:4" x14ac:dyDescent="0.25">
      <c r="A309" t="s">
        <v>1528</v>
      </c>
      <c r="B309" t="s">
        <v>1820</v>
      </c>
      <c r="C309" t="s">
        <v>1387</v>
      </c>
      <c r="D309" t="s">
        <v>1821</v>
      </c>
    </row>
    <row r="311" spans="1:4" x14ac:dyDescent="0.25">
      <c r="A311" t="s">
        <v>1385</v>
      </c>
      <c r="B311" t="s">
        <v>1340</v>
      </c>
      <c r="C311" t="s">
        <v>1387</v>
      </c>
      <c r="D311" t="s">
        <v>1822</v>
      </c>
    </row>
    <row r="312" spans="1:4" x14ac:dyDescent="0.25">
      <c r="A312" t="s">
        <v>1528</v>
      </c>
      <c r="B312" t="s">
        <v>1823</v>
      </c>
      <c r="C312" t="s">
        <v>1387</v>
      </c>
      <c r="D312" t="s">
        <v>1824</v>
      </c>
    </row>
    <row r="313" spans="1:4" x14ac:dyDescent="0.25">
      <c r="A313" t="s">
        <v>1528</v>
      </c>
      <c r="B313" t="s">
        <v>1825</v>
      </c>
      <c r="C313" t="s">
        <v>1387</v>
      </c>
      <c r="D313" t="s">
        <v>1826</v>
      </c>
    </row>
    <row r="314" spans="1:4" x14ac:dyDescent="0.25">
      <c r="A314" t="s">
        <v>1528</v>
      </c>
      <c r="B314" t="s">
        <v>1827</v>
      </c>
      <c r="C314" t="s">
        <v>1387</v>
      </c>
      <c r="D314" t="s">
        <v>1828</v>
      </c>
    </row>
    <row r="316" spans="1:4" x14ac:dyDescent="0.25">
      <c r="A316" t="s">
        <v>1385</v>
      </c>
      <c r="B316" t="s">
        <v>1341</v>
      </c>
      <c r="C316" t="s">
        <v>1387</v>
      </c>
      <c r="D316" t="s">
        <v>1829</v>
      </c>
    </row>
    <row r="317" spans="1:4" x14ac:dyDescent="0.25">
      <c r="A317" t="s">
        <v>1528</v>
      </c>
      <c r="B317" t="s">
        <v>1830</v>
      </c>
      <c r="C317" t="s">
        <v>1387</v>
      </c>
      <c r="D317" t="s">
        <v>1831</v>
      </c>
    </row>
    <row r="318" spans="1:4" x14ac:dyDescent="0.25">
      <c r="A318" t="s">
        <v>1528</v>
      </c>
      <c r="B318" t="s">
        <v>1832</v>
      </c>
      <c r="C318" t="s">
        <v>1387</v>
      </c>
      <c r="D318" t="s">
        <v>1826</v>
      </c>
    </row>
    <row r="319" spans="1:4" x14ac:dyDescent="0.25">
      <c r="A319" t="s">
        <v>1528</v>
      </c>
      <c r="B319" t="s">
        <v>1833</v>
      </c>
      <c r="C319" t="s">
        <v>1387</v>
      </c>
      <c r="D319" t="s">
        <v>1834</v>
      </c>
    </row>
    <row r="321" spans="1:4" x14ac:dyDescent="0.25">
      <c r="A321" t="s">
        <v>1385</v>
      </c>
      <c r="B321" t="s">
        <v>1342</v>
      </c>
      <c r="C321" t="s">
        <v>1387</v>
      </c>
      <c r="D321" t="s">
        <v>1835</v>
      </c>
    </row>
    <row r="322" spans="1:4" x14ac:dyDescent="0.25">
      <c r="A322" t="s">
        <v>1528</v>
      </c>
      <c r="B322" t="s">
        <v>1836</v>
      </c>
      <c r="C322" t="s">
        <v>1387</v>
      </c>
      <c r="D322" t="s">
        <v>1837</v>
      </c>
    </row>
    <row r="323" spans="1:4" x14ac:dyDescent="0.25">
      <c r="A323" t="s">
        <v>1528</v>
      </c>
      <c r="B323" t="s">
        <v>1838</v>
      </c>
      <c r="C323" t="s">
        <v>1387</v>
      </c>
      <c r="D323" t="s">
        <v>1839</v>
      </c>
    </row>
    <row r="324" spans="1:4" x14ac:dyDescent="0.25">
      <c r="A324" t="s">
        <v>1528</v>
      </c>
      <c r="B324" t="s">
        <v>1840</v>
      </c>
      <c r="C324" t="s">
        <v>1387</v>
      </c>
      <c r="D324" t="s">
        <v>1841</v>
      </c>
    </row>
    <row r="325" spans="1:4" x14ac:dyDescent="0.25">
      <c r="A325" t="s">
        <v>1528</v>
      </c>
      <c r="B325" t="s">
        <v>1842</v>
      </c>
      <c r="C325" t="s">
        <v>1387</v>
      </c>
      <c r="D325" t="s">
        <v>1843</v>
      </c>
    </row>
    <row r="327" spans="1:4" x14ac:dyDescent="0.25">
      <c r="A327" t="s">
        <v>1385</v>
      </c>
      <c r="B327" t="s">
        <v>1343</v>
      </c>
      <c r="C327" t="s">
        <v>1387</v>
      </c>
      <c r="D327" t="s">
        <v>1844</v>
      </c>
    </row>
    <row r="328" spans="1:4" x14ac:dyDescent="0.25">
      <c r="A328" t="s">
        <v>1528</v>
      </c>
      <c r="B328" t="s">
        <v>1845</v>
      </c>
      <c r="C328" t="s">
        <v>1387</v>
      </c>
      <c r="D328" t="s">
        <v>1720</v>
      </c>
    </row>
    <row r="329" spans="1:4" x14ac:dyDescent="0.25">
      <c r="A329" t="s">
        <v>1528</v>
      </c>
      <c r="B329" t="s">
        <v>1846</v>
      </c>
      <c r="C329" t="s">
        <v>1387</v>
      </c>
      <c r="D329" t="s">
        <v>1847</v>
      </c>
    </row>
    <row r="330" spans="1:4" x14ac:dyDescent="0.25">
      <c r="A330" t="s">
        <v>1528</v>
      </c>
      <c r="B330" t="s">
        <v>1848</v>
      </c>
      <c r="C330" t="s">
        <v>1387</v>
      </c>
      <c r="D330" t="s">
        <v>1724</v>
      </c>
    </row>
    <row r="331" spans="1:4" x14ac:dyDescent="0.25">
      <c r="A331" t="s">
        <v>1528</v>
      </c>
      <c r="B331" t="s">
        <v>1849</v>
      </c>
      <c r="C331" t="s">
        <v>1387</v>
      </c>
      <c r="D331" t="s">
        <v>1850</v>
      </c>
    </row>
    <row r="333" spans="1:4" x14ac:dyDescent="0.25">
      <c r="A333" t="s">
        <v>1385</v>
      </c>
      <c r="B333" t="s">
        <v>1344</v>
      </c>
      <c r="C333" t="s">
        <v>1387</v>
      </c>
      <c r="D333" t="s">
        <v>1851</v>
      </c>
    </row>
    <row r="334" spans="1:4" x14ac:dyDescent="0.25">
      <c r="A334" t="s">
        <v>1528</v>
      </c>
      <c r="B334" t="s">
        <v>1852</v>
      </c>
      <c r="C334" t="s">
        <v>1387</v>
      </c>
      <c r="D334" t="s">
        <v>1853</v>
      </c>
    </row>
    <row r="335" spans="1:4" x14ac:dyDescent="0.25">
      <c r="A335" t="s">
        <v>1528</v>
      </c>
      <c r="B335" t="s">
        <v>1854</v>
      </c>
      <c r="C335" t="s">
        <v>1387</v>
      </c>
      <c r="D335" t="s">
        <v>1839</v>
      </c>
    </row>
    <row r="336" spans="1:4" x14ac:dyDescent="0.25">
      <c r="A336" t="s">
        <v>1528</v>
      </c>
      <c r="B336" t="s">
        <v>1855</v>
      </c>
      <c r="C336" t="s">
        <v>1387</v>
      </c>
      <c r="D336" t="s">
        <v>1856</v>
      </c>
    </row>
    <row r="337" spans="1:4" x14ac:dyDescent="0.25">
      <c r="A337" t="s">
        <v>1528</v>
      </c>
      <c r="B337" t="s">
        <v>1857</v>
      </c>
      <c r="C337" t="s">
        <v>1387</v>
      </c>
      <c r="D337" t="s">
        <v>1843</v>
      </c>
    </row>
    <row r="339" spans="1:4" x14ac:dyDescent="0.25">
      <c r="A339" t="s">
        <v>1385</v>
      </c>
      <c r="B339" t="s">
        <v>1345</v>
      </c>
      <c r="C339" t="s">
        <v>1387</v>
      </c>
      <c r="D339" t="s">
        <v>1858</v>
      </c>
    </row>
    <row r="340" spans="1:4" x14ac:dyDescent="0.25">
      <c r="A340" t="s">
        <v>1528</v>
      </c>
      <c r="B340" t="s">
        <v>1859</v>
      </c>
      <c r="C340" t="s">
        <v>1387</v>
      </c>
      <c r="D340" t="s">
        <v>1860</v>
      </c>
    </row>
    <row r="342" spans="1:4" x14ac:dyDescent="0.25">
      <c r="A342" t="s">
        <v>1385</v>
      </c>
      <c r="B342" t="s">
        <v>1346</v>
      </c>
      <c r="C342" t="s">
        <v>1387</v>
      </c>
      <c r="D342" t="s">
        <v>1861</v>
      </c>
    </row>
    <row r="343" spans="1:4" x14ac:dyDescent="0.25">
      <c r="A343" t="s">
        <v>1528</v>
      </c>
      <c r="B343" t="s">
        <v>1862</v>
      </c>
      <c r="C343" t="s">
        <v>1387</v>
      </c>
      <c r="D343" t="s">
        <v>1863</v>
      </c>
    </row>
    <row r="344" spans="1:4" x14ac:dyDescent="0.25">
      <c r="A344" t="s">
        <v>1528</v>
      </c>
      <c r="B344" t="s">
        <v>1864</v>
      </c>
      <c r="C344" t="s">
        <v>1387</v>
      </c>
      <c r="D344" t="s">
        <v>1865</v>
      </c>
    </row>
    <row r="345" spans="1:4" x14ac:dyDescent="0.25">
      <c r="A345" t="s">
        <v>1528</v>
      </c>
      <c r="B345" t="s">
        <v>1866</v>
      </c>
      <c r="C345" t="s">
        <v>1387</v>
      </c>
      <c r="D345" t="s">
        <v>1867</v>
      </c>
    </row>
    <row r="347" spans="1:4" x14ac:dyDescent="0.25">
      <c r="A347" t="s">
        <v>1385</v>
      </c>
      <c r="B347" t="s">
        <v>1347</v>
      </c>
      <c r="C347" t="s">
        <v>1387</v>
      </c>
      <c r="D347" t="s">
        <v>1868</v>
      </c>
    </row>
    <row r="348" spans="1:4" x14ac:dyDescent="0.25">
      <c r="A348" t="s">
        <v>1528</v>
      </c>
      <c r="B348" t="s">
        <v>1869</v>
      </c>
      <c r="C348" t="s">
        <v>1387</v>
      </c>
      <c r="D348" t="s">
        <v>1870</v>
      </c>
    </row>
    <row r="349" spans="1:4" x14ac:dyDescent="0.25">
      <c r="A349" t="s">
        <v>1528</v>
      </c>
      <c r="B349" t="s">
        <v>1871</v>
      </c>
      <c r="C349" t="s">
        <v>1387</v>
      </c>
      <c r="D349" t="s">
        <v>1872</v>
      </c>
    </row>
    <row r="350" spans="1:4" x14ac:dyDescent="0.25">
      <c r="A350" t="s">
        <v>1528</v>
      </c>
      <c r="B350" t="s">
        <v>1873</v>
      </c>
      <c r="C350" t="s">
        <v>1387</v>
      </c>
      <c r="D350" t="s">
        <v>1874</v>
      </c>
    </row>
    <row r="352" spans="1:4" x14ac:dyDescent="0.25">
      <c r="A352" t="s">
        <v>1385</v>
      </c>
      <c r="B352" t="s">
        <v>1348</v>
      </c>
      <c r="C352" t="s">
        <v>1387</v>
      </c>
      <c r="D352" t="s">
        <v>1875</v>
      </c>
    </row>
    <row r="353" spans="1:4" x14ac:dyDescent="0.25">
      <c r="A353" t="s">
        <v>1528</v>
      </c>
      <c r="B353" t="s">
        <v>1876</v>
      </c>
      <c r="C353" t="s">
        <v>1387</v>
      </c>
      <c r="D353" t="s">
        <v>1877</v>
      </c>
    </row>
    <row r="354" spans="1:4" x14ac:dyDescent="0.25">
      <c r="A354" t="s">
        <v>1528</v>
      </c>
      <c r="B354" t="s">
        <v>1878</v>
      </c>
      <c r="C354" t="s">
        <v>1387</v>
      </c>
      <c r="D354" t="s">
        <v>1879</v>
      </c>
    </row>
    <row r="356" spans="1:4" x14ac:dyDescent="0.25">
      <c r="A356" t="s">
        <v>1385</v>
      </c>
      <c r="B356" t="s">
        <v>1349</v>
      </c>
      <c r="C356" t="s">
        <v>1387</v>
      </c>
      <c r="D356" t="s">
        <v>1880</v>
      </c>
    </row>
    <row r="357" spans="1:4" x14ac:dyDescent="0.25">
      <c r="A357" t="s">
        <v>1528</v>
      </c>
      <c r="B357" t="s">
        <v>1881</v>
      </c>
      <c r="C357" t="s">
        <v>1387</v>
      </c>
      <c r="D357" t="s">
        <v>1882</v>
      </c>
    </row>
    <row r="358" spans="1:4" x14ac:dyDescent="0.25">
      <c r="A358" t="s">
        <v>1528</v>
      </c>
      <c r="B358" t="s">
        <v>1883</v>
      </c>
      <c r="C358" t="s">
        <v>1387</v>
      </c>
      <c r="D358" t="s">
        <v>1761</v>
      </c>
    </row>
    <row r="359" spans="1:4" x14ac:dyDescent="0.25">
      <c r="A359" t="s">
        <v>1528</v>
      </c>
      <c r="B359" t="s">
        <v>1884</v>
      </c>
      <c r="C359" t="s">
        <v>1387</v>
      </c>
      <c r="D359" t="s">
        <v>1885</v>
      </c>
    </row>
    <row r="361" spans="1:4" x14ac:dyDescent="0.25">
      <c r="A361" t="s">
        <v>1385</v>
      </c>
      <c r="B361" t="s">
        <v>1350</v>
      </c>
      <c r="C361" t="s">
        <v>1387</v>
      </c>
      <c r="D361" t="s">
        <v>1886</v>
      </c>
    </row>
    <row r="362" spans="1:4" x14ac:dyDescent="0.25">
      <c r="A362" t="s">
        <v>1528</v>
      </c>
      <c r="B362" t="s">
        <v>1887</v>
      </c>
      <c r="C362" t="s">
        <v>1387</v>
      </c>
      <c r="D362" t="s">
        <v>1888</v>
      </c>
    </row>
    <row r="363" spans="1:4" x14ac:dyDescent="0.25">
      <c r="A363" t="s">
        <v>1528</v>
      </c>
      <c r="B363" t="s">
        <v>1889</v>
      </c>
      <c r="C363" t="s">
        <v>1387</v>
      </c>
      <c r="D363" t="s">
        <v>1780</v>
      </c>
    </row>
    <row r="364" spans="1:4" x14ac:dyDescent="0.25">
      <c r="A364" t="s">
        <v>1528</v>
      </c>
      <c r="B364" t="s">
        <v>1890</v>
      </c>
      <c r="C364" t="s">
        <v>1387</v>
      </c>
      <c r="D364" t="s">
        <v>1891</v>
      </c>
    </row>
    <row r="366" spans="1:4" x14ac:dyDescent="0.25">
      <c r="A366" t="s">
        <v>1385</v>
      </c>
      <c r="B366" t="s">
        <v>1351</v>
      </c>
      <c r="C366" t="s">
        <v>1387</v>
      </c>
      <c r="D366" t="s">
        <v>1892</v>
      </c>
    </row>
    <row r="367" spans="1:4" x14ac:dyDescent="0.25">
      <c r="A367" t="s">
        <v>1528</v>
      </c>
      <c r="B367" t="s">
        <v>1893</v>
      </c>
      <c r="C367" t="s">
        <v>1387</v>
      </c>
      <c r="D367" t="s">
        <v>1894</v>
      </c>
    </row>
    <row r="368" spans="1:4" x14ac:dyDescent="0.25">
      <c r="A368" t="s">
        <v>1528</v>
      </c>
      <c r="B368" t="s">
        <v>1895</v>
      </c>
      <c r="C368" t="s">
        <v>1387</v>
      </c>
      <c r="D368" t="s">
        <v>1780</v>
      </c>
    </row>
    <row r="369" spans="1:4" x14ac:dyDescent="0.25">
      <c r="A369" t="s">
        <v>1528</v>
      </c>
      <c r="B369" t="s">
        <v>1896</v>
      </c>
      <c r="C369" t="s">
        <v>1387</v>
      </c>
      <c r="D369" t="s">
        <v>1897</v>
      </c>
    </row>
    <row r="370" spans="1:4" x14ac:dyDescent="0.25">
      <c r="A370" t="s">
        <v>1528</v>
      </c>
      <c r="B370" t="s">
        <v>1898</v>
      </c>
      <c r="C370" t="s">
        <v>1387</v>
      </c>
      <c r="D370" t="s">
        <v>1899</v>
      </c>
    </row>
    <row r="372" spans="1:4" x14ac:dyDescent="0.25">
      <c r="A372" t="s">
        <v>1385</v>
      </c>
      <c r="B372" t="s">
        <v>1352</v>
      </c>
      <c r="C372" t="s">
        <v>1387</v>
      </c>
      <c r="D372" t="s">
        <v>1892</v>
      </c>
    </row>
    <row r="373" spans="1:4" x14ac:dyDescent="0.25">
      <c r="A373" t="s">
        <v>1528</v>
      </c>
      <c r="B373" t="s">
        <v>1900</v>
      </c>
      <c r="C373" t="s">
        <v>1387</v>
      </c>
      <c r="D373" t="s">
        <v>1894</v>
      </c>
    </row>
    <row r="374" spans="1:4" x14ac:dyDescent="0.25">
      <c r="A374" t="s">
        <v>1528</v>
      </c>
      <c r="B374" t="s">
        <v>1901</v>
      </c>
      <c r="C374" t="s">
        <v>1387</v>
      </c>
      <c r="D374" t="s">
        <v>1780</v>
      </c>
    </row>
    <row r="375" spans="1:4" x14ac:dyDescent="0.25">
      <c r="A375" t="s">
        <v>1528</v>
      </c>
      <c r="B375" t="s">
        <v>1902</v>
      </c>
      <c r="C375" t="s">
        <v>1387</v>
      </c>
      <c r="D375" t="s">
        <v>1897</v>
      </c>
    </row>
    <row r="376" spans="1:4" x14ac:dyDescent="0.25">
      <c r="A376" t="s">
        <v>1528</v>
      </c>
      <c r="B376" t="s">
        <v>1903</v>
      </c>
      <c r="C376" t="s">
        <v>1387</v>
      </c>
      <c r="D376" t="s">
        <v>1899</v>
      </c>
    </row>
    <row r="378" spans="1:4" x14ac:dyDescent="0.25">
      <c r="A378" t="s">
        <v>1385</v>
      </c>
      <c r="B378" t="s">
        <v>1353</v>
      </c>
      <c r="C378" t="s">
        <v>1387</v>
      </c>
      <c r="D378" t="s">
        <v>1904</v>
      </c>
    </row>
    <row r="379" spans="1:4" x14ac:dyDescent="0.25">
      <c r="A379" t="s">
        <v>1528</v>
      </c>
      <c r="B379" t="s">
        <v>1905</v>
      </c>
      <c r="C379" t="s">
        <v>1387</v>
      </c>
      <c r="D379" t="s">
        <v>1906</v>
      </c>
    </row>
    <row r="380" spans="1:4" x14ac:dyDescent="0.25">
      <c r="A380" t="s">
        <v>1528</v>
      </c>
      <c r="B380" t="s">
        <v>1907</v>
      </c>
      <c r="C380" t="s">
        <v>1387</v>
      </c>
      <c r="D380" t="s">
        <v>1780</v>
      </c>
    </row>
    <row r="381" spans="1:4" x14ac:dyDescent="0.25">
      <c r="A381" t="s">
        <v>1528</v>
      </c>
      <c r="B381" t="s">
        <v>1908</v>
      </c>
      <c r="C381" t="s">
        <v>1387</v>
      </c>
      <c r="D381" t="s">
        <v>1909</v>
      </c>
    </row>
    <row r="382" spans="1:4" x14ac:dyDescent="0.25">
      <c r="A382" t="s">
        <v>1528</v>
      </c>
      <c r="B382" t="s">
        <v>1910</v>
      </c>
      <c r="C382" t="s">
        <v>1387</v>
      </c>
      <c r="D382" t="s">
        <v>1911</v>
      </c>
    </row>
    <row r="384" spans="1:4" x14ac:dyDescent="0.25">
      <c r="A384" t="s">
        <v>1385</v>
      </c>
      <c r="B384" t="s">
        <v>1354</v>
      </c>
      <c r="C384" t="s">
        <v>1387</v>
      </c>
      <c r="D384" t="s">
        <v>1912</v>
      </c>
    </row>
    <row r="385" spans="1:4" x14ac:dyDescent="0.25">
      <c r="A385" t="s">
        <v>1528</v>
      </c>
      <c r="B385" t="s">
        <v>1913</v>
      </c>
      <c r="C385" t="s">
        <v>1387</v>
      </c>
      <c r="D385" t="s">
        <v>1914</v>
      </c>
    </row>
    <row r="386" spans="1:4" x14ac:dyDescent="0.25">
      <c r="A386" t="s">
        <v>1528</v>
      </c>
      <c r="B386" t="s">
        <v>1915</v>
      </c>
      <c r="C386" t="s">
        <v>1387</v>
      </c>
      <c r="D386" t="s">
        <v>1916</v>
      </c>
    </row>
    <row r="387" spans="1:4" x14ac:dyDescent="0.25">
      <c r="A387" t="s">
        <v>1528</v>
      </c>
      <c r="B387" t="s">
        <v>1917</v>
      </c>
      <c r="C387" t="s">
        <v>1387</v>
      </c>
      <c r="D387" t="s">
        <v>1918</v>
      </c>
    </row>
    <row r="389" spans="1:4" x14ac:dyDescent="0.25">
      <c r="A389" t="s">
        <v>1385</v>
      </c>
      <c r="B389" t="s">
        <v>1355</v>
      </c>
      <c r="C389" t="s">
        <v>1387</v>
      </c>
      <c r="D389" t="s">
        <v>1919</v>
      </c>
    </row>
    <row r="390" spans="1:4" x14ac:dyDescent="0.25">
      <c r="A390" t="s">
        <v>1528</v>
      </c>
      <c r="B390" t="s">
        <v>1920</v>
      </c>
      <c r="C390" t="s">
        <v>1387</v>
      </c>
      <c r="D390" t="s">
        <v>1921</v>
      </c>
    </row>
    <row r="391" spans="1:4" x14ac:dyDescent="0.25">
      <c r="A391" t="s">
        <v>1528</v>
      </c>
      <c r="B391" t="s">
        <v>1922</v>
      </c>
      <c r="C391" t="s">
        <v>1387</v>
      </c>
      <c r="D391" t="s">
        <v>1923</v>
      </c>
    </row>
    <row r="393" spans="1:4" x14ac:dyDescent="0.25">
      <c r="A393" t="s">
        <v>1385</v>
      </c>
      <c r="B393" t="s">
        <v>1356</v>
      </c>
      <c r="C393" t="s">
        <v>1387</v>
      </c>
      <c r="D393" t="s">
        <v>1924</v>
      </c>
    </row>
    <row r="394" spans="1:4" x14ac:dyDescent="0.25">
      <c r="A394" t="s">
        <v>1528</v>
      </c>
      <c r="B394" t="s">
        <v>1925</v>
      </c>
      <c r="C394" t="s">
        <v>1387</v>
      </c>
      <c r="D394" t="s">
        <v>1530</v>
      </c>
    </row>
    <row r="395" spans="1:4" x14ac:dyDescent="0.25">
      <c r="A395" t="s">
        <v>1528</v>
      </c>
      <c r="B395" t="s">
        <v>1926</v>
      </c>
      <c r="C395" t="s">
        <v>1387</v>
      </c>
      <c r="D395" t="s">
        <v>1927</v>
      </c>
    </row>
    <row r="397" spans="1:4" x14ac:dyDescent="0.25">
      <c r="A397" t="s">
        <v>1385</v>
      </c>
      <c r="B397" t="s">
        <v>1357</v>
      </c>
      <c r="C397" t="s">
        <v>1387</v>
      </c>
      <c r="D397" t="s">
        <v>1928</v>
      </c>
    </row>
    <row r="398" spans="1:4" x14ac:dyDescent="0.25">
      <c r="A398" t="s">
        <v>1528</v>
      </c>
      <c r="B398" t="s">
        <v>1929</v>
      </c>
      <c r="C398" t="s">
        <v>1387</v>
      </c>
      <c r="D398" t="s">
        <v>1930</v>
      </c>
    </row>
    <row r="399" spans="1:4" x14ac:dyDescent="0.25">
      <c r="A399" t="s">
        <v>1528</v>
      </c>
      <c r="B399" t="s">
        <v>1931</v>
      </c>
      <c r="C399" t="s">
        <v>1387</v>
      </c>
      <c r="D399" t="s">
        <v>1932</v>
      </c>
    </row>
    <row r="401" spans="1:4" x14ac:dyDescent="0.25">
      <c r="A401" t="s">
        <v>1385</v>
      </c>
      <c r="B401" t="s">
        <v>1358</v>
      </c>
      <c r="C401" t="s">
        <v>1387</v>
      </c>
      <c r="D401" t="s">
        <v>1933</v>
      </c>
    </row>
    <row r="402" spans="1:4" x14ac:dyDescent="0.25">
      <c r="A402" t="s">
        <v>1528</v>
      </c>
      <c r="B402" t="s">
        <v>1934</v>
      </c>
      <c r="C402" t="s">
        <v>1387</v>
      </c>
      <c r="D402" t="s">
        <v>1935</v>
      </c>
    </row>
    <row r="403" spans="1:4" x14ac:dyDescent="0.25">
      <c r="A403" t="s">
        <v>1528</v>
      </c>
      <c r="B403" t="s">
        <v>1936</v>
      </c>
      <c r="C403" t="s">
        <v>1387</v>
      </c>
      <c r="D403" t="s">
        <v>1937</v>
      </c>
    </row>
    <row r="405" spans="1:4" x14ac:dyDescent="0.25">
      <c r="A405" t="s">
        <v>1385</v>
      </c>
      <c r="B405" t="s">
        <v>1359</v>
      </c>
      <c r="C405" t="s">
        <v>1387</v>
      </c>
      <c r="D405" t="s">
        <v>1938</v>
      </c>
    </row>
    <row r="406" spans="1:4" x14ac:dyDescent="0.25">
      <c r="A406" t="s">
        <v>1528</v>
      </c>
      <c r="B406" t="s">
        <v>1939</v>
      </c>
      <c r="C406" t="s">
        <v>1387</v>
      </c>
      <c r="D406" t="s">
        <v>1940</v>
      </c>
    </row>
    <row r="407" spans="1:4" x14ac:dyDescent="0.25">
      <c r="A407" t="s">
        <v>1528</v>
      </c>
      <c r="B407" t="s">
        <v>1941</v>
      </c>
      <c r="C407" t="s">
        <v>1387</v>
      </c>
      <c r="D407" t="s">
        <v>1942</v>
      </c>
    </row>
    <row r="409" spans="1:4" x14ac:dyDescent="0.25">
      <c r="A409" t="s">
        <v>1385</v>
      </c>
      <c r="B409" t="s">
        <v>1360</v>
      </c>
      <c r="C409" t="s">
        <v>1387</v>
      </c>
      <c r="D409" t="s">
        <v>1943</v>
      </c>
    </row>
    <row r="410" spans="1:4" x14ac:dyDescent="0.25">
      <c r="A410" t="s">
        <v>1528</v>
      </c>
      <c r="B410" t="s">
        <v>1944</v>
      </c>
      <c r="C410" t="s">
        <v>1387</v>
      </c>
      <c r="D410" t="s">
        <v>1556</v>
      </c>
    </row>
    <row r="411" spans="1:4" x14ac:dyDescent="0.25">
      <c r="A411" t="s">
        <v>1528</v>
      </c>
      <c r="B411" t="s">
        <v>1945</v>
      </c>
      <c r="C411" t="s">
        <v>1387</v>
      </c>
      <c r="D411" t="s">
        <v>1946</v>
      </c>
    </row>
    <row r="413" spans="1:4" x14ac:dyDescent="0.25">
      <c r="A413" t="s">
        <v>1385</v>
      </c>
      <c r="B413" t="s">
        <v>1361</v>
      </c>
      <c r="C413" t="s">
        <v>1387</v>
      </c>
      <c r="D413" t="s">
        <v>1947</v>
      </c>
    </row>
    <row r="414" spans="1:4" x14ac:dyDescent="0.25">
      <c r="A414" t="s">
        <v>1528</v>
      </c>
      <c r="B414" t="s">
        <v>1948</v>
      </c>
      <c r="C414" t="s">
        <v>1387</v>
      </c>
      <c r="D414" t="s">
        <v>1949</v>
      </c>
    </row>
    <row r="415" spans="1:4" x14ac:dyDescent="0.25">
      <c r="A415" t="s">
        <v>1528</v>
      </c>
      <c r="B415" t="s">
        <v>1950</v>
      </c>
      <c r="C415" t="s">
        <v>1387</v>
      </c>
      <c r="D415" t="s">
        <v>1951</v>
      </c>
    </row>
    <row r="417" spans="1:4" x14ac:dyDescent="0.25">
      <c r="A417" t="s">
        <v>1385</v>
      </c>
      <c r="B417" t="s">
        <v>1362</v>
      </c>
      <c r="C417" t="s">
        <v>1387</v>
      </c>
      <c r="D417" t="s">
        <v>1952</v>
      </c>
    </row>
    <row r="418" spans="1:4" x14ac:dyDescent="0.25">
      <c r="A418" t="s">
        <v>1528</v>
      </c>
      <c r="B418" t="s">
        <v>1953</v>
      </c>
      <c r="C418" t="s">
        <v>1387</v>
      </c>
      <c r="D418" t="s">
        <v>1568</v>
      </c>
    </row>
    <row r="419" spans="1:4" x14ac:dyDescent="0.25">
      <c r="A419" t="s">
        <v>1528</v>
      </c>
      <c r="B419" t="s">
        <v>1954</v>
      </c>
      <c r="C419" t="s">
        <v>1387</v>
      </c>
      <c r="D419" t="s">
        <v>1955</v>
      </c>
    </row>
    <row r="421" spans="1:4" x14ac:dyDescent="0.25">
      <c r="A421" t="s">
        <v>1385</v>
      </c>
      <c r="B421" t="s">
        <v>1363</v>
      </c>
      <c r="C421" t="s">
        <v>1387</v>
      </c>
      <c r="D421" t="s">
        <v>1571</v>
      </c>
    </row>
    <row r="422" spans="1:4" x14ac:dyDescent="0.25">
      <c r="A422" t="s">
        <v>1528</v>
      </c>
      <c r="B422" t="s">
        <v>1956</v>
      </c>
      <c r="C422" t="s">
        <v>1387</v>
      </c>
      <c r="D422" t="s">
        <v>1573</v>
      </c>
    </row>
    <row r="423" spans="1:4" x14ac:dyDescent="0.25">
      <c r="A423" t="s">
        <v>1528</v>
      </c>
      <c r="B423" t="s">
        <v>1957</v>
      </c>
      <c r="C423" t="s">
        <v>1387</v>
      </c>
      <c r="D423" t="s">
        <v>1575</v>
      </c>
    </row>
    <row r="424" spans="1:4" x14ac:dyDescent="0.25">
      <c r="A424" t="s">
        <v>1528</v>
      </c>
      <c r="B424" t="s">
        <v>1958</v>
      </c>
      <c r="C424" t="s">
        <v>1387</v>
      </c>
      <c r="D424" t="s">
        <v>1959</v>
      </c>
    </row>
    <row r="426" spans="1:4" x14ac:dyDescent="0.25">
      <c r="A426" t="s">
        <v>1385</v>
      </c>
      <c r="B426" t="s">
        <v>1364</v>
      </c>
      <c r="C426" t="s">
        <v>1387</v>
      </c>
      <c r="D426" t="s">
        <v>1960</v>
      </c>
    </row>
    <row r="427" spans="1:4" x14ac:dyDescent="0.25">
      <c r="A427" t="s">
        <v>1528</v>
      </c>
      <c r="B427" t="s">
        <v>1961</v>
      </c>
      <c r="C427" t="s">
        <v>1387</v>
      </c>
      <c r="D427" t="s">
        <v>1962</v>
      </c>
    </row>
    <row r="428" spans="1:4" x14ac:dyDescent="0.25">
      <c r="A428" t="s">
        <v>1528</v>
      </c>
      <c r="B428" t="s">
        <v>1963</v>
      </c>
      <c r="C428" t="s">
        <v>1387</v>
      </c>
      <c r="D428" t="s">
        <v>1964</v>
      </c>
    </row>
    <row r="430" spans="1:4" x14ac:dyDescent="0.25">
      <c r="A430" t="s">
        <v>1385</v>
      </c>
      <c r="B430" t="s">
        <v>1365</v>
      </c>
      <c r="C430" t="s">
        <v>1387</v>
      </c>
      <c r="D430" t="s">
        <v>1965</v>
      </c>
    </row>
    <row r="431" spans="1:4" x14ac:dyDescent="0.25">
      <c r="A431" t="s">
        <v>1528</v>
      </c>
      <c r="B431" t="s">
        <v>1966</v>
      </c>
      <c r="C431" t="s">
        <v>1387</v>
      </c>
      <c r="D431" t="s">
        <v>1967</v>
      </c>
    </row>
    <row r="432" spans="1:4" x14ac:dyDescent="0.25">
      <c r="A432" t="s">
        <v>1528</v>
      </c>
      <c r="B432" t="s">
        <v>1968</v>
      </c>
      <c r="C432" t="s">
        <v>1387</v>
      </c>
      <c r="D432" t="s">
        <v>1969</v>
      </c>
    </row>
    <row r="434" spans="1:4" x14ac:dyDescent="0.25">
      <c r="A434" t="s">
        <v>1385</v>
      </c>
      <c r="B434" t="s">
        <v>1366</v>
      </c>
      <c r="C434" t="s">
        <v>1387</v>
      </c>
      <c r="D434" t="s">
        <v>1970</v>
      </c>
    </row>
    <row r="435" spans="1:4" x14ac:dyDescent="0.25">
      <c r="A435" t="s">
        <v>1528</v>
      </c>
      <c r="B435" t="s">
        <v>1971</v>
      </c>
      <c r="C435" t="s">
        <v>1387</v>
      </c>
      <c r="D435" t="s">
        <v>1596</v>
      </c>
    </row>
    <row r="436" spans="1:4" x14ac:dyDescent="0.25">
      <c r="A436" t="s">
        <v>1528</v>
      </c>
      <c r="B436" t="s">
        <v>1972</v>
      </c>
      <c r="C436" t="s">
        <v>1387</v>
      </c>
      <c r="D436" t="s">
        <v>1973</v>
      </c>
    </row>
    <row r="438" spans="1:4" x14ac:dyDescent="0.25">
      <c r="A438" t="s">
        <v>1385</v>
      </c>
      <c r="B438" t="s">
        <v>1367</v>
      </c>
      <c r="C438" t="s">
        <v>1387</v>
      </c>
      <c r="D438" t="s">
        <v>1974</v>
      </c>
    </row>
    <row r="439" spans="1:4" x14ac:dyDescent="0.25">
      <c r="A439" t="s">
        <v>1528</v>
      </c>
      <c r="B439" t="s">
        <v>1975</v>
      </c>
      <c r="C439" t="s">
        <v>1387</v>
      </c>
      <c r="D439" t="s">
        <v>1601</v>
      </c>
    </row>
    <row r="440" spans="1:4" x14ac:dyDescent="0.25">
      <c r="A440" t="s">
        <v>1528</v>
      </c>
      <c r="B440" t="s">
        <v>1976</v>
      </c>
      <c r="C440" t="s">
        <v>1387</v>
      </c>
      <c r="D440" t="s">
        <v>1977</v>
      </c>
    </row>
    <row r="442" spans="1:4" x14ac:dyDescent="0.25">
      <c r="A442" t="s">
        <v>1385</v>
      </c>
      <c r="B442" t="s">
        <v>1368</v>
      </c>
      <c r="C442" t="s">
        <v>1387</v>
      </c>
      <c r="D442" t="s">
        <v>1978</v>
      </c>
    </row>
    <row r="443" spans="1:4" x14ac:dyDescent="0.25">
      <c r="A443" t="s">
        <v>1528</v>
      </c>
      <c r="B443" t="s">
        <v>1979</v>
      </c>
      <c r="C443" t="s">
        <v>1387</v>
      </c>
      <c r="D443" t="s">
        <v>1980</v>
      </c>
    </row>
    <row r="444" spans="1:4" x14ac:dyDescent="0.25">
      <c r="A444" t="s">
        <v>1528</v>
      </c>
      <c r="B444" t="s">
        <v>1981</v>
      </c>
      <c r="C444" t="s">
        <v>1387</v>
      </c>
      <c r="D444" t="s">
        <v>1982</v>
      </c>
    </row>
    <row r="446" spans="1:4" x14ac:dyDescent="0.25">
      <c r="A446" t="s">
        <v>1385</v>
      </c>
      <c r="B446" t="s">
        <v>1369</v>
      </c>
      <c r="C446" t="s">
        <v>1387</v>
      </c>
      <c r="D446" t="s">
        <v>1983</v>
      </c>
    </row>
    <row r="447" spans="1:4" x14ac:dyDescent="0.25">
      <c r="A447" t="s">
        <v>1528</v>
      </c>
      <c r="B447" t="s">
        <v>1984</v>
      </c>
      <c r="C447" t="s">
        <v>1387</v>
      </c>
      <c r="D447" t="s">
        <v>1985</v>
      </c>
    </row>
    <row r="448" spans="1:4" x14ac:dyDescent="0.25">
      <c r="A448" t="s">
        <v>1528</v>
      </c>
      <c r="B448" t="s">
        <v>1986</v>
      </c>
      <c r="C448" t="s">
        <v>1387</v>
      </c>
      <c r="D448" t="s">
        <v>1987</v>
      </c>
    </row>
    <row r="450" spans="1:4" x14ac:dyDescent="0.25">
      <c r="A450" t="s">
        <v>1385</v>
      </c>
      <c r="B450" t="s">
        <v>1370</v>
      </c>
      <c r="C450" t="s">
        <v>1387</v>
      </c>
      <c r="D450" t="s">
        <v>1988</v>
      </c>
    </row>
    <row r="451" spans="1:4" x14ac:dyDescent="0.25">
      <c r="A451" t="s">
        <v>1528</v>
      </c>
      <c r="B451" t="s">
        <v>1989</v>
      </c>
      <c r="C451" t="s">
        <v>1387</v>
      </c>
      <c r="D451" t="s">
        <v>1658</v>
      </c>
    </row>
    <row r="452" spans="1:4" x14ac:dyDescent="0.25">
      <c r="A452" t="s">
        <v>1528</v>
      </c>
      <c r="B452" t="s">
        <v>1990</v>
      </c>
      <c r="C452" t="s">
        <v>1387</v>
      </c>
      <c r="D452" t="s">
        <v>1991</v>
      </c>
    </row>
    <row r="454" spans="1:4" x14ac:dyDescent="0.25">
      <c r="A454" t="s">
        <v>1385</v>
      </c>
      <c r="B454" t="s">
        <v>1371</v>
      </c>
      <c r="C454" t="s">
        <v>1387</v>
      </c>
      <c r="D454" t="s">
        <v>1992</v>
      </c>
    </row>
    <row r="455" spans="1:4" x14ac:dyDescent="0.25">
      <c r="A455" t="s">
        <v>1528</v>
      </c>
      <c r="B455" t="s">
        <v>1993</v>
      </c>
      <c r="C455" t="s">
        <v>1387</v>
      </c>
      <c r="D455" t="s">
        <v>1994</v>
      </c>
    </row>
    <row r="456" spans="1:4" x14ac:dyDescent="0.25">
      <c r="A456" t="s">
        <v>1528</v>
      </c>
      <c r="B456" t="s">
        <v>1995</v>
      </c>
      <c r="C456" t="s">
        <v>1387</v>
      </c>
      <c r="D456" t="s">
        <v>1996</v>
      </c>
    </row>
    <row r="458" spans="1:4" x14ac:dyDescent="0.25">
      <c r="A458" t="s">
        <v>1385</v>
      </c>
      <c r="B458" t="s">
        <v>1372</v>
      </c>
      <c r="C458" t="s">
        <v>1387</v>
      </c>
      <c r="D458" t="s">
        <v>1997</v>
      </c>
    </row>
    <row r="459" spans="1:4" x14ac:dyDescent="0.25">
      <c r="A459" t="s">
        <v>1528</v>
      </c>
      <c r="B459" t="s">
        <v>1998</v>
      </c>
      <c r="C459" t="s">
        <v>1387</v>
      </c>
      <c r="D459" t="s">
        <v>1999</v>
      </c>
    </row>
    <row r="460" spans="1:4" x14ac:dyDescent="0.25">
      <c r="A460" t="s">
        <v>1528</v>
      </c>
      <c r="B460" t="s">
        <v>2000</v>
      </c>
      <c r="C460" t="s">
        <v>1387</v>
      </c>
      <c r="D460" t="s">
        <v>2001</v>
      </c>
    </row>
    <row r="462" spans="1:4" x14ac:dyDescent="0.25">
      <c r="A462" t="s">
        <v>1385</v>
      </c>
      <c r="B462" t="s">
        <v>1373</v>
      </c>
      <c r="C462" t="s">
        <v>1387</v>
      </c>
      <c r="D462" t="s">
        <v>2002</v>
      </c>
    </row>
    <row r="463" spans="1:4" x14ac:dyDescent="0.25">
      <c r="A463" t="s">
        <v>1528</v>
      </c>
      <c r="B463" t="s">
        <v>2003</v>
      </c>
      <c r="C463" t="s">
        <v>1387</v>
      </c>
      <c r="D463" t="s">
        <v>2004</v>
      </c>
    </row>
    <row r="464" spans="1:4" x14ac:dyDescent="0.25">
      <c r="A464" t="s">
        <v>1528</v>
      </c>
      <c r="B464" t="s">
        <v>2005</v>
      </c>
      <c r="C464" t="s">
        <v>1387</v>
      </c>
      <c r="D464" t="s">
        <v>2006</v>
      </c>
    </row>
    <row r="466" spans="1:4" x14ac:dyDescent="0.25">
      <c r="A466" t="s">
        <v>1385</v>
      </c>
      <c r="B466" t="s">
        <v>1374</v>
      </c>
      <c r="C466" t="s">
        <v>1387</v>
      </c>
      <c r="D466" t="s">
        <v>1651</v>
      </c>
    </row>
    <row r="467" spans="1:4" x14ac:dyDescent="0.25">
      <c r="A467" t="s">
        <v>1528</v>
      </c>
      <c r="B467" t="s">
        <v>2007</v>
      </c>
      <c r="C467" t="s">
        <v>1387</v>
      </c>
      <c r="D467" t="s">
        <v>1653</v>
      </c>
    </row>
    <row r="468" spans="1:4" x14ac:dyDescent="0.25">
      <c r="A468" t="s">
        <v>1528</v>
      </c>
      <c r="B468" t="s">
        <v>2008</v>
      </c>
      <c r="C468" t="s">
        <v>1387</v>
      </c>
      <c r="D468" t="s">
        <v>1655</v>
      </c>
    </row>
    <row r="470" spans="1:4" x14ac:dyDescent="0.25">
      <c r="A470" t="s">
        <v>1385</v>
      </c>
      <c r="B470" t="s">
        <v>1375</v>
      </c>
      <c r="C470" t="s">
        <v>1387</v>
      </c>
      <c r="D470" t="s">
        <v>2009</v>
      </c>
    </row>
    <row r="471" spans="1:4" x14ac:dyDescent="0.25">
      <c r="A471" t="s">
        <v>1528</v>
      </c>
      <c r="B471" t="s">
        <v>2010</v>
      </c>
      <c r="C471" t="s">
        <v>1387</v>
      </c>
      <c r="D471" t="s">
        <v>2011</v>
      </c>
    </row>
    <row r="472" spans="1:4" x14ac:dyDescent="0.25">
      <c r="A472" t="s">
        <v>1528</v>
      </c>
      <c r="B472" t="s">
        <v>2012</v>
      </c>
      <c r="C472" t="s">
        <v>1387</v>
      </c>
      <c r="D472" t="s">
        <v>2013</v>
      </c>
    </row>
    <row r="474" spans="1:4" x14ac:dyDescent="0.25">
      <c r="A474" t="s">
        <v>1385</v>
      </c>
      <c r="B474" t="s">
        <v>1376</v>
      </c>
      <c r="C474" t="s">
        <v>1387</v>
      </c>
      <c r="D474" t="s">
        <v>2014</v>
      </c>
    </row>
    <row r="475" spans="1:4" x14ac:dyDescent="0.25">
      <c r="A475" t="s">
        <v>1528</v>
      </c>
      <c r="B475" t="s">
        <v>2015</v>
      </c>
      <c r="C475" t="s">
        <v>1387</v>
      </c>
      <c r="D475" t="s">
        <v>2016</v>
      </c>
    </row>
    <row r="476" spans="1:4" x14ac:dyDescent="0.25">
      <c r="A476" t="s">
        <v>1528</v>
      </c>
      <c r="B476" t="s">
        <v>2017</v>
      </c>
      <c r="C476" t="s">
        <v>1387</v>
      </c>
      <c r="D476" t="s">
        <v>2018</v>
      </c>
    </row>
    <row r="478" spans="1:4" x14ac:dyDescent="0.25">
      <c r="A478" t="s">
        <v>1385</v>
      </c>
      <c r="B478" t="s">
        <v>1377</v>
      </c>
      <c r="C478" t="s">
        <v>1387</v>
      </c>
      <c r="D478" t="s">
        <v>2019</v>
      </c>
    </row>
    <row r="479" spans="1:4" x14ac:dyDescent="0.25">
      <c r="A479" t="s">
        <v>1528</v>
      </c>
      <c r="B479" t="s">
        <v>2020</v>
      </c>
      <c r="C479" t="s">
        <v>1387</v>
      </c>
      <c r="D479" t="s">
        <v>2021</v>
      </c>
    </row>
    <row r="480" spans="1:4" x14ac:dyDescent="0.25">
      <c r="A480" t="s">
        <v>1528</v>
      </c>
      <c r="B480" t="s">
        <v>2022</v>
      </c>
      <c r="C480" t="s">
        <v>1387</v>
      </c>
      <c r="D480" t="s">
        <v>2023</v>
      </c>
    </row>
    <row r="481" spans="1:4" x14ac:dyDescent="0.25">
      <c r="A481" t="s">
        <v>1528</v>
      </c>
      <c r="B481" t="s">
        <v>2024</v>
      </c>
      <c r="C481" t="s">
        <v>1387</v>
      </c>
      <c r="D481" t="s">
        <v>2025</v>
      </c>
    </row>
    <row r="482" spans="1:4" x14ac:dyDescent="0.25">
      <c r="A482" t="s">
        <v>1528</v>
      </c>
      <c r="B482" t="s">
        <v>2026</v>
      </c>
      <c r="C482" t="s">
        <v>1387</v>
      </c>
      <c r="D482" t="s">
        <v>2027</v>
      </c>
    </row>
    <row r="484" spans="1:4" x14ac:dyDescent="0.25">
      <c r="A484" t="s">
        <v>1385</v>
      </c>
      <c r="B484" t="s">
        <v>1378</v>
      </c>
      <c r="C484" t="s">
        <v>1387</v>
      </c>
      <c r="D484" t="s">
        <v>1812</v>
      </c>
    </row>
    <row r="485" spans="1:4" x14ac:dyDescent="0.25">
      <c r="A485" t="s">
        <v>1528</v>
      </c>
      <c r="B485" t="s">
        <v>2028</v>
      </c>
      <c r="C485" t="s">
        <v>1387</v>
      </c>
      <c r="D485" t="s">
        <v>1676</v>
      </c>
    </row>
    <row r="486" spans="1:4" x14ac:dyDescent="0.25">
      <c r="A486" t="s">
        <v>1528</v>
      </c>
      <c r="B486" t="s">
        <v>2029</v>
      </c>
      <c r="C486" t="s">
        <v>1387</v>
      </c>
      <c r="D486" t="s">
        <v>1678</v>
      </c>
    </row>
    <row r="488" spans="1:4" x14ac:dyDescent="0.25">
      <c r="A488" t="s">
        <v>1385</v>
      </c>
      <c r="B488" t="s">
        <v>1379</v>
      </c>
      <c r="C488" t="s">
        <v>1387</v>
      </c>
      <c r="D488" t="s">
        <v>2002</v>
      </c>
    </row>
    <row r="489" spans="1:4" x14ac:dyDescent="0.25">
      <c r="A489" t="s">
        <v>1528</v>
      </c>
      <c r="B489" t="s">
        <v>2030</v>
      </c>
      <c r="C489" t="s">
        <v>1387</v>
      </c>
      <c r="D489" t="s">
        <v>2004</v>
      </c>
    </row>
    <row r="490" spans="1:4" x14ac:dyDescent="0.25">
      <c r="A490" t="s">
        <v>1528</v>
      </c>
      <c r="B490" t="s">
        <v>2031</v>
      </c>
      <c r="C490" t="s">
        <v>1387</v>
      </c>
      <c r="D490" t="s">
        <v>2006</v>
      </c>
    </row>
    <row r="492" spans="1:4" x14ac:dyDescent="0.25">
      <c r="A492" t="s">
        <v>1385</v>
      </c>
      <c r="B492" t="s">
        <v>1380</v>
      </c>
      <c r="C492" t="s">
        <v>1387</v>
      </c>
      <c r="D492" t="s">
        <v>2032</v>
      </c>
    </row>
    <row r="493" spans="1:4" x14ac:dyDescent="0.25">
      <c r="A493" t="s">
        <v>1528</v>
      </c>
      <c r="B493" t="s">
        <v>2033</v>
      </c>
      <c r="C493" t="s">
        <v>1387</v>
      </c>
      <c r="D493" t="s">
        <v>2034</v>
      </c>
    </row>
    <row r="494" spans="1:4" x14ac:dyDescent="0.25">
      <c r="A494" t="s">
        <v>1528</v>
      </c>
      <c r="B494" t="s">
        <v>2035</v>
      </c>
      <c r="C494" t="s">
        <v>1387</v>
      </c>
      <c r="D494" t="s">
        <v>2036</v>
      </c>
    </row>
    <row r="496" spans="1:4" x14ac:dyDescent="0.25">
      <c r="A496" t="s">
        <v>1385</v>
      </c>
      <c r="B496" t="s">
        <v>1381</v>
      </c>
      <c r="C496" t="s">
        <v>1387</v>
      </c>
      <c r="D496" t="s">
        <v>1651</v>
      </c>
    </row>
    <row r="497" spans="1:4" x14ac:dyDescent="0.25">
      <c r="A497" t="s">
        <v>1528</v>
      </c>
      <c r="B497" t="s">
        <v>2037</v>
      </c>
      <c r="C497" t="s">
        <v>1387</v>
      </c>
      <c r="D497" t="s">
        <v>1935</v>
      </c>
    </row>
    <row r="498" spans="1:4" x14ac:dyDescent="0.25">
      <c r="A498" t="s">
        <v>1528</v>
      </c>
      <c r="B498" t="s">
        <v>2038</v>
      </c>
      <c r="C498" t="s">
        <v>1387</v>
      </c>
      <c r="D498" t="s">
        <v>1544</v>
      </c>
    </row>
    <row r="500" spans="1:4" x14ac:dyDescent="0.25">
      <c r="A500" t="s">
        <v>1385</v>
      </c>
      <c r="B500" t="s">
        <v>1382</v>
      </c>
      <c r="C500" t="s">
        <v>1387</v>
      </c>
      <c r="D500" t="s">
        <v>2039</v>
      </c>
    </row>
    <row r="501" spans="1:4" x14ac:dyDescent="0.25">
      <c r="A501" t="s">
        <v>1528</v>
      </c>
      <c r="B501" t="s">
        <v>2040</v>
      </c>
      <c r="C501" t="s">
        <v>1387</v>
      </c>
      <c r="D501" t="s">
        <v>1704</v>
      </c>
    </row>
    <row r="502" spans="1:4" x14ac:dyDescent="0.25">
      <c r="A502" t="s">
        <v>1528</v>
      </c>
      <c r="B502" t="s">
        <v>2041</v>
      </c>
      <c r="C502" t="s">
        <v>1387</v>
      </c>
      <c r="D502" t="s">
        <v>1706</v>
      </c>
    </row>
    <row r="503" spans="1:4" x14ac:dyDescent="0.25">
      <c r="A503" t="s">
        <v>1528</v>
      </c>
      <c r="B503" t="s">
        <v>2042</v>
      </c>
      <c r="C503" t="s">
        <v>1387</v>
      </c>
      <c r="D503" t="s">
        <v>1708</v>
      </c>
    </row>
    <row r="504" spans="1:4" x14ac:dyDescent="0.25">
      <c r="A504" t="s">
        <v>1528</v>
      </c>
      <c r="B504" t="s">
        <v>2043</v>
      </c>
      <c r="C504" t="s">
        <v>1387</v>
      </c>
      <c r="D504" t="s">
        <v>1710</v>
      </c>
    </row>
    <row r="506" spans="1:4" x14ac:dyDescent="0.25">
      <c r="A506" t="s">
        <v>1385</v>
      </c>
      <c r="B506" t="s">
        <v>1383</v>
      </c>
      <c r="C506" t="s">
        <v>1387</v>
      </c>
      <c r="D506" t="s">
        <v>1732</v>
      </c>
    </row>
    <row r="507" spans="1:4" x14ac:dyDescent="0.25">
      <c r="A507" t="s">
        <v>1528</v>
      </c>
      <c r="B507" t="s">
        <v>2044</v>
      </c>
      <c r="C507" t="s">
        <v>1387</v>
      </c>
      <c r="D507" t="s">
        <v>1734</v>
      </c>
    </row>
    <row r="508" spans="1:4" x14ac:dyDescent="0.25">
      <c r="A508" t="s">
        <v>1528</v>
      </c>
      <c r="B508" t="s">
        <v>2045</v>
      </c>
      <c r="C508" t="s">
        <v>1387</v>
      </c>
      <c r="D508" t="s">
        <v>1761</v>
      </c>
    </row>
    <row r="509" spans="1:4" x14ac:dyDescent="0.25">
      <c r="A509" t="s">
        <v>1528</v>
      </c>
      <c r="B509" t="s">
        <v>2046</v>
      </c>
      <c r="C509" t="s">
        <v>1387</v>
      </c>
      <c r="D509" t="s">
        <v>2047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11"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1280</v>
      </c>
      <c r="C2" s="1" t="s">
        <v>258</v>
      </c>
      <c r="D2" s="1" t="s">
        <v>1042</v>
      </c>
      <c r="E2" s="1" t="s">
        <v>1045</v>
      </c>
      <c r="F2" s="1" t="s">
        <v>1044</v>
      </c>
      <c r="G2" t="s">
        <v>1091</v>
      </c>
      <c r="H2" t="s">
        <v>1169</v>
      </c>
      <c r="I2" s="1" t="s">
        <v>1078</v>
      </c>
    </row>
    <row r="3" spans="2:9" ht="45" x14ac:dyDescent="0.25">
      <c r="B3" s="105">
        <v>1</v>
      </c>
      <c r="C3" s="105" t="str">
        <f t="shared" ref="C3:C34" si="0">LOWER(_xlfn.CONCAT("ait",LEFT(D3,1)&amp;"s"&amp;E3&amp;F3))</f>
        <v>aitos1c</v>
      </c>
      <c r="D3" s="1" t="s">
        <v>1043</v>
      </c>
      <c r="E3" s="1">
        <v>1</v>
      </c>
      <c r="F3" s="1" t="s">
        <v>1040</v>
      </c>
      <c r="G3" s="101" t="s">
        <v>1079</v>
      </c>
      <c r="H3" s="104" t="s">
        <v>1232</v>
      </c>
      <c r="I3" s="1" t="s">
        <v>1064</v>
      </c>
    </row>
    <row r="4" spans="2:9" ht="30" x14ac:dyDescent="0.25">
      <c r="B4" s="105">
        <v>2</v>
      </c>
      <c r="C4" s="105" t="str">
        <f t="shared" si="0"/>
        <v>aitos2c</v>
      </c>
      <c r="D4" s="1" t="s">
        <v>1043</v>
      </c>
      <c r="E4" s="1">
        <v>2</v>
      </c>
      <c r="F4" s="1" t="s">
        <v>1040</v>
      </c>
      <c r="G4" s="101" t="s">
        <v>1055</v>
      </c>
      <c r="H4" s="104" t="s">
        <v>1170</v>
      </c>
      <c r="I4" s="1" t="s">
        <v>1064</v>
      </c>
    </row>
    <row r="5" spans="2:9" ht="30" x14ac:dyDescent="0.25">
      <c r="B5" s="105">
        <v>3</v>
      </c>
      <c r="C5" s="105" t="str">
        <f t="shared" si="0"/>
        <v>aitos3c</v>
      </c>
      <c r="D5" s="1" t="s">
        <v>1043</v>
      </c>
      <c r="E5" s="1">
        <v>3</v>
      </c>
      <c r="F5" s="1" t="s">
        <v>1040</v>
      </c>
      <c r="G5" s="101" t="s">
        <v>1056</v>
      </c>
      <c r="H5" s="104" t="s">
        <v>1139</v>
      </c>
      <c r="I5" s="1" t="s">
        <v>1064</v>
      </c>
    </row>
    <row r="6" spans="2:9" ht="30" x14ac:dyDescent="0.25">
      <c r="B6" s="105">
        <v>4</v>
      </c>
      <c r="C6" s="105" t="str">
        <f t="shared" si="0"/>
        <v>aitos4c</v>
      </c>
      <c r="D6" s="1" t="s">
        <v>1043</v>
      </c>
      <c r="E6" s="1">
        <v>4</v>
      </c>
      <c r="F6" s="1" t="s">
        <v>1040</v>
      </c>
      <c r="G6" s="101" t="s">
        <v>1057</v>
      </c>
      <c r="H6" s="104" t="s">
        <v>1139</v>
      </c>
      <c r="I6" s="1" t="s">
        <v>1064</v>
      </c>
    </row>
    <row r="7" spans="2:9" ht="45" x14ac:dyDescent="0.25">
      <c r="B7" s="105">
        <v>5</v>
      </c>
      <c r="C7" s="105" t="str">
        <f t="shared" si="0"/>
        <v>aitos5c</v>
      </c>
      <c r="D7" s="1" t="s">
        <v>1043</v>
      </c>
      <c r="E7" s="1">
        <v>5</v>
      </c>
      <c r="F7" s="1" t="s">
        <v>1040</v>
      </c>
      <c r="G7" s="101" t="s">
        <v>1059</v>
      </c>
      <c r="H7" s="104" t="s">
        <v>1171</v>
      </c>
      <c r="I7" s="1" t="s">
        <v>1064</v>
      </c>
    </row>
    <row r="8" spans="2:9" ht="45" x14ac:dyDescent="0.25">
      <c r="B8" s="105">
        <v>6</v>
      </c>
      <c r="C8" s="105" t="str">
        <f t="shared" si="0"/>
        <v>aitos6c</v>
      </c>
      <c r="D8" s="1" t="s">
        <v>1043</v>
      </c>
      <c r="E8" s="1">
        <v>6</v>
      </c>
      <c r="F8" s="1" t="s">
        <v>1040</v>
      </c>
      <c r="G8" s="101" t="s">
        <v>1058</v>
      </c>
      <c r="H8" s="104" t="s">
        <v>1172</v>
      </c>
      <c r="I8" s="1" t="s">
        <v>1064</v>
      </c>
    </row>
    <row r="9" spans="2:9" ht="60" x14ac:dyDescent="0.25">
      <c r="B9" s="105">
        <v>7</v>
      </c>
      <c r="C9" s="105" t="str">
        <f t="shared" si="0"/>
        <v>aitos7c</v>
      </c>
      <c r="D9" s="1" t="s">
        <v>1043</v>
      </c>
      <c r="E9" s="1">
        <v>7</v>
      </c>
      <c r="F9" s="1" t="s">
        <v>1040</v>
      </c>
      <c r="G9" s="101" t="s">
        <v>1060</v>
      </c>
      <c r="H9" s="104" t="s">
        <v>1173</v>
      </c>
      <c r="I9" s="1" t="s">
        <v>1064</v>
      </c>
    </row>
    <row r="10" spans="2:9" ht="30" x14ac:dyDescent="0.25">
      <c r="B10" s="105">
        <v>8</v>
      </c>
      <c r="C10" s="105" t="str">
        <f t="shared" si="0"/>
        <v>aitos8c</v>
      </c>
      <c r="D10" s="1" t="s">
        <v>1043</v>
      </c>
      <c r="E10" s="1">
        <v>8</v>
      </c>
      <c r="F10" s="1" t="s">
        <v>1040</v>
      </c>
      <c r="G10" s="101" t="s">
        <v>1061</v>
      </c>
      <c r="H10" s="104" t="s">
        <v>1119</v>
      </c>
      <c r="I10" s="1" t="s">
        <v>1064</v>
      </c>
    </row>
    <row r="11" spans="2:9" ht="60" x14ac:dyDescent="0.25">
      <c r="B11" s="105">
        <v>9</v>
      </c>
      <c r="C11" s="105" t="str">
        <f t="shared" si="0"/>
        <v>aitos9c</v>
      </c>
      <c r="D11" s="1" t="s">
        <v>1043</v>
      </c>
      <c r="E11" s="1">
        <v>9</v>
      </c>
      <c r="F11" s="1" t="s">
        <v>1040</v>
      </c>
      <c r="G11" s="101" t="s">
        <v>1062</v>
      </c>
      <c r="H11" s="104" t="s">
        <v>1174</v>
      </c>
      <c r="I11" s="1" t="s">
        <v>1064</v>
      </c>
    </row>
    <row r="12" spans="2:9" ht="30" x14ac:dyDescent="0.25">
      <c r="B12" s="105">
        <v>10</v>
      </c>
      <c r="C12" s="105" t="str">
        <f t="shared" si="0"/>
        <v>aitos10c</v>
      </c>
      <c r="D12" s="1" t="s">
        <v>1043</v>
      </c>
      <c r="E12" s="1">
        <v>10</v>
      </c>
      <c r="F12" s="1" t="s">
        <v>1040</v>
      </c>
      <c r="G12" s="101" t="s">
        <v>1063</v>
      </c>
      <c r="H12" s="104" t="s">
        <v>1138</v>
      </c>
      <c r="I12" s="1" t="s">
        <v>1064</v>
      </c>
    </row>
    <row r="13" spans="2:9" ht="30" x14ac:dyDescent="0.25">
      <c r="B13" s="105">
        <v>11</v>
      </c>
      <c r="C13" s="105" t="str">
        <f t="shared" si="0"/>
        <v>aitos11c</v>
      </c>
      <c r="D13" s="1" t="s">
        <v>1043</v>
      </c>
      <c r="E13" s="1">
        <v>11</v>
      </c>
      <c r="F13" s="1" t="s">
        <v>1040</v>
      </c>
      <c r="G13" s="101" t="s">
        <v>1066</v>
      </c>
      <c r="H13" s="104" t="s">
        <v>1175</v>
      </c>
      <c r="I13" s="1" t="s">
        <v>1064</v>
      </c>
    </row>
    <row r="14" spans="2:9" ht="45" x14ac:dyDescent="0.25">
      <c r="B14" s="105">
        <v>12</v>
      </c>
      <c r="C14" s="105" t="str">
        <f t="shared" si="0"/>
        <v>aitos12c</v>
      </c>
      <c r="D14" s="1" t="s">
        <v>1043</v>
      </c>
      <c r="E14" s="1">
        <v>12</v>
      </c>
      <c r="F14" s="1" t="s">
        <v>1040</v>
      </c>
      <c r="G14" s="101" t="s">
        <v>1067</v>
      </c>
      <c r="H14" s="104" t="s">
        <v>1116</v>
      </c>
      <c r="I14" s="1" t="s">
        <v>1064</v>
      </c>
    </row>
    <row r="15" spans="2:9" ht="30" x14ac:dyDescent="0.25">
      <c r="B15" s="105">
        <v>13</v>
      </c>
      <c r="C15" s="105" t="str">
        <f t="shared" si="0"/>
        <v>aitos13c</v>
      </c>
      <c r="D15" s="1" t="s">
        <v>1043</v>
      </c>
      <c r="E15" s="1">
        <v>13</v>
      </c>
      <c r="F15" s="1" t="s">
        <v>1040</v>
      </c>
      <c r="G15" s="101" t="s">
        <v>1068</v>
      </c>
      <c r="H15" s="104" t="s">
        <v>1176</v>
      </c>
      <c r="I15" s="1" t="s">
        <v>1064</v>
      </c>
    </row>
    <row r="16" spans="2:9" ht="60" x14ac:dyDescent="0.25">
      <c r="B16" s="105">
        <v>14</v>
      </c>
      <c r="C16" s="105" t="str">
        <f t="shared" si="0"/>
        <v>aitos14c</v>
      </c>
      <c r="D16" s="1" t="s">
        <v>1043</v>
      </c>
      <c r="E16" s="1">
        <v>14</v>
      </c>
      <c r="F16" s="1" t="s">
        <v>1040</v>
      </c>
      <c r="G16" s="101" t="s">
        <v>1069</v>
      </c>
      <c r="H16" s="104" t="s">
        <v>1177</v>
      </c>
      <c r="I16" s="1" t="s">
        <v>1064</v>
      </c>
    </row>
    <row r="17" spans="2:9" ht="30" x14ac:dyDescent="0.25">
      <c r="B17" s="105">
        <v>15</v>
      </c>
      <c r="C17" s="105" t="str">
        <f t="shared" si="0"/>
        <v>aitos15c</v>
      </c>
      <c r="D17" s="1" t="s">
        <v>1043</v>
      </c>
      <c r="E17" s="1">
        <v>15</v>
      </c>
      <c r="F17" s="1" t="s">
        <v>1040</v>
      </c>
      <c r="G17" s="101" t="s">
        <v>1070</v>
      </c>
      <c r="H17" s="104" t="s">
        <v>1178</v>
      </c>
      <c r="I17" s="1" t="s">
        <v>1064</v>
      </c>
    </row>
    <row r="18" spans="2:9" ht="45" x14ac:dyDescent="0.25">
      <c r="B18" s="105">
        <v>16</v>
      </c>
      <c r="C18" s="105" t="str">
        <f t="shared" si="0"/>
        <v>aitos16c</v>
      </c>
      <c r="D18" s="1" t="s">
        <v>1043</v>
      </c>
      <c r="E18" s="1">
        <v>16</v>
      </c>
      <c r="F18" s="1" t="s">
        <v>1040</v>
      </c>
      <c r="G18" s="101" t="s">
        <v>1071</v>
      </c>
      <c r="H18" s="104" t="s">
        <v>1179</v>
      </c>
      <c r="I18" s="1" t="s">
        <v>1064</v>
      </c>
    </row>
    <row r="19" spans="2:9" ht="30" x14ac:dyDescent="0.25">
      <c r="B19" s="105">
        <v>17</v>
      </c>
      <c r="C19" s="105" t="str">
        <f t="shared" si="0"/>
        <v>aitos17c</v>
      </c>
      <c r="D19" s="1" t="s">
        <v>1043</v>
      </c>
      <c r="E19" s="1">
        <v>17</v>
      </c>
      <c r="F19" s="1" t="s">
        <v>1040</v>
      </c>
      <c r="G19" s="101" t="s">
        <v>1072</v>
      </c>
      <c r="H19" s="104" t="s">
        <v>1180</v>
      </c>
      <c r="I19" s="1" t="s">
        <v>1064</v>
      </c>
    </row>
    <row r="20" spans="2:9" ht="30" x14ac:dyDescent="0.25">
      <c r="B20" s="105">
        <v>18</v>
      </c>
      <c r="C20" s="105" t="str">
        <f t="shared" si="0"/>
        <v>aitos18c</v>
      </c>
      <c r="D20" s="1" t="s">
        <v>1043</v>
      </c>
      <c r="E20" s="1">
        <v>18</v>
      </c>
      <c r="F20" s="1" t="s">
        <v>1040</v>
      </c>
      <c r="G20" s="101" t="s">
        <v>1073</v>
      </c>
      <c r="H20" s="104" t="s">
        <v>1161</v>
      </c>
      <c r="I20" s="1" t="s">
        <v>1064</v>
      </c>
    </row>
    <row r="21" spans="2:9" ht="45" x14ac:dyDescent="0.25">
      <c r="B21" s="105">
        <v>19</v>
      </c>
      <c r="C21" s="105" t="str">
        <f t="shared" si="0"/>
        <v>aitos19c</v>
      </c>
      <c r="D21" s="1" t="s">
        <v>1043</v>
      </c>
      <c r="E21" s="1">
        <v>19</v>
      </c>
      <c r="F21" s="1" t="s">
        <v>1040</v>
      </c>
      <c r="G21" s="101" t="s">
        <v>1074</v>
      </c>
      <c r="H21" s="104" t="s">
        <v>1181</v>
      </c>
      <c r="I21" s="1" t="s">
        <v>1064</v>
      </c>
    </row>
    <row r="22" spans="2:9" ht="45" x14ac:dyDescent="0.25">
      <c r="B22" s="105">
        <v>20</v>
      </c>
      <c r="C22" s="105" t="str">
        <f t="shared" si="0"/>
        <v>aitos20c</v>
      </c>
      <c r="D22" s="1" t="s">
        <v>1043</v>
      </c>
      <c r="E22" s="1">
        <v>20</v>
      </c>
      <c r="F22" s="1" t="s">
        <v>1040</v>
      </c>
      <c r="G22" s="101" t="s">
        <v>1075</v>
      </c>
      <c r="H22" s="104" t="s">
        <v>1116</v>
      </c>
      <c r="I22" s="1" t="s">
        <v>1064</v>
      </c>
    </row>
    <row r="23" spans="2:9" ht="45" x14ac:dyDescent="0.25">
      <c r="B23" s="105">
        <v>21</v>
      </c>
      <c r="C23" s="105" t="str">
        <f t="shared" si="0"/>
        <v>aitos21c</v>
      </c>
      <c r="D23" s="1" t="s">
        <v>1043</v>
      </c>
      <c r="E23" s="1">
        <v>21</v>
      </c>
      <c r="F23" s="1" t="s">
        <v>1040</v>
      </c>
      <c r="G23" s="101" t="s">
        <v>1076</v>
      </c>
      <c r="H23" s="104" t="s">
        <v>1182</v>
      </c>
      <c r="I23" s="1" t="s">
        <v>1064</v>
      </c>
    </row>
    <row r="24" spans="2:9" ht="45" x14ac:dyDescent="0.25">
      <c r="B24" s="105">
        <v>22</v>
      </c>
      <c r="C24" s="105" t="str">
        <f t="shared" si="0"/>
        <v>aitos22c</v>
      </c>
      <c r="D24" s="1" t="s">
        <v>1043</v>
      </c>
      <c r="E24" s="1">
        <v>22</v>
      </c>
      <c r="F24" s="1" t="s">
        <v>1040</v>
      </c>
      <c r="G24" s="101" t="s">
        <v>1077</v>
      </c>
      <c r="H24" s="104" t="s">
        <v>1183</v>
      </c>
      <c r="I24" s="1" t="s">
        <v>1064</v>
      </c>
    </row>
    <row r="25" spans="2:9" ht="30" x14ac:dyDescent="0.25">
      <c r="B25" s="105">
        <v>23</v>
      </c>
      <c r="C25" s="105" t="str">
        <f t="shared" si="0"/>
        <v>aitos23c</v>
      </c>
      <c r="D25" s="1" t="s">
        <v>1043</v>
      </c>
      <c r="E25" s="1">
        <v>23</v>
      </c>
      <c r="F25" s="1" t="s">
        <v>1040</v>
      </c>
      <c r="G25" s="101" t="s">
        <v>1048</v>
      </c>
      <c r="H25" s="104" t="s">
        <v>1184</v>
      </c>
      <c r="I25" s="1" t="s">
        <v>1065</v>
      </c>
    </row>
    <row r="26" spans="2:9" ht="30" x14ac:dyDescent="0.25">
      <c r="B26" s="105">
        <v>24</v>
      </c>
      <c r="C26" s="105" t="str">
        <f t="shared" si="0"/>
        <v>aitos24c</v>
      </c>
      <c r="D26" s="1" t="s">
        <v>1043</v>
      </c>
      <c r="E26" s="1">
        <v>24</v>
      </c>
      <c r="F26" s="1" t="s">
        <v>1040</v>
      </c>
      <c r="G26" s="102" t="s">
        <v>1051</v>
      </c>
      <c r="H26" s="104" t="s">
        <v>1111</v>
      </c>
      <c r="I26" s="1" t="s">
        <v>1065</v>
      </c>
    </row>
    <row r="27" spans="2:9" ht="30" x14ac:dyDescent="0.25">
      <c r="B27" s="105">
        <v>25</v>
      </c>
      <c r="C27" s="105" t="str">
        <f t="shared" si="0"/>
        <v>aitos25c</v>
      </c>
      <c r="D27" s="1" t="s">
        <v>1043</v>
      </c>
      <c r="E27" s="1">
        <v>25</v>
      </c>
      <c r="F27" s="1" t="s">
        <v>1040</v>
      </c>
      <c r="G27" s="103" t="s">
        <v>1054</v>
      </c>
      <c r="H27" s="104" t="s">
        <v>1185</v>
      </c>
      <c r="I27" s="1" t="s">
        <v>1065</v>
      </c>
    </row>
    <row r="28" spans="2:9" ht="30" x14ac:dyDescent="0.25">
      <c r="B28" s="105">
        <v>26</v>
      </c>
      <c r="C28" s="105" t="str">
        <f t="shared" si="0"/>
        <v>aitos26c</v>
      </c>
      <c r="D28" s="1" t="s">
        <v>1043</v>
      </c>
      <c r="E28" s="1">
        <v>26</v>
      </c>
      <c r="F28" s="1" t="s">
        <v>1040</v>
      </c>
      <c r="G28" s="103" t="s">
        <v>1054</v>
      </c>
      <c r="H28" s="104" t="s">
        <v>1185</v>
      </c>
      <c r="I28" s="1" t="s">
        <v>1065</v>
      </c>
    </row>
    <row r="29" spans="2:9" ht="30" x14ac:dyDescent="0.25">
      <c r="B29" s="105">
        <v>27</v>
      </c>
      <c r="C29" s="105" t="str">
        <f t="shared" si="0"/>
        <v>aitos27c</v>
      </c>
      <c r="D29" s="1" t="s">
        <v>1043</v>
      </c>
      <c r="E29" s="1">
        <v>27</v>
      </c>
      <c r="F29" s="1" t="s">
        <v>1040</v>
      </c>
      <c r="G29" s="101" t="s">
        <v>1053</v>
      </c>
      <c r="H29" s="104" t="s">
        <v>1186</v>
      </c>
      <c r="I29" s="1" t="s">
        <v>1065</v>
      </c>
    </row>
    <row r="30" spans="2:9" ht="31.5" customHeight="1" x14ac:dyDescent="0.25">
      <c r="B30" s="105">
        <v>28</v>
      </c>
      <c r="C30" s="105" t="str">
        <f t="shared" si="0"/>
        <v>aitos28c</v>
      </c>
      <c r="D30" s="1" t="s">
        <v>1043</v>
      </c>
      <c r="E30" s="1">
        <v>28</v>
      </c>
      <c r="F30" s="1" t="s">
        <v>1040</v>
      </c>
      <c r="G30" s="101" t="s">
        <v>1052</v>
      </c>
      <c r="H30" s="104" t="s">
        <v>1187</v>
      </c>
      <c r="I30" s="1" t="s">
        <v>1065</v>
      </c>
    </row>
    <row r="31" spans="2:9" ht="30" x14ac:dyDescent="0.25">
      <c r="B31" s="105">
        <v>29</v>
      </c>
      <c r="C31" s="105" t="str">
        <f t="shared" si="0"/>
        <v>aitos29c</v>
      </c>
      <c r="D31" s="1" t="s">
        <v>1043</v>
      </c>
      <c r="E31" s="1">
        <v>29</v>
      </c>
      <c r="F31" s="1" t="s">
        <v>1040</v>
      </c>
      <c r="G31" s="101" t="s">
        <v>1089</v>
      </c>
      <c r="H31" s="104" t="s">
        <v>1188</v>
      </c>
      <c r="I31" s="1" t="s">
        <v>1065</v>
      </c>
    </row>
    <row r="32" spans="2:9" ht="31.5" customHeight="1" x14ac:dyDescent="0.25">
      <c r="B32" s="105">
        <v>30</v>
      </c>
      <c r="C32" s="105" t="str">
        <f t="shared" si="0"/>
        <v>aitos30c</v>
      </c>
      <c r="D32" s="1" t="s">
        <v>1043</v>
      </c>
      <c r="E32" s="1">
        <v>30</v>
      </c>
      <c r="F32" s="1" t="s">
        <v>1040</v>
      </c>
      <c r="G32" s="102" t="s">
        <v>1051</v>
      </c>
      <c r="H32" s="104" t="s">
        <v>1189</v>
      </c>
      <c r="I32" s="1" t="s">
        <v>1065</v>
      </c>
    </row>
    <row r="33" spans="2:9" ht="45" x14ac:dyDescent="0.25">
      <c r="B33" s="105">
        <v>31</v>
      </c>
      <c r="C33" s="105" t="str">
        <f t="shared" si="0"/>
        <v>aitos31c</v>
      </c>
      <c r="D33" s="1" t="s">
        <v>1043</v>
      </c>
      <c r="E33" s="1">
        <v>31</v>
      </c>
      <c r="F33" s="1" t="s">
        <v>1040</v>
      </c>
      <c r="G33" s="101" t="s">
        <v>1050</v>
      </c>
      <c r="H33" s="104" t="s">
        <v>1174</v>
      </c>
      <c r="I33" s="1" t="s">
        <v>1065</v>
      </c>
    </row>
    <row r="34" spans="2:9" ht="30" x14ac:dyDescent="0.25">
      <c r="B34" s="105">
        <v>32</v>
      </c>
      <c r="C34" s="105" t="str">
        <f t="shared" si="0"/>
        <v>aitos32c</v>
      </c>
      <c r="D34" s="1" t="s">
        <v>1043</v>
      </c>
      <c r="E34" s="1">
        <v>32</v>
      </c>
      <c r="F34" s="1" t="s">
        <v>1040</v>
      </c>
      <c r="G34" s="101" t="s">
        <v>1049</v>
      </c>
      <c r="H34" s="104" t="s">
        <v>1190</v>
      </c>
      <c r="I34" s="1" t="s">
        <v>1065</v>
      </c>
    </row>
    <row r="35" spans="2:9" ht="30" x14ac:dyDescent="0.25">
      <c r="B35" s="105">
        <v>33</v>
      </c>
      <c r="C35" s="105" t="str">
        <f t="shared" ref="C35:C66" si="1">LOWER(_xlfn.CONCAT("ait",LEFT(D35,1)&amp;"s"&amp;E35&amp;F35))</f>
        <v>aitos33c</v>
      </c>
      <c r="D35" s="1" t="s">
        <v>1043</v>
      </c>
      <c r="E35" s="1">
        <v>33</v>
      </c>
      <c r="F35" s="1" t="s">
        <v>1040</v>
      </c>
      <c r="G35" s="101" t="s">
        <v>1047</v>
      </c>
      <c r="H35" s="104" t="s">
        <v>1191</v>
      </c>
      <c r="I35" s="1" t="s">
        <v>1065</v>
      </c>
    </row>
    <row r="36" spans="2:9" ht="30" x14ac:dyDescent="0.25">
      <c r="B36" s="105">
        <v>34</v>
      </c>
      <c r="C36" s="105" t="str">
        <f t="shared" si="1"/>
        <v>aitos34c</v>
      </c>
      <c r="D36" s="1" t="s">
        <v>1043</v>
      </c>
      <c r="E36" s="1">
        <v>34</v>
      </c>
      <c r="F36" s="1" t="s">
        <v>1040</v>
      </c>
      <c r="G36" s="101" t="s">
        <v>1046</v>
      </c>
      <c r="H36" s="104" t="s">
        <v>1128</v>
      </c>
      <c r="I36" s="1" t="s">
        <v>1065</v>
      </c>
    </row>
    <row r="37" spans="2:9" ht="45" x14ac:dyDescent="0.25">
      <c r="B37" s="105">
        <v>35</v>
      </c>
      <c r="C37" s="105" t="str">
        <f t="shared" si="1"/>
        <v>aitos1a</v>
      </c>
      <c r="D37" s="1" t="s">
        <v>1043</v>
      </c>
      <c r="E37" s="1">
        <v>1</v>
      </c>
      <c r="F37" s="1" t="s">
        <v>1080</v>
      </c>
      <c r="G37" s="101" t="s">
        <v>1082</v>
      </c>
      <c r="H37" s="104" t="s">
        <v>1192</v>
      </c>
      <c r="I37" s="1" t="s">
        <v>1064</v>
      </c>
    </row>
    <row r="38" spans="2:9" ht="30" x14ac:dyDescent="0.25">
      <c r="B38" s="105">
        <v>36</v>
      </c>
      <c r="C38" s="105" t="str">
        <f t="shared" si="1"/>
        <v>aitos2a</v>
      </c>
      <c r="D38" s="1" t="s">
        <v>1043</v>
      </c>
      <c r="E38" s="1">
        <v>2</v>
      </c>
      <c r="F38" s="1" t="s">
        <v>1080</v>
      </c>
      <c r="G38" s="101" t="s">
        <v>1083</v>
      </c>
      <c r="H38" s="104" t="s">
        <v>1193</v>
      </c>
      <c r="I38" s="1" t="s">
        <v>1064</v>
      </c>
    </row>
    <row r="39" spans="2:9" ht="30" x14ac:dyDescent="0.25">
      <c r="B39" s="105">
        <v>37</v>
      </c>
      <c r="C39" s="105" t="str">
        <f t="shared" si="1"/>
        <v>aitos3a</v>
      </c>
      <c r="D39" s="1" t="s">
        <v>1043</v>
      </c>
      <c r="E39" s="1">
        <v>3</v>
      </c>
      <c r="F39" s="1" t="s">
        <v>1080</v>
      </c>
      <c r="G39" s="101" t="s">
        <v>1084</v>
      </c>
      <c r="H39" s="104" t="s">
        <v>1105</v>
      </c>
      <c r="I39" s="1" t="s">
        <v>1064</v>
      </c>
    </row>
    <row r="40" spans="2:9" ht="30" x14ac:dyDescent="0.25">
      <c r="B40" s="105">
        <v>38</v>
      </c>
      <c r="C40" s="105" t="str">
        <f t="shared" si="1"/>
        <v>aitos4a</v>
      </c>
      <c r="D40" s="1" t="s">
        <v>1043</v>
      </c>
      <c r="E40" s="1">
        <v>4</v>
      </c>
      <c r="F40" s="1" t="s">
        <v>1080</v>
      </c>
      <c r="G40" s="101" t="s">
        <v>1085</v>
      </c>
      <c r="H40" s="104" t="s">
        <v>1194</v>
      </c>
      <c r="I40" s="1" t="s">
        <v>1064</v>
      </c>
    </row>
    <row r="41" spans="2:9" ht="45" x14ac:dyDescent="0.25">
      <c r="B41" s="105">
        <v>39</v>
      </c>
      <c r="C41" s="105" t="str">
        <f t="shared" si="1"/>
        <v>aitos5a</v>
      </c>
      <c r="D41" s="1" t="s">
        <v>1043</v>
      </c>
      <c r="E41" s="1">
        <v>5</v>
      </c>
      <c r="F41" s="1" t="s">
        <v>1080</v>
      </c>
      <c r="G41" s="101" t="s">
        <v>1086</v>
      </c>
      <c r="H41" s="104" t="s">
        <v>1195</v>
      </c>
      <c r="I41" s="1" t="s">
        <v>1064</v>
      </c>
    </row>
    <row r="42" spans="2:9" ht="45" x14ac:dyDescent="0.25">
      <c r="B42" s="105">
        <v>40</v>
      </c>
      <c r="C42" s="105" t="str">
        <f t="shared" si="1"/>
        <v>aitos6a</v>
      </c>
      <c r="D42" s="1" t="s">
        <v>1043</v>
      </c>
      <c r="E42" s="1">
        <v>6</v>
      </c>
      <c r="F42" s="1" t="s">
        <v>1080</v>
      </c>
      <c r="G42" s="101" t="s">
        <v>1087</v>
      </c>
      <c r="H42" s="104" t="s">
        <v>1196</v>
      </c>
      <c r="I42" s="1" t="s">
        <v>1064</v>
      </c>
    </row>
    <row r="43" spans="2:9" ht="45" x14ac:dyDescent="0.25">
      <c r="B43" s="105">
        <v>41</v>
      </c>
      <c r="C43" s="105" t="str">
        <f t="shared" si="1"/>
        <v>aitos7a</v>
      </c>
      <c r="D43" s="1" t="s">
        <v>1043</v>
      </c>
      <c r="E43" s="1">
        <v>7</v>
      </c>
      <c r="F43" s="1" t="s">
        <v>1080</v>
      </c>
      <c r="G43" s="101" t="s">
        <v>1088</v>
      </c>
      <c r="H43" s="104" t="s">
        <v>1197</v>
      </c>
      <c r="I43" s="1" t="s">
        <v>1064</v>
      </c>
    </row>
    <row r="44" spans="2:9" ht="30" x14ac:dyDescent="0.25">
      <c r="B44" s="105">
        <v>42</v>
      </c>
      <c r="C44" s="105" t="str">
        <f t="shared" si="1"/>
        <v>aitos8a</v>
      </c>
      <c r="D44" s="1" t="s">
        <v>1043</v>
      </c>
      <c r="E44" s="1">
        <v>8</v>
      </c>
      <c r="F44" s="1" t="s">
        <v>1080</v>
      </c>
      <c r="G44" s="101" t="s">
        <v>1089</v>
      </c>
      <c r="H44" s="104" t="s">
        <v>1188</v>
      </c>
      <c r="I44" s="1" t="s">
        <v>1064</v>
      </c>
    </row>
    <row r="45" spans="2:9" ht="60" x14ac:dyDescent="0.25">
      <c r="B45" s="105">
        <v>43</v>
      </c>
      <c r="C45" s="105" t="str">
        <f t="shared" si="1"/>
        <v>aitos9a</v>
      </c>
      <c r="D45" s="1" t="s">
        <v>1043</v>
      </c>
      <c r="E45" s="1">
        <v>9</v>
      </c>
      <c r="F45" s="1" t="s">
        <v>1080</v>
      </c>
      <c r="G45" s="101" t="s">
        <v>1090</v>
      </c>
      <c r="H45" s="104" t="s">
        <v>1198</v>
      </c>
      <c r="I45" s="1" t="s">
        <v>1064</v>
      </c>
    </row>
    <row r="46" spans="2:9" ht="45" x14ac:dyDescent="0.25">
      <c r="B46" s="105">
        <v>44</v>
      </c>
      <c r="C46" s="105" t="str">
        <f t="shared" si="1"/>
        <v>aitos10a</v>
      </c>
      <c r="D46" s="1" t="s">
        <v>1043</v>
      </c>
      <c r="E46" s="1">
        <v>10</v>
      </c>
      <c r="F46" s="1" t="s">
        <v>1080</v>
      </c>
      <c r="G46" s="101" t="s">
        <v>1092</v>
      </c>
      <c r="H46" s="104" t="s">
        <v>1139</v>
      </c>
      <c r="I46" s="1" t="s">
        <v>1064</v>
      </c>
    </row>
    <row r="47" spans="2:9" ht="30" x14ac:dyDescent="0.25">
      <c r="B47" s="105">
        <v>45</v>
      </c>
      <c r="C47" s="105" t="str">
        <f t="shared" si="1"/>
        <v>aitos11a</v>
      </c>
      <c r="D47" s="1" t="s">
        <v>1043</v>
      </c>
      <c r="E47" s="1">
        <v>11</v>
      </c>
      <c r="F47" s="1" t="s">
        <v>1080</v>
      </c>
      <c r="G47" s="101" t="s">
        <v>1093</v>
      </c>
      <c r="H47" s="104" t="s">
        <v>1133</v>
      </c>
      <c r="I47" s="1" t="s">
        <v>1064</v>
      </c>
    </row>
    <row r="48" spans="2:9" ht="45" x14ac:dyDescent="0.25">
      <c r="B48" s="105">
        <v>46</v>
      </c>
      <c r="C48" s="105" t="str">
        <f t="shared" si="1"/>
        <v>aitos12a</v>
      </c>
      <c r="D48" s="1" t="s">
        <v>1043</v>
      </c>
      <c r="E48" s="1">
        <v>12</v>
      </c>
      <c r="F48" s="1" t="s">
        <v>1080</v>
      </c>
      <c r="G48" s="101" t="s">
        <v>1094</v>
      </c>
      <c r="H48" s="104" t="s">
        <v>1095</v>
      </c>
      <c r="I48" s="1" t="s">
        <v>1064</v>
      </c>
    </row>
    <row r="49" spans="2:9" ht="75" x14ac:dyDescent="0.25">
      <c r="B49" s="105">
        <v>47</v>
      </c>
      <c r="C49" s="105" t="str">
        <f t="shared" si="1"/>
        <v>aitos13a</v>
      </c>
      <c r="D49" s="1" t="s">
        <v>1043</v>
      </c>
      <c r="E49" s="1">
        <v>13</v>
      </c>
      <c r="F49" s="1" t="s">
        <v>1080</v>
      </c>
      <c r="G49" s="101" t="s">
        <v>1096</v>
      </c>
      <c r="H49" s="104" t="s">
        <v>1097</v>
      </c>
      <c r="I49" s="1" t="s">
        <v>1064</v>
      </c>
    </row>
    <row r="50" spans="2:9" ht="45" x14ac:dyDescent="0.25">
      <c r="B50" s="105">
        <v>48</v>
      </c>
      <c r="C50" s="105" t="str">
        <f t="shared" si="1"/>
        <v>aitos14a</v>
      </c>
      <c r="D50" s="1" t="s">
        <v>1043</v>
      </c>
      <c r="E50" s="1">
        <v>14</v>
      </c>
      <c r="F50" s="1" t="s">
        <v>1080</v>
      </c>
      <c r="G50" s="101" t="s">
        <v>1087</v>
      </c>
      <c r="H50" s="104" t="s">
        <v>1098</v>
      </c>
      <c r="I50" s="1" t="s">
        <v>1064</v>
      </c>
    </row>
    <row r="51" spans="2:9" ht="30" x14ac:dyDescent="0.25">
      <c r="B51" s="105">
        <v>49</v>
      </c>
      <c r="C51" s="105" t="str">
        <f t="shared" si="1"/>
        <v>aitos15a</v>
      </c>
      <c r="D51" s="1" t="s">
        <v>1043</v>
      </c>
      <c r="E51" s="1">
        <v>15</v>
      </c>
      <c r="F51" s="1" t="s">
        <v>1080</v>
      </c>
      <c r="G51" s="101" t="s">
        <v>1099</v>
      </c>
      <c r="H51" s="104"/>
      <c r="I51" s="1" t="s">
        <v>1064</v>
      </c>
    </row>
    <row r="52" spans="2:9" ht="45" x14ac:dyDescent="0.25">
      <c r="B52" s="105">
        <v>50</v>
      </c>
      <c r="C52" s="105" t="str">
        <f t="shared" si="1"/>
        <v>aitos16a</v>
      </c>
      <c r="D52" s="1" t="s">
        <v>1043</v>
      </c>
      <c r="E52" s="1">
        <v>16</v>
      </c>
      <c r="F52" s="1" t="s">
        <v>1080</v>
      </c>
      <c r="G52" s="101" t="s">
        <v>1087</v>
      </c>
      <c r="H52" s="104" t="s">
        <v>1098</v>
      </c>
      <c r="I52" s="1" t="s">
        <v>1064</v>
      </c>
    </row>
    <row r="53" spans="2:9" ht="45" x14ac:dyDescent="0.25">
      <c r="B53" s="105">
        <v>51</v>
      </c>
      <c r="C53" s="105" t="str">
        <f t="shared" si="1"/>
        <v>aitos17a</v>
      </c>
      <c r="D53" s="1" t="s">
        <v>1043</v>
      </c>
      <c r="E53" s="1">
        <v>17</v>
      </c>
      <c r="F53" s="1" t="s">
        <v>1080</v>
      </c>
      <c r="G53" s="101" t="s">
        <v>1100</v>
      </c>
      <c r="H53" s="104" t="s">
        <v>1098</v>
      </c>
      <c r="I53" s="1" t="s">
        <v>1064</v>
      </c>
    </row>
    <row r="54" spans="2:9" ht="30" x14ac:dyDescent="0.25">
      <c r="B54" s="105">
        <v>52</v>
      </c>
      <c r="C54" s="105" t="str">
        <f t="shared" si="1"/>
        <v>aitos18a</v>
      </c>
      <c r="D54" s="1" t="s">
        <v>1043</v>
      </c>
      <c r="E54" s="1">
        <v>18</v>
      </c>
      <c r="F54" s="1" t="s">
        <v>1080</v>
      </c>
      <c r="G54" s="101" t="s">
        <v>1101</v>
      </c>
      <c r="H54" s="104" t="s">
        <v>1102</v>
      </c>
      <c r="I54" s="1" t="s">
        <v>1064</v>
      </c>
    </row>
    <row r="55" spans="2:9" ht="30" x14ac:dyDescent="0.25">
      <c r="B55" s="105">
        <v>53</v>
      </c>
      <c r="C55" s="105" t="str">
        <f t="shared" si="1"/>
        <v>aitos19a</v>
      </c>
      <c r="D55" s="1" t="s">
        <v>1043</v>
      </c>
      <c r="E55" s="1">
        <v>19</v>
      </c>
      <c r="F55" s="1" t="s">
        <v>1080</v>
      </c>
      <c r="G55" s="101" t="s">
        <v>1103</v>
      </c>
      <c r="H55" s="104" t="s">
        <v>1104</v>
      </c>
      <c r="I55" s="1" t="s">
        <v>1064</v>
      </c>
    </row>
    <row r="56" spans="2:9" ht="30" x14ac:dyDescent="0.25">
      <c r="B56" s="105">
        <v>54</v>
      </c>
      <c r="C56" s="105" t="str">
        <f t="shared" si="1"/>
        <v>aitos20a</v>
      </c>
      <c r="D56" s="1" t="s">
        <v>1043</v>
      </c>
      <c r="E56" s="1">
        <v>20</v>
      </c>
      <c r="F56" s="1" t="s">
        <v>1080</v>
      </c>
      <c r="G56" s="101" t="s">
        <v>1084</v>
      </c>
      <c r="H56" s="104" t="s">
        <v>1105</v>
      </c>
      <c r="I56" s="1" t="s">
        <v>1064</v>
      </c>
    </row>
    <row r="57" spans="2:9" ht="45" x14ac:dyDescent="0.25">
      <c r="B57" s="105">
        <v>55</v>
      </c>
      <c r="C57" s="105" t="str">
        <f t="shared" si="1"/>
        <v>aitos21a</v>
      </c>
      <c r="D57" s="1" t="s">
        <v>1043</v>
      </c>
      <c r="E57" s="1">
        <v>21</v>
      </c>
      <c r="F57" s="1" t="s">
        <v>1080</v>
      </c>
      <c r="G57" s="101" t="s">
        <v>1106</v>
      </c>
      <c r="H57" s="104" t="s">
        <v>1107</v>
      </c>
      <c r="I57" s="1" t="s">
        <v>1064</v>
      </c>
    </row>
    <row r="58" spans="2:9" ht="60" x14ac:dyDescent="0.25">
      <c r="B58" s="105">
        <v>56</v>
      </c>
      <c r="C58" s="105" t="str">
        <f t="shared" si="1"/>
        <v>aitos22a</v>
      </c>
      <c r="D58" s="1" t="s">
        <v>1043</v>
      </c>
      <c r="E58" s="1">
        <v>22</v>
      </c>
      <c r="F58" s="1" t="s">
        <v>1080</v>
      </c>
      <c r="G58" s="101" t="s">
        <v>1108</v>
      </c>
      <c r="H58" s="104" t="s">
        <v>1109</v>
      </c>
      <c r="I58" s="1" t="s">
        <v>1064</v>
      </c>
    </row>
    <row r="59" spans="2:9" ht="45" x14ac:dyDescent="0.25">
      <c r="B59" s="105">
        <v>57</v>
      </c>
      <c r="C59" s="105" t="str">
        <f t="shared" si="1"/>
        <v>aitos23a</v>
      </c>
      <c r="D59" s="1" t="s">
        <v>1043</v>
      </c>
      <c r="E59" s="1">
        <v>23</v>
      </c>
      <c r="F59" s="1" t="s">
        <v>1080</v>
      </c>
      <c r="G59" s="101" t="s">
        <v>1110</v>
      </c>
      <c r="H59" s="104" t="s">
        <v>1111</v>
      </c>
      <c r="I59" s="1" t="s">
        <v>1064</v>
      </c>
    </row>
    <row r="60" spans="2:9" ht="60" x14ac:dyDescent="0.25">
      <c r="B60" s="105">
        <v>58</v>
      </c>
      <c r="C60" s="105" t="str">
        <f t="shared" si="1"/>
        <v>aitos24a</v>
      </c>
      <c r="D60" s="1" t="s">
        <v>1043</v>
      </c>
      <c r="E60" s="1">
        <v>24</v>
      </c>
      <c r="F60" s="1" t="s">
        <v>1080</v>
      </c>
      <c r="G60" s="101" t="s">
        <v>1060</v>
      </c>
      <c r="H60" s="104" t="s">
        <v>1112</v>
      </c>
      <c r="I60" s="1" t="s">
        <v>1064</v>
      </c>
    </row>
    <row r="61" spans="2:9" ht="30" x14ac:dyDescent="0.25">
      <c r="B61" s="105">
        <v>59</v>
      </c>
      <c r="C61" s="105" t="str">
        <f t="shared" si="1"/>
        <v>aitos25a</v>
      </c>
      <c r="D61" s="1" t="s">
        <v>1043</v>
      </c>
      <c r="E61" s="1">
        <v>25</v>
      </c>
      <c r="F61" s="1" t="s">
        <v>1080</v>
      </c>
      <c r="G61" s="101" t="s">
        <v>1113</v>
      </c>
      <c r="H61" s="104" t="s">
        <v>1114</v>
      </c>
      <c r="I61" s="1" t="s">
        <v>1064</v>
      </c>
    </row>
    <row r="62" spans="2:9" ht="45" x14ac:dyDescent="0.25">
      <c r="B62" s="105">
        <v>60</v>
      </c>
      <c r="C62" s="105" t="str">
        <f t="shared" si="1"/>
        <v>aitos26a</v>
      </c>
      <c r="D62" s="1" t="s">
        <v>1043</v>
      </c>
      <c r="E62" s="1">
        <v>26</v>
      </c>
      <c r="F62" s="1" t="s">
        <v>1080</v>
      </c>
      <c r="G62" s="101" t="s">
        <v>1115</v>
      </c>
      <c r="H62" s="104" t="s">
        <v>1116</v>
      </c>
      <c r="I62" s="1" t="s">
        <v>1064</v>
      </c>
    </row>
    <row r="63" spans="2:9" ht="45" x14ac:dyDescent="0.25">
      <c r="B63" s="105">
        <v>61</v>
      </c>
      <c r="C63" s="105" t="str">
        <f t="shared" si="1"/>
        <v>aitos27a</v>
      </c>
      <c r="D63" s="1" t="s">
        <v>1043</v>
      </c>
      <c r="E63" s="1">
        <v>27</v>
      </c>
      <c r="F63" s="1" t="s">
        <v>1080</v>
      </c>
      <c r="G63" s="101" t="s">
        <v>1117</v>
      </c>
      <c r="H63" s="104" t="s">
        <v>1118</v>
      </c>
      <c r="I63" s="1" t="s">
        <v>1064</v>
      </c>
    </row>
    <row r="64" spans="2:9" ht="60" x14ac:dyDescent="0.25">
      <c r="B64" s="105">
        <v>62</v>
      </c>
      <c r="C64" s="105" t="str">
        <f t="shared" si="1"/>
        <v>aitos28a</v>
      </c>
      <c r="D64" s="1" t="s">
        <v>1043</v>
      </c>
      <c r="E64" s="1">
        <v>28</v>
      </c>
      <c r="F64" s="1" t="s">
        <v>1080</v>
      </c>
      <c r="G64" s="101" t="s">
        <v>1108</v>
      </c>
      <c r="H64" s="104" t="s">
        <v>1109</v>
      </c>
      <c r="I64" s="1" t="s">
        <v>1064</v>
      </c>
    </row>
    <row r="65" spans="2:9" ht="30" x14ac:dyDescent="0.25">
      <c r="B65" s="105">
        <v>63</v>
      </c>
      <c r="C65" s="105" t="str">
        <f t="shared" si="1"/>
        <v>aitos29a</v>
      </c>
      <c r="D65" s="1" t="s">
        <v>1043</v>
      </c>
      <c r="E65" s="1">
        <v>29</v>
      </c>
      <c r="F65" s="1" t="s">
        <v>1080</v>
      </c>
      <c r="G65" s="101" t="s">
        <v>1061</v>
      </c>
      <c r="H65" s="104" t="s">
        <v>1119</v>
      </c>
      <c r="I65" s="1" t="s">
        <v>1064</v>
      </c>
    </row>
    <row r="66" spans="2:9" ht="45" x14ac:dyDescent="0.25">
      <c r="B66" s="105">
        <v>64</v>
      </c>
      <c r="C66" s="105" t="str">
        <f t="shared" si="1"/>
        <v>aitos30a</v>
      </c>
      <c r="D66" s="1" t="s">
        <v>1043</v>
      </c>
      <c r="E66" s="1">
        <v>30</v>
      </c>
      <c r="F66" s="1" t="s">
        <v>1080</v>
      </c>
      <c r="G66" s="101" t="s">
        <v>1120</v>
      </c>
      <c r="H66" s="104" t="s">
        <v>1121</v>
      </c>
      <c r="I66" s="1" t="s">
        <v>1064</v>
      </c>
    </row>
    <row r="67" spans="2:9" ht="30" x14ac:dyDescent="0.25">
      <c r="B67" s="105">
        <v>65</v>
      </c>
      <c r="C67" s="105" t="str">
        <f t="shared" ref="C67:C98" si="2">LOWER(_xlfn.CONCAT("ait",LEFT(D67,1)&amp;"s"&amp;E67&amp;F67))</f>
        <v>aitos31a</v>
      </c>
      <c r="D67" s="1" t="s">
        <v>1043</v>
      </c>
      <c r="E67" s="1">
        <v>31</v>
      </c>
      <c r="F67" s="1" t="s">
        <v>1080</v>
      </c>
      <c r="G67" s="101" t="s">
        <v>1122</v>
      </c>
      <c r="H67" s="104" t="s">
        <v>1123</v>
      </c>
      <c r="I67" s="1" t="s">
        <v>1064</v>
      </c>
    </row>
    <row r="68" spans="2:9" ht="45" x14ac:dyDescent="0.25">
      <c r="B68" s="105">
        <v>66</v>
      </c>
      <c r="C68" s="105" t="str">
        <f t="shared" si="2"/>
        <v>aitos32a</v>
      </c>
      <c r="D68" s="1" t="s">
        <v>1043</v>
      </c>
      <c r="E68" s="1">
        <v>32</v>
      </c>
      <c r="F68" s="1" t="s">
        <v>1080</v>
      </c>
      <c r="G68" s="101" t="s">
        <v>1074</v>
      </c>
      <c r="H68" s="104" t="s">
        <v>1124</v>
      </c>
      <c r="I68" s="1" t="s">
        <v>1064</v>
      </c>
    </row>
    <row r="69" spans="2:9" ht="45" x14ac:dyDescent="0.25">
      <c r="B69" s="105">
        <v>67</v>
      </c>
      <c r="C69" s="105" t="str">
        <f t="shared" si="2"/>
        <v>aitos33a</v>
      </c>
      <c r="D69" s="1" t="s">
        <v>1043</v>
      </c>
      <c r="E69" s="1">
        <v>33</v>
      </c>
      <c r="F69" s="1" t="s">
        <v>1080</v>
      </c>
      <c r="G69" s="101" t="s">
        <v>1125</v>
      </c>
      <c r="H69" s="104" t="s">
        <v>1126</v>
      </c>
      <c r="I69" s="1" t="s">
        <v>1064</v>
      </c>
    </row>
    <row r="70" spans="2:9" ht="30" x14ac:dyDescent="0.25">
      <c r="B70" s="105">
        <v>68</v>
      </c>
      <c r="C70" s="105" t="str">
        <f t="shared" si="2"/>
        <v>aitos34a</v>
      </c>
      <c r="D70" s="1" t="s">
        <v>1043</v>
      </c>
      <c r="E70" s="1">
        <v>34</v>
      </c>
      <c r="F70" s="1" t="s">
        <v>1080</v>
      </c>
      <c r="G70" s="101" t="s">
        <v>1127</v>
      </c>
      <c r="H70" s="104" t="s">
        <v>1128</v>
      </c>
      <c r="I70" s="1" t="s">
        <v>1064</v>
      </c>
    </row>
    <row r="71" spans="2:9" ht="45" x14ac:dyDescent="0.25">
      <c r="B71" s="105">
        <v>69</v>
      </c>
      <c r="C71" s="105" t="str">
        <f t="shared" si="2"/>
        <v>aitos1b</v>
      </c>
      <c r="D71" s="1" t="s">
        <v>1043</v>
      </c>
      <c r="E71" s="1">
        <v>1</v>
      </c>
      <c r="F71" s="1" t="s">
        <v>1081</v>
      </c>
      <c r="G71" s="101" t="s">
        <v>1079</v>
      </c>
      <c r="H71" s="104" t="s">
        <v>1129</v>
      </c>
      <c r="I71" s="1" t="s">
        <v>1064</v>
      </c>
    </row>
    <row r="72" spans="2:9" ht="30" x14ac:dyDescent="0.25">
      <c r="B72" s="105">
        <v>70</v>
      </c>
      <c r="C72" s="105" t="str">
        <f t="shared" si="2"/>
        <v>aitos2b</v>
      </c>
      <c r="D72" s="1" t="s">
        <v>1043</v>
      </c>
      <c r="E72" s="1">
        <v>2</v>
      </c>
      <c r="F72" s="1" t="s">
        <v>1081</v>
      </c>
      <c r="G72" s="101" t="s">
        <v>1130</v>
      </c>
      <c r="H72" s="104" t="s">
        <v>1131</v>
      </c>
      <c r="I72" s="1" t="s">
        <v>1064</v>
      </c>
    </row>
    <row r="73" spans="2:9" ht="30" x14ac:dyDescent="0.25">
      <c r="B73" s="105">
        <v>71</v>
      </c>
      <c r="C73" s="105" t="str">
        <f t="shared" si="2"/>
        <v>aitos3b</v>
      </c>
      <c r="D73" s="1" t="s">
        <v>1043</v>
      </c>
      <c r="E73" s="1">
        <v>3</v>
      </c>
      <c r="F73" s="1" t="s">
        <v>1081</v>
      </c>
      <c r="G73" s="101" t="s">
        <v>1132</v>
      </c>
      <c r="H73" s="104" t="s">
        <v>1133</v>
      </c>
      <c r="I73" s="1" t="s">
        <v>1064</v>
      </c>
    </row>
    <row r="74" spans="2:9" ht="45" x14ac:dyDescent="0.25">
      <c r="B74" s="105">
        <v>72</v>
      </c>
      <c r="C74" s="105" t="str">
        <f t="shared" si="2"/>
        <v>aitos4b</v>
      </c>
      <c r="D74" s="1" t="s">
        <v>1043</v>
      </c>
      <c r="E74" s="1">
        <v>4</v>
      </c>
      <c r="F74" s="1" t="s">
        <v>1081</v>
      </c>
      <c r="G74" s="101" t="s">
        <v>1134</v>
      </c>
      <c r="H74" s="104" t="s">
        <v>1135</v>
      </c>
      <c r="I74" s="1" t="s">
        <v>1064</v>
      </c>
    </row>
    <row r="75" spans="2:9" ht="30" x14ac:dyDescent="0.25">
      <c r="B75" s="105">
        <v>73</v>
      </c>
      <c r="C75" s="105" t="str">
        <f t="shared" si="2"/>
        <v>aitos5b</v>
      </c>
      <c r="D75" s="1" t="s">
        <v>1043</v>
      </c>
      <c r="E75" s="1">
        <v>5</v>
      </c>
      <c r="F75" s="1" t="s">
        <v>1081</v>
      </c>
      <c r="G75" s="101" t="s">
        <v>1136</v>
      </c>
      <c r="H75" s="104" t="s">
        <v>1137</v>
      </c>
      <c r="I75" s="1" t="s">
        <v>1064</v>
      </c>
    </row>
    <row r="76" spans="2:9" ht="30" x14ac:dyDescent="0.25">
      <c r="B76" s="105">
        <v>74</v>
      </c>
      <c r="C76" s="105" t="str">
        <f t="shared" si="2"/>
        <v>aitos6b</v>
      </c>
      <c r="D76" s="1" t="s">
        <v>1043</v>
      </c>
      <c r="E76" s="1">
        <v>6</v>
      </c>
      <c r="F76" s="1" t="s">
        <v>1081</v>
      </c>
      <c r="G76" s="101" t="s">
        <v>1063</v>
      </c>
      <c r="H76" s="104" t="s">
        <v>1138</v>
      </c>
      <c r="I76" s="1" t="s">
        <v>1064</v>
      </c>
    </row>
    <row r="77" spans="2:9" ht="30" x14ac:dyDescent="0.25">
      <c r="B77" s="105">
        <v>75</v>
      </c>
      <c r="C77" s="105" t="str">
        <f t="shared" si="2"/>
        <v>aitos7b</v>
      </c>
      <c r="D77" s="1" t="s">
        <v>1043</v>
      </c>
      <c r="E77" s="1">
        <v>7</v>
      </c>
      <c r="F77" s="1" t="s">
        <v>1081</v>
      </c>
      <c r="G77" s="101" t="s">
        <v>1056</v>
      </c>
      <c r="H77" s="104" t="s">
        <v>1139</v>
      </c>
      <c r="I77" s="1" t="s">
        <v>1064</v>
      </c>
    </row>
    <row r="78" spans="2:9" ht="30" x14ac:dyDescent="0.25">
      <c r="B78" s="105">
        <v>76</v>
      </c>
      <c r="C78" s="105" t="str">
        <f t="shared" si="2"/>
        <v>aitos8b</v>
      </c>
      <c r="D78" s="1" t="s">
        <v>1043</v>
      </c>
      <c r="E78" s="1">
        <v>8</v>
      </c>
      <c r="F78" s="1" t="s">
        <v>1081</v>
      </c>
      <c r="G78" s="101" t="s">
        <v>1140</v>
      </c>
      <c r="H78" s="104" t="s">
        <v>1141</v>
      </c>
      <c r="I78" s="1" t="s">
        <v>1064</v>
      </c>
    </row>
    <row r="79" spans="2:9" ht="30" x14ac:dyDescent="0.25">
      <c r="B79" s="105">
        <v>77</v>
      </c>
      <c r="C79" s="105" t="str">
        <f t="shared" si="2"/>
        <v>aitos9b</v>
      </c>
      <c r="D79" s="1" t="s">
        <v>1043</v>
      </c>
      <c r="E79" s="1">
        <v>9</v>
      </c>
      <c r="F79" s="1" t="s">
        <v>1081</v>
      </c>
      <c r="G79" s="101" t="s">
        <v>1142</v>
      </c>
      <c r="H79" s="104" t="s">
        <v>1143</v>
      </c>
      <c r="I79" s="1" t="s">
        <v>1064</v>
      </c>
    </row>
    <row r="80" spans="2:9" ht="60" x14ac:dyDescent="0.25">
      <c r="B80" s="105">
        <v>78</v>
      </c>
      <c r="C80" s="105" t="str">
        <f t="shared" si="2"/>
        <v>aitos10b</v>
      </c>
      <c r="D80" s="1" t="s">
        <v>1043</v>
      </c>
      <c r="E80" s="1">
        <v>10</v>
      </c>
      <c r="F80" s="1" t="s">
        <v>1081</v>
      </c>
      <c r="G80" s="101" t="s">
        <v>1144</v>
      </c>
      <c r="H80" s="104" t="s">
        <v>1145</v>
      </c>
      <c r="I80" s="1" t="s">
        <v>1064</v>
      </c>
    </row>
    <row r="81" spans="2:9" ht="30" x14ac:dyDescent="0.25">
      <c r="B81" s="105">
        <v>79</v>
      </c>
      <c r="C81" s="105" t="str">
        <f t="shared" si="2"/>
        <v>aitos11b</v>
      </c>
      <c r="D81" s="1" t="s">
        <v>1043</v>
      </c>
      <c r="E81" s="1">
        <v>11</v>
      </c>
      <c r="F81" s="1" t="s">
        <v>1081</v>
      </c>
      <c r="G81" s="101" t="s">
        <v>1099</v>
      </c>
      <c r="H81" s="104" t="s">
        <v>1041</v>
      </c>
      <c r="I81" s="1" t="s">
        <v>1064</v>
      </c>
    </row>
    <row r="82" spans="2:9" ht="30" x14ac:dyDescent="0.25">
      <c r="B82" s="105">
        <v>80</v>
      </c>
      <c r="C82" s="105" t="str">
        <f t="shared" si="2"/>
        <v>aitos12b</v>
      </c>
      <c r="D82" s="1" t="s">
        <v>1043</v>
      </c>
      <c r="E82" s="1">
        <v>12</v>
      </c>
      <c r="F82" s="1" t="s">
        <v>1081</v>
      </c>
      <c r="G82" s="101" t="s">
        <v>1063</v>
      </c>
      <c r="H82" s="104" t="s">
        <v>1138</v>
      </c>
      <c r="I82" s="1" t="s">
        <v>1064</v>
      </c>
    </row>
    <row r="83" spans="2:9" ht="30" x14ac:dyDescent="0.25">
      <c r="B83" s="105">
        <v>81</v>
      </c>
      <c r="C83" s="105" t="str">
        <f t="shared" si="2"/>
        <v>aitos13b</v>
      </c>
      <c r="D83" s="1" t="s">
        <v>1043</v>
      </c>
      <c r="E83" s="1">
        <v>13</v>
      </c>
      <c r="F83" s="1" t="s">
        <v>1081</v>
      </c>
      <c r="G83" s="101" t="s">
        <v>1146</v>
      </c>
      <c r="H83" s="104" t="s">
        <v>1147</v>
      </c>
      <c r="I83" s="1" t="s">
        <v>1064</v>
      </c>
    </row>
    <row r="84" spans="2:9" ht="30" x14ac:dyDescent="0.25">
      <c r="B84" s="105">
        <v>82</v>
      </c>
      <c r="C84" s="105" t="str">
        <f t="shared" si="2"/>
        <v>aitos14b</v>
      </c>
      <c r="D84" s="1" t="s">
        <v>1043</v>
      </c>
      <c r="E84" s="1">
        <v>14</v>
      </c>
      <c r="F84" s="1" t="s">
        <v>1081</v>
      </c>
      <c r="G84" s="101" t="s">
        <v>1148</v>
      </c>
      <c r="H84" s="104" t="s">
        <v>1139</v>
      </c>
      <c r="I84" s="1" t="s">
        <v>1064</v>
      </c>
    </row>
    <row r="85" spans="2:9" ht="60" x14ac:dyDescent="0.25">
      <c r="B85" s="105">
        <v>83</v>
      </c>
      <c r="C85" s="105" t="str">
        <f t="shared" si="2"/>
        <v>aitos15b</v>
      </c>
      <c r="D85" s="1" t="s">
        <v>1043</v>
      </c>
      <c r="E85" s="1">
        <v>15</v>
      </c>
      <c r="F85" s="1" t="s">
        <v>1081</v>
      </c>
      <c r="G85" s="101" t="s">
        <v>1108</v>
      </c>
      <c r="H85" s="104" t="s">
        <v>1109</v>
      </c>
      <c r="I85" s="1" t="s">
        <v>1064</v>
      </c>
    </row>
    <row r="86" spans="2:9" ht="45" x14ac:dyDescent="0.25">
      <c r="B86" s="105">
        <v>84</v>
      </c>
      <c r="C86" s="105" t="str">
        <f t="shared" si="2"/>
        <v>aitos16b</v>
      </c>
      <c r="D86" s="1" t="s">
        <v>1043</v>
      </c>
      <c r="E86" s="1">
        <v>16</v>
      </c>
      <c r="F86" s="1" t="s">
        <v>1081</v>
      </c>
      <c r="G86" s="101" t="s">
        <v>1067</v>
      </c>
      <c r="H86" s="104" t="s">
        <v>1116</v>
      </c>
      <c r="I86" s="1" t="s">
        <v>1064</v>
      </c>
    </row>
    <row r="87" spans="2:9" ht="30" x14ac:dyDescent="0.25">
      <c r="B87" s="105">
        <v>85</v>
      </c>
      <c r="C87" s="105" t="str">
        <f t="shared" si="2"/>
        <v>aitos17b</v>
      </c>
      <c r="D87" s="1" t="s">
        <v>1043</v>
      </c>
      <c r="E87" s="1">
        <v>17</v>
      </c>
      <c r="F87" s="1" t="s">
        <v>1081</v>
      </c>
      <c r="G87" s="101" t="s">
        <v>1063</v>
      </c>
      <c r="H87" s="104" t="s">
        <v>1138</v>
      </c>
      <c r="I87" s="1" t="s">
        <v>1064</v>
      </c>
    </row>
    <row r="88" spans="2:9" ht="30" x14ac:dyDescent="0.25">
      <c r="B88" s="105">
        <v>86</v>
      </c>
      <c r="C88" s="105" t="str">
        <f t="shared" si="2"/>
        <v>aitos18b</v>
      </c>
      <c r="D88" s="1" t="s">
        <v>1043</v>
      </c>
      <c r="E88" s="1">
        <v>18</v>
      </c>
      <c r="F88" s="1" t="s">
        <v>1081</v>
      </c>
      <c r="G88" s="101" t="s">
        <v>1101</v>
      </c>
      <c r="H88" s="104" t="s">
        <v>1102</v>
      </c>
      <c r="I88" s="1" t="s">
        <v>1064</v>
      </c>
    </row>
    <row r="89" spans="2:9" ht="45" x14ac:dyDescent="0.25">
      <c r="B89" s="105">
        <v>87</v>
      </c>
      <c r="C89" s="105" t="str">
        <f t="shared" si="2"/>
        <v>aitos19b</v>
      </c>
      <c r="D89" s="1" t="s">
        <v>1043</v>
      </c>
      <c r="E89" s="1">
        <v>19</v>
      </c>
      <c r="F89" s="1" t="s">
        <v>1081</v>
      </c>
      <c r="G89" s="101" t="s">
        <v>1149</v>
      </c>
      <c r="H89" s="104" t="s">
        <v>1150</v>
      </c>
      <c r="I89" s="1" t="s">
        <v>1064</v>
      </c>
    </row>
    <row r="90" spans="2:9" ht="45" x14ac:dyDescent="0.25">
      <c r="B90" s="105">
        <v>88</v>
      </c>
      <c r="C90" s="105" t="str">
        <f t="shared" si="2"/>
        <v>aitos20b</v>
      </c>
      <c r="D90" s="1" t="s">
        <v>1043</v>
      </c>
      <c r="E90" s="1">
        <v>20</v>
      </c>
      <c r="F90" s="1" t="s">
        <v>1081</v>
      </c>
      <c r="G90" s="101" t="s">
        <v>1151</v>
      </c>
      <c r="H90" s="104" t="s">
        <v>1152</v>
      </c>
      <c r="I90" s="1" t="s">
        <v>1064</v>
      </c>
    </row>
    <row r="91" spans="2:9" ht="30" x14ac:dyDescent="0.25">
      <c r="B91" s="105">
        <v>89</v>
      </c>
      <c r="C91" s="105" t="str">
        <f t="shared" si="2"/>
        <v>aitos21b</v>
      </c>
      <c r="D91" s="1" t="s">
        <v>1043</v>
      </c>
      <c r="E91" s="1">
        <v>21</v>
      </c>
      <c r="F91" s="1" t="s">
        <v>1081</v>
      </c>
      <c r="G91" s="101" t="s">
        <v>1070</v>
      </c>
      <c r="H91" s="104" t="s">
        <v>1153</v>
      </c>
      <c r="I91" s="1" t="s">
        <v>1064</v>
      </c>
    </row>
    <row r="92" spans="2:9" ht="30" x14ac:dyDescent="0.25">
      <c r="B92" s="105">
        <v>90</v>
      </c>
      <c r="C92" s="105" t="str">
        <f t="shared" si="2"/>
        <v>aitos22b</v>
      </c>
      <c r="D92" s="1" t="s">
        <v>1043</v>
      </c>
      <c r="E92" s="1">
        <v>22</v>
      </c>
      <c r="F92" s="1" t="s">
        <v>1081</v>
      </c>
      <c r="G92" s="101" t="s">
        <v>1140</v>
      </c>
      <c r="H92" s="104" t="s">
        <v>1141</v>
      </c>
      <c r="I92" s="1" t="s">
        <v>1064</v>
      </c>
    </row>
    <row r="93" spans="2:9" ht="30" x14ac:dyDescent="0.25">
      <c r="B93" s="105">
        <v>91</v>
      </c>
      <c r="C93" s="105" t="str">
        <f t="shared" si="2"/>
        <v>aitos23b</v>
      </c>
      <c r="D93" s="1" t="s">
        <v>1043</v>
      </c>
      <c r="E93" s="1">
        <v>23</v>
      </c>
      <c r="F93" s="1" t="s">
        <v>1081</v>
      </c>
      <c r="G93" s="101" t="s">
        <v>1084</v>
      </c>
      <c r="H93" s="104" t="s">
        <v>1105</v>
      </c>
      <c r="I93" s="1" t="s">
        <v>1064</v>
      </c>
    </row>
    <row r="94" spans="2:9" ht="45" x14ac:dyDescent="0.25">
      <c r="B94" s="105">
        <v>92</v>
      </c>
      <c r="C94" s="105" t="str">
        <f t="shared" si="2"/>
        <v>aitos24b</v>
      </c>
      <c r="D94" s="1" t="s">
        <v>1043</v>
      </c>
      <c r="E94" s="1">
        <v>24</v>
      </c>
      <c r="F94" s="1" t="s">
        <v>1081</v>
      </c>
      <c r="G94" s="101" t="s">
        <v>1154</v>
      </c>
      <c r="H94" s="104" t="s">
        <v>1155</v>
      </c>
      <c r="I94" s="1" t="s">
        <v>1064</v>
      </c>
    </row>
    <row r="95" spans="2:9" ht="30" x14ac:dyDescent="0.25">
      <c r="B95" s="105">
        <v>93</v>
      </c>
      <c r="C95" s="105" t="str">
        <f t="shared" si="2"/>
        <v>aitos25b</v>
      </c>
      <c r="D95" s="1" t="s">
        <v>1043</v>
      </c>
      <c r="E95" s="1">
        <v>25</v>
      </c>
      <c r="F95" s="1" t="s">
        <v>1081</v>
      </c>
      <c r="G95" s="101" t="s">
        <v>1156</v>
      </c>
      <c r="H95" s="104" t="s">
        <v>1157</v>
      </c>
      <c r="I95" s="1" t="s">
        <v>1064</v>
      </c>
    </row>
    <row r="96" spans="2:9" ht="30" x14ac:dyDescent="0.25">
      <c r="B96" s="105">
        <v>94</v>
      </c>
      <c r="C96" s="105" t="str">
        <f t="shared" si="2"/>
        <v>aitos26b</v>
      </c>
      <c r="D96" s="1" t="s">
        <v>1043</v>
      </c>
      <c r="E96" s="1">
        <v>26</v>
      </c>
      <c r="F96" s="1" t="s">
        <v>1081</v>
      </c>
      <c r="G96" s="101" t="s">
        <v>1142</v>
      </c>
      <c r="H96" s="104" t="s">
        <v>1158</v>
      </c>
      <c r="I96" s="1" t="s">
        <v>1064</v>
      </c>
    </row>
    <row r="97" spans="2:9" ht="30" x14ac:dyDescent="0.25">
      <c r="B97" s="105">
        <v>95</v>
      </c>
      <c r="C97" s="105" t="str">
        <f t="shared" si="2"/>
        <v>aitos27b</v>
      </c>
      <c r="D97" s="1" t="s">
        <v>1043</v>
      </c>
      <c r="E97" s="1">
        <v>27</v>
      </c>
      <c r="F97" s="1" t="s">
        <v>1081</v>
      </c>
      <c r="G97" s="101" t="s">
        <v>1159</v>
      </c>
      <c r="H97" s="104" t="s">
        <v>1160</v>
      </c>
      <c r="I97" s="1" t="s">
        <v>1064</v>
      </c>
    </row>
    <row r="98" spans="2:9" ht="30" x14ac:dyDescent="0.25">
      <c r="B98" s="105">
        <v>96</v>
      </c>
      <c r="C98" s="105" t="str">
        <f t="shared" si="2"/>
        <v>aitos28b</v>
      </c>
      <c r="D98" s="1" t="s">
        <v>1043</v>
      </c>
      <c r="E98" s="1">
        <v>28</v>
      </c>
      <c r="F98" s="1" t="s">
        <v>1081</v>
      </c>
      <c r="G98" s="101" t="s">
        <v>1073</v>
      </c>
      <c r="H98" s="104" t="s">
        <v>1161</v>
      </c>
      <c r="I98" s="1" t="s">
        <v>1064</v>
      </c>
    </row>
    <row r="99" spans="2:9" ht="30" x14ac:dyDescent="0.25">
      <c r="B99" s="105">
        <v>97</v>
      </c>
      <c r="C99" s="105" t="str">
        <f t="shared" ref="C99:C130" si="3">LOWER(_xlfn.CONCAT("ait",LEFT(D99,1)&amp;"s"&amp;E99&amp;F99))</f>
        <v>aitos29b</v>
      </c>
      <c r="D99" s="1" t="s">
        <v>1043</v>
      </c>
      <c r="E99" s="1">
        <v>29</v>
      </c>
      <c r="F99" s="1" t="s">
        <v>1081</v>
      </c>
      <c r="G99" s="101" t="s">
        <v>1162</v>
      </c>
      <c r="H99" s="104" t="s">
        <v>1163</v>
      </c>
      <c r="I99" s="1" t="s">
        <v>1064</v>
      </c>
    </row>
    <row r="100" spans="2:9" ht="30" x14ac:dyDescent="0.25">
      <c r="B100" s="105">
        <v>98</v>
      </c>
      <c r="C100" s="105" t="str">
        <f t="shared" si="3"/>
        <v>aitos30b</v>
      </c>
      <c r="D100" s="1" t="s">
        <v>1043</v>
      </c>
      <c r="E100" s="1">
        <v>30</v>
      </c>
      <c r="F100" s="1" t="s">
        <v>1081</v>
      </c>
      <c r="G100" s="101" t="s">
        <v>1146</v>
      </c>
      <c r="H100" s="104" t="s">
        <v>1164</v>
      </c>
      <c r="I100" s="1" t="s">
        <v>1064</v>
      </c>
    </row>
    <row r="101" spans="2:9" ht="45" x14ac:dyDescent="0.25">
      <c r="B101" s="105">
        <v>99</v>
      </c>
      <c r="C101" s="105" t="str">
        <f t="shared" si="3"/>
        <v>aitos31b</v>
      </c>
      <c r="D101" s="1" t="s">
        <v>1043</v>
      </c>
      <c r="E101" s="1">
        <v>31</v>
      </c>
      <c r="F101" s="1" t="s">
        <v>1081</v>
      </c>
      <c r="G101" s="101" t="s">
        <v>1120</v>
      </c>
      <c r="H101" s="104" t="s">
        <v>1121</v>
      </c>
      <c r="I101" s="1" t="s">
        <v>1064</v>
      </c>
    </row>
    <row r="102" spans="2:9" ht="30" x14ac:dyDescent="0.25">
      <c r="B102" s="105">
        <v>100</v>
      </c>
      <c r="C102" s="105" t="str">
        <f t="shared" si="3"/>
        <v>aitos32b</v>
      </c>
      <c r="D102" s="1" t="s">
        <v>1043</v>
      </c>
      <c r="E102" s="1">
        <v>32</v>
      </c>
      <c r="F102" s="1" t="s">
        <v>1081</v>
      </c>
      <c r="G102" s="101" t="s">
        <v>1073</v>
      </c>
      <c r="H102" s="104" t="s">
        <v>1161</v>
      </c>
      <c r="I102" s="1" t="s">
        <v>1064</v>
      </c>
    </row>
    <row r="103" spans="2:9" ht="45" x14ac:dyDescent="0.25">
      <c r="B103" s="105">
        <v>101</v>
      </c>
      <c r="C103" s="105" t="str">
        <f t="shared" si="3"/>
        <v>aitos33b</v>
      </c>
      <c r="D103" s="1" t="s">
        <v>1043</v>
      </c>
      <c r="E103" s="1">
        <v>33</v>
      </c>
      <c r="F103" s="1" t="s">
        <v>1081</v>
      </c>
      <c r="G103" s="101" t="s">
        <v>1167</v>
      </c>
      <c r="H103" s="104" t="s">
        <v>1168</v>
      </c>
      <c r="I103" s="1" t="s">
        <v>1064</v>
      </c>
    </row>
    <row r="104" spans="2:9" ht="30" x14ac:dyDescent="0.25">
      <c r="B104" s="105">
        <v>102</v>
      </c>
      <c r="C104" s="105" t="str">
        <f t="shared" si="3"/>
        <v>aitos34b</v>
      </c>
      <c r="D104" s="1" t="s">
        <v>1043</v>
      </c>
      <c r="E104" s="1">
        <v>34</v>
      </c>
      <c r="F104" s="1" t="s">
        <v>1081</v>
      </c>
      <c r="G104" s="101" t="s">
        <v>1127</v>
      </c>
      <c r="H104" s="104" t="s">
        <v>1166</v>
      </c>
      <c r="I104" s="1" t="s">
        <v>1165</v>
      </c>
    </row>
    <row r="105" spans="2:9" ht="30" x14ac:dyDescent="0.25">
      <c r="B105" s="105">
        <v>103</v>
      </c>
      <c r="C105" s="1" t="str">
        <f t="shared" si="3"/>
        <v>aitas1a</v>
      </c>
      <c r="D105" s="1" t="s">
        <v>29</v>
      </c>
      <c r="E105" s="1">
        <v>1</v>
      </c>
      <c r="F105" s="1" t="s">
        <v>1080</v>
      </c>
      <c r="G105" s="101" t="s">
        <v>1199</v>
      </c>
      <c r="H105" s="104" t="s">
        <v>1200</v>
      </c>
      <c r="I105" s="1" t="s">
        <v>1064</v>
      </c>
    </row>
    <row r="106" spans="2:9" ht="30" x14ac:dyDescent="0.25">
      <c r="B106" s="105">
        <v>104</v>
      </c>
      <c r="C106" s="1" t="str">
        <f t="shared" si="3"/>
        <v>aitas2a</v>
      </c>
      <c r="D106" s="1" t="s">
        <v>29</v>
      </c>
      <c r="E106" s="1">
        <v>2</v>
      </c>
      <c r="F106" s="1" t="s">
        <v>1080</v>
      </c>
      <c r="G106" s="101" t="s">
        <v>1201</v>
      </c>
      <c r="H106" s="104" t="s">
        <v>1202</v>
      </c>
      <c r="I106" s="1" t="s">
        <v>1064</v>
      </c>
    </row>
    <row r="107" spans="2:9" ht="30" x14ac:dyDescent="0.25">
      <c r="B107" s="105">
        <v>105</v>
      </c>
      <c r="C107" s="1" t="str">
        <f t="shared" si="3"/>
        <v>aitas3a</v>
      </c>
      <c r="D107" s="1" t="s">
        <v>29</v>
      </c>
      <c r="E107" s="1">
        <v>3</v>
      </c>
      <c r="F107" s="1" t="s">
        <v>1080</v>
      </c>
      <c r="G107" s="101" t="s">
        <v>1148</v>
      </c>
      <c r="H107" s="104" t="s">
        <v>1139</v>
      </c>
      <c r="I107" s="1" t="s">
        <v>1064</v>
      </c>
    </row>
    <row r="108" spans="2:9" ht="45" x14ac:dyDescent="0.25">
      <c r="B108" s="105">
        <v>106</v>
      </c>
      <c r="C108" s="1" t="str">
        <f t="shared" si="3"/>
        <v>aitas4a</v>
      </c>
      <c r="D108" s="1" t="s">
        <v>29</v>
      </c>
      <c r="E108" s="1">
        <v>4</v>
      </c>
      <c r="F108" s="1" t="s">
        <v>1080</v>
      </c>
      <c r="G108" s="101" t="s">
        <v>1203</v>
      </c>
      <c r="H108" s="104" t="s">
        <v>1204</v>
      </c>
      <c r="I108" s="1" t="s">
        <v>1064</v>
      </c>
    </row>
    <row r="109" spans="2:9" ht="30" x14ac:dyDescent="0.25">
      <c r="B109" s="105">
        <v>107</v>
      </c>
      <c r="C109" s="1" t="str">
        <f t="shared" si="3"/>
        <v>aitas1b</v>
      </c>
      <c r="D109" s="1" t="s">
        <v>29</v>
      </c>
      <c r="E109" s="1">
        <v>1</v>
      </c>
      <c r="F109" s="1" t="s">
        <v>1081</v>
      </c>
      <c r="G109" s="101" t="s">
        <v>1205</v>
      </c>
      <c r="H109" s="104" t="s">
        <v>1206</v>
      </c>
      <c r="I109" s="1" t="s">
        <v>1064</v>
      </c>
    </row>
    <row r="110" spans="2:9" ht="30" x14ac:dyDescent="0.25">
      <c r="B110" s="105">
        <v>108</v>
      </c>
      <c r="C110" s="1" t="str">
        <f t="shared" si="3"/>
        <v>aitas2b</v>
      </c>
      <c r="D110" s="1" t="s">
        <v>29</v>
      </c>
      <c r="E110" s="1">
        <v>2</v>
      </c>
      <c r="F110" s="1" t="s">
        <v>1081</v>
      </c>
      <c r="G110" s="101" t="s">
        <v>1207</v>
      </c>
      <c r="H110" s="104" t="s">
        <v>1208</v>
      </c>
      <c r="I110" s="1" t="s">
        <v>1064</v>
      </c>
    </row>
    <row r="111" spans="2:9" ht="30" x14ac:dyDescent="0.25">
      <c r="B111" s="105">
        <v>109</v>
      </c>
      <c r="C111" s="1" t="str">
        <f t="shared" si="3"/>
        <v>aitas3b</v>
      </c>
      <c r="D111" s="1" t="s">
        <v>29</v>
      </c>
      <c r="E111" s="1">
        <v>3</v>
      </c>
      <c r="F111" s="1" t="s">
        <v>1081</v>
      </c>
      <c r="G111" s="101" t="s">
        <v>1148</v>
      </c>
      <c r="H111" s="104" t="s">
        <v>1139</v>
      </c>
      <c r="I111" s="1" t="s">
        <v>1064</v>
      </c>
    </row>
    <row r="112" spans="2:9" ht="30" x14ac:dyDescent="0.25">
      <c r="B112" s="105">
        <v>110</v>
      </c>
      <c r="C112" s="1" t="str">
        <f t="shared" si="3"/>
        <v>aitas4b</v>
      </c>
      <c r="D112" s="1" t="s">
        <v>29</v>
      </c>
      <c r="E112" s="1">
        <v>4</v>
      </c>
      <c r="F112" s="1" t="s">
        <v>1081</v>
      </c>
      <c r="G112" s="101" t="s">
        <v>1209</v>
      </c>
      <c r="H112" s="104" t="s">
        <v>1210</v>
      </c>
      <c r="I112" s="1" t="s">
        <v>1064</v>
      </c>
    </row>
    <row r="113" spans="2:9" ht="30" x14ac:dyDescent="0.25">
      <c r="B113" s="105">
        <v>111</v>
      </c>
      <c r="C113" s="1" t="str">
        <f t="shared" si="3"/>
        <v>aitas1c</v>
      </c>
      <c r="D113" s="1" t="s">
        <v>29</v>
      </c>
      <c r="E113" s="1">
        <v>1</v>
      </c>
      <c r="F113" s="1" t="s">
        <v>1040</v>
      </c>
      <c r="G113" s="101" t="s">
        <v>1205</v>
      </c>
      <c r="H113" s="104" t="s">
        <v>1206</v>
      </c>
      <c r="I113" s="1" t="s">
        <v>1064</v>
      </c>
    </row>
    <row r="114" spans="2:9" ht="30" x14ac:dyDescent="0.25">
      <c r="B114" s="105">
        <v>112</v>
      </c>
      <c r="C114" s="1" t="str">
        <f t="shared" si="3"/>
        <v>aitas2c</v>
      </c>
      <c r="D114" s="1" t="s">
        <v>29</v>
      </c>
      <c r="E114" s="1">
        <v>2</v>
      </c>
      <c r="F114" s="1" t="s">
        <v>1040</v>
      </c>
      <c r="G114" s="101" t="s">
        <v>1207</v>
      </c>
      <c r="H114" s="104" t="s">
        <v>1208</v>
      </c>
      <c r="I114" s="1" t="s">
        <v>1064</v>
      </c>
    </row>
    <row r="115" spans="2:9" ht="30" x14ac:dyDescent="0.25">
      <c r="B115" s="105">
        <v>113</v>
      </c>
      <c r="C115" s="1" t="str">
        <f t="shared" si="3"/>
        <v>aitas3c</v>
      </c>
      <c r="D115" s="1" t="s">
        <v>29</v>
      </c>
      <c r="E115" s="1">
        <v>3</v>
      </c>
      <c r="F115" s="1" t="s">
        <v>1040</v>
      </c>
      <c r="G115" s="101" t="s">
        <v>1148</v>
      </c>
      <c r="H115" s="104" t="s">
        <v>1139</v>
      </c>
      <c r="I115" s="1" t="s">
        <v>1064</v>
      </c>
    </row>
    <row r="116" spans="2:9" ht="30" x14ac:dyDescent="0.25">
      <c r="B116" s="105">
        <v>114</v>
      </c>
      <c r="C116" s="1" t="str">
        <f t="shared" si="3"/>
        <v>aitas4c</v>
      </c>
      <c r="D116" s="1" t="s">
        <v>29</v>
      </c>
      <c r="E116" s="1">
        <v>4</v>
      </c>
      <c r="F116" s="1" t="s">
        <v>1040</v>
      </c>
      <c r="G116" s="101" t="s">
        <v>1209</v>
      </c>
      <c r="H116" s="104" t="s">
        <v>1210</v>
      </c>
      <c r="I116" s="1" t="s">
        <v>1064</v>
      </c>
    </row>
    <row r="117" spans="2:9" ht="30" x14ac:dyDescent="0.25">
      <c r="B117" s="105">
        <v>115</v>
      </c>
      <c r="C117" s="1" t="str">
        <f t="shared" si="3"/>
        <v>aitns25dicmva</v>
      </c>
      <c r="D117" s="1" t="s">
        <v>30</v>
      </c>
      <c r="E117" s="1" t="s">
        <v>1219</v>
      </c>
      <c r="F117" s="1" t="s">
        <v>1080</v>
      </c>
      <c r="G117" s="101" t="s">
        <v>1211</v>
      </c>
      <c r="H117" s="104" t="s">
        <v>1213</v>
      </c>
      <c r="I117" s="1" t="s">
        <v>1064</v>
      </c>
    </row>
    <row r="118" spans="2:9" ht="30" x14ac:dyDescent="0.25">
      <c r="B118" s="105">
        <v>116</v>
      </c>
      <c r="C118" s="1" t="str">
        <f t="shared" si="3"/>
        <v>aitns25dicmvb</v>
      </c>
      <c r="D118" s="1" t="s">
        <v>30</v>
      </c>
      <c r="E118" s="1" t="s">
        <v>1219</v>
      </c>
      <c r="F118" s="1" t="s">
        <v>1081</v>
      </c>
      <c r="G118" s="101" t="s">
        <v>1211</v>
      </c>
      <c r="H118" s="104" t="s">
        <v>1213</v>
      </c>
      <c r="I118" s="1" t="s">
        <v>1064</v>
      </c>
    </row>
    <row r="119" spans="2:9" ht="30" x14ac:dyDescent="0.25">
      <c r="B119" s="105">
        <v>117</v>
      </c>
      <c r="C119" s="1" t="str">
        <f t="shared" si="3"/>
        <v>aitns25dicmvc</v>
      </c>
      <c r="D119" s="1" t="s">
        <v>30</v>
      </c>
      <c r="E119" s="1" t="s">
        <v>1219</v>
      </c>
      <c r="F119" s="1" t="s">
        <v>1040</v>
      </c>
      <c r="G119" s="101" t="s">
        <v>1211</v>
      </c>
      <c r="H119" s="104" t="s">
        <v>1213</v>
      </c>
      <c r="I119" s="1" t="s">
        <v>1064</v>
      </c>
    </row>
    <row r="120" spans="2:9" ht="45" x14ac:dyDescent="0.25">
      <c r="B120" s="105">
        <v>118</v>
      </c>
      <c r="C120" s="1" t="str">
        <f t="shared" si="3"/>
        <v>aitns25dicmma</v>
      </c>
      <c r="D120" s="1" t="s">
        <v>30</v>
      </c>
      <c r="E120" s="1" t="s">
        <v>1218</v>
      </c>
      <c r="F120" s="1" t="s">
        <v>1080</v>
      </c>
      <c r="G120" s="101" t="s">
        <v>1212</v>
      </c>
      <c r="H120" s="104" t="s">
        <v>1214</v>
      </c>
      <c r="I120" s="1" t="s">
        <v>1064</v>
      </c>
    </row>
    <row r="121" spans="2:9" ht="45" x14ac:dyDescent="0.25">
      <c r="B121" s="105">
        <v>119</v>
      </c>
      <c r="C121" s="1" t="str">
        <f t="shared" si="3"/>
        <v>aitns25dicmmb</v>
      </c>
      <c r="D121" s="1" t="s">
        <v>30</v>
      </c>
      <c r="E121" s="1" t="s">
        <v>1218</v>
      </c>
      <c r="F121" s="1" t="s">
        <v>1081</v>
      </c>
      <c r="G121" s="101" t="s">
        <v>1212</v>
      </c>
      <c r="H121" s="104" t="s">
        <v>1214</v>
      </c>
      <c r="I121" s="1" t="s">
        <v>1064</v>
      </c>
    </row>
    <row r="122" spans="2:9" ht="45" x14ac:dyDescent="0.25">
      <c r="B122" s="105">
        <v>120</v>
      </c>
      <c r="C122" s="1" t="str">
        <f t="shared" si="3"/>
        <v>aitns25dicmmc</v>
      </c>
      <c r="D122" s="1" t="s">
        <v>30</v>
      </c>
      <c r="E122" s="1" t="s">
        <v>1218</v>
      </c>
      <c r="F122" s="1" t="s">
        <v>1040</v>
      </c>
      <c r="G122" s="101" t="s">
        <v>1212</v>
      </c>
      <c r="H122" s="104" t="s">
        <v>1214</v>
      </c>
      <c r="I122" s="1" t="s">
        <v>1064</v>
      </c>
    </row>
    <row r="123" spans="2:9" ht="30" x14ac:dyDescent="0.25">
      <c r="B123" s="105">
        <v>121</v>
      </c>
      <c r="C123" s="1" t="str">
        <f t="shared" si="3"/>
        <v>aitns25dicmaa</v>
      </c>
      <c r="D123" s="1" t="s">
        <v>30</v>
      </c>
      <c r="E123" s="1" t="s">
        <v>1217</v>
      </c>
      <c r="F123" s="1" t="s">
        <v>1080</v>
      </c>
      <c r="G123" s="101" t="s">
        <v>1215</v>
      </c>
      <c r="H123" s="104" t="s">
        <v>1216</v>
      </c>
      <c r="I123" s="1" t="s">
        <v>1064</v>
      </c>
    </row>
    <row r="124" spans="2:9" ht="30" x14ac:dyDescent="0.25">
      <c r="B124" s="105">
        <v>122</v>
      </c>
      <c r="C124" s="1" t="str">
        <f t="shared" si="3"/>
        <v>aitns25dicmab</v>
      </c>
      <c r="D124" s="1" t="s">
        <v>30</v>
      </c>
      <c r="E124" s="1" t="s">
        <v>1217</v>
      </c>
      <c r="F124" s="1" t="s">
        <v>1081</v>
      </c>
      <c r="G124" s="101" t="s">
        <v>1215</v>
      </c>
      <c r="H124" s="104" t="s">
        <v>1216</v>
      </c>
      <c r="I124" s="1" t="s">
        <v>1064</v>
      </c>
    </row>
    <row r="125" spans="2:9" ht="30" x14ac:dyDescent="0.25">
      <c r="B125" s="105">
        <v>123</v>
      </c>
      <c r="C125" s="1" t="str">
        <f t="shared" si="3"/>
        <v>aitns25dicmac</v>
      </c>
      <c r="D125" s="1" t="s">
        <v>30</v>
      </c>
      <c r="E125" s="1" t="s">
        <v>1217</v>
      </c>
      <c r="F125" s="1" t="s">
        <v>1040</v>
      </c>
      <c r="G125" s="101" t="s">
        <v>1215</v>
      </c>
      <c r="H125" s="104" t="s">
        <v>1216</v>
      </c>
      <c r="I125" s="1" t="s">
        <v>1064</v>
      </c>
    </row>
    <row r="126" spans="2:9" ht="45" x14ac:dyDescent="0.25">
      <c r="B126" s="105">
        <v>124</v>
      </c>
      <c r="C126" s="1" t="str">
        <f t="shared" si="3"/>
        <v>aitns25dicmda</v>
      </c>
      <c r="D126" s="1" t="s">
        <v>30</v>
      </c>
      <c r="E126" s="1" t="s">
        <v>1222</v>
      </c>
      <c r="F126" s="1" t="s">
        <v>1080</v>
      </c>
      <c r="G126" s="101" t="s">
        <v>1220</v>
      </c>
      <c r="H126" s="104" t="s">
        <v>1221</v>
      </c>
      <c r="I126" s="1" t="s">
        <v>1064</v>
      </c>
    </row>
    <row r="127" spans="2:9" ht="45" x14ac:dyDescent="0.25">
      <c r="B127" s="105">
        <v>125</v>
      </c>
      <c r="C127" s="1" t="str">
        <f t="shared" si="3"/>
        <v>aitns25dicmdb</v>
      </c>
      <c r="D127" s="1" t="s">
        <v>30</v>
      </c>
      <c r="E127" s="1" t="s">
        <v>1222</v>
      </c>
      <c r="F127" s="1" t="s">
        <v>1081</v>
      </c>
      <c r="G127" s="101" t="s">
        <v>1220</v>
      </c>
      <c r="H127" s="104" t="s">
        <v>1221</v>
      </c>
      <c r="I127" s="1" t="s">
        <v>1064</v>
      </c>
    </row>
    <row r="128" spans="2:9" ht="45" x14ac:dyDescent="0.25">
      <c r="B128" s="105">
        <v>126</v>
      </c>
      <c r="C128" s="1" t="str">
        <f t="shared" si="3"/>
        <v>aitns25dicmdc</v>
      </c>
      <c r="D128" s="1" t="s">
        <v>30</v>
      </c>
      <c r="E128" s="1" t="s">
        <v>1222</v>
      </c>
      <c r="F128" s="1" t="s">
        <v>1040</v>
      </c>
      <c r="G128" s="101" t="s">
        <v>1220</v>
      </c>
      <c r="H128" s="104" t="s">
        <v>1221</v>
      </c>
      <c r="I128" s="1" t="s">
        <v>1064</v>
      </c>
    </row>
    <row r="129" spans="2:9" ht="60" x14ac:dyDescent="0.25">
      <c r="B129" s="105">
        <v>127</v>
      </c>
      <c r="C129" s="1" t="str">
        <f t="shared" si="3"/>
        <v>aitnssfa</v>
      </c>
      <c r="D129" s="1" t="s">
        <v>30</v>
      </c>
      <c r="E129" s="1" t="s">
        <v>1223</v>
      </c>
      <c r="F129" s="1" t="s">
        <v>1080</v>
      </c>
      <c r="G129" s="101" t="s">
        <v>1069</v>
      </c>
      <c r="H129" s="104" t="s">
        <v>1270</v>
      </c>
      <c r="I129" s="1" t="s">
        <v>1064</v>
      </c>
    </row>
    <row r="130" spans="2:9" ht="60" x14ac:dyDescent="0.25">
      <c r="B130" s="105">
        <v>128</v>
      </c>
      <c r="C130" s="1" t="str">
        <f t="shared" si="3"/>
        <v>aitnssfb</v>
      </c>
      <c r="D130" s="1" t="s">
        <v>30</v>
      </c>
      <c r="E130" s="1" t="s">
        <v>1223</v>
      </c>
      <c r="F130" s="1" t="s">
        <v>1081</v>
      </c>
      <c r="G130" s="101" t="s">
        <v>1069</v>
      </c>
      <c r="H130" s="104" t="s">
        <v>1270</v>
      </c>
      <c r="I130" s="1" t="s">
        <v>1064</v>
      </c>
    </row>
    <row r="131" spans="2:9" ht="60" x14ac:dyDescent="0.25">
      <c r="B131" s="105">
        <v>129</v>
      </c>
      <c r="C131" s="1" t="str">
        <f t="shared" ref="C131:C162" si="4">LOWER(_xlfn.CONCAT("ait",LEFT(D131,1)&amp;"s"&amp;E131&amp;F131))</f>
        <v>aitnssfc</v>
      </c>
      <c r="D131" s="1" t="s">
        <v>30</v>
      </c>
      <c r="E131" s="1" t="s">
        <v>1223</v>
      </c>
      <c r="F131" s="1" t="s">
        <v>1040</v>
      </c>
      <c r="G131" s="101" t="s">
        <v>1069</v>
      </c>
      <c r="H131" s="104" t="s">
        <v>1270</v>
      </c>
      <c r="I131" s="1" t="s">
        <v>1064</v>
      </c>
    </row>
    <row r="132" spans="2:9" ht="45" x14ac:dyDescent="0.25">
      <c r="B132" s="105">
        <v>130</v>
      </c>
      <c r="C132" s="1" t="str">
        <f t="shared" si="4"/>
        <v>aitns1eneroa</v>
      </c>
      <c r="D132" s="1" t="s">
        <v>30</v>
      </c>
      <c r="E132" s="1" t="s">
        <v>1224</v>
      </c>
      <c r="F132" s="1" t="s">
        <v>1080</v>
      </c>
      <c r="G132" s="101" t="s">
        <v>1271</v>
      </c>
      <c r="H132" s="104" t="s">
        <v>1225</v>
      </c>
      <c r="I132" s="1" t="s">
        <v>1064</v>
      </c>
    </row>
    <row r="133" spans="2:9" ht="45" x14ac:dyDescent="0.25">
      <c r="B133" s="105">
        <v>131</v>
      </c>
      <c r="C133" s="1" t="str">
        <f t="shared" si="4"/>
        <v>aitns1enerob</v>
      </c>
      <c r="D133" s="1" t="s">
        <v>30</v>
      </c>
      <c r="E133" s="1" t="s">
        <v>1224</v>
      </c>
      <c r="F133" s="1" t="s">
        <v>1081</v>
      </c>
      <c r="G133" s="101" t="s">
        <v>1271</v>
      </c>
      <c r="H133" s="104" t="s">
        <v>1225</v>
      </c>
      <c r="I133" s="1" t="s">
        <v>1064</v>
      </c>
    </row>
    <row r="134" spans="2:9" ht="45" x14ac:dyDescent="0.25">
      <c r="B134" s="105">
        <v>132</v>
      </c>
      <c r="C134" s="1" t="str">
        <f t="shared" si="4"/>
        <v>aitns1eneroc</v>
      </c>
      <c r="D134" s="1" t="s">
        <v>30</v>
      </c>
      <c r="E134" s="1" t="s">
        <v>1224</v>
      </c>
      <c r="F134" s="1" t="s">
        <v>1040</v>
      </c>
      <c r="G134" s="101" t="s">
        <v>1271</v>
      </c>
      <c r="H134" s="104" t="s">
        <v>1225</v>
      </c>
      <c r="I134" s="1" t="s">
        <v>1064</v>
      </c>
    </row>
    <row r="135" spans="2:9" ht="30" x14ac:dyDescent="0.25">
      <c r="B135" s="105">
        <v>133</v>
      </c>
      <c r="C135" s="1" t="str">
        <f t="shared" si="4"/>
        <v>aitns2domingoa</v>
      </c>
      <c r="D135" s="1" t="s">
        <v>30</v>
      </c>
      <c r="E135" s="1" t="s">
        <v>1226</v>
      </c>
      <c r="F135" s="1" t="s">
        <v>1080</v>
      </c>
      <c r="G135" s="101" t="s">
        <v>1227</v>
      </c>
      <c r="H135" s="104" t="s">
        <v>1228</v>
      </c>
      <c r="I135" s="1" t="s">
        <v>1064</v>
      </c>
    </row>
    <row r="136" spans="2:9" ht="30" x14ac:dyDescent="0.25">
      <c r="B136" s="105">
        <v>134</v>
      </c>
      <c r="C136" s="1" t="str">
        <f t="shared" si="4"/>
        <v>aitns2domingob</v>
      </c>
      <c r="D136" s="1" t="s">
        <v>30</v>
      </c>
      <c r="E136" s="1" t="s">
        <v>1226</v>
      </c>
      <c r="F136" s="1" t="s">
        <v>1081</v>
      </c>
      <c r="G136" s="101" t="s">
        <v>1227</v>
      </c>
      <c r="H136" s="104" t="s">
        <v>1228</v>
      </c>
      <c r="I136" s="1" t="s">
        <v>1064</v>
      </c>
    </row>
    <row r="137" spans="2:9" ht="30" x14ac:dyDescent="0.25">
      <c r="B137" s="105">
        <v>135</v>
      </c>
      <c r="C137" s="1" t="str">
        <f t="shared" si="4"/>
        <v>aitns2domingoc</v>
      </c>
      <c r="D137" s="1" t="s">
        <v>30</v>
      </c>
      <c r="E137" s="1" t="s">
        <v>1226</v>
      </c>
      <c r="F137" s="1" t="s">
        <v>1040</v>
      </c>
      <c r="G137" s="101" t="s">
        <v>1227</v>
      </c>
      <c r="H137" s="104" t="s">
        <v>1228</v>
      </c>
      <c r="I137" s="1" t="s">
        <v>1064</v>
      </c>
    </row>
    <row r="138" spans="2:9" ht="30" x14ac:dyDescent="0.25">
      <c r="B138" s="105">
        <v>136</v>
      </c>
      <c r="C138" s="1" t="str">
        <f t="shared" si="4"/>
        <v>aitns6eneroa</v>
      </c>
      <c r="D138" s="1" t="s">
        <v>30</v>
      </c>
      <c r="E138" s="1" t="s">
        <v>1229</v>
      </c>
      <c r="F138" s="1" t="s">
        <v>1080</v>
      </c>
      <c r="G138" s="101" t="s">
        <v>1230</v>
      </c>
      <c r="H138" s="104" t="s">
        <v>1231</v>
      </c>
      <c r="I138" s="1" t="s">
        <v>1064</v>
      </c>
    </row>
    <row r="139" spans="2:9" ht="30" x14ac:dyDescent="0.25">
      <c r="B139" s="105">
        <v>137</v>
      </c>
      <c r="C139" s="1" t="str">
        <f t="shared" si="4"/>
        <v>aitns6enerob</v>
      </c>
      <c r="D139" s="1" t="s">
        <v>30</v>
      </c>
      <c r="E139" s="1" t="s">
        <v>1229</v>
      </c>
      <c r="F139" s="1" t="s">
        <v>1081</v>
      </c>
      <c r="G139" s="101" t="s">
        <v>1230</v>
      </c>
      <c r="H139" s="104" t="s">
        <v>1231</v>
      </c>
      <c r="I139" s="1" t="s">
        <v>1064</v>
      </c>
    </row>
    <row r="140" spans="2:9" ht="30" x14ac:dyDescent="0.25">
      <c r="B140" s="105">
        <v>138</v>
      </c>
      <c r="C140" s="1" t="str">
        <f t="shared" si="4"/>
        <v>aitns6eneroc</v>
      </c>
      <c r="D140" s="1" t="s">
        <v>30</v>
      </c>
      <c r="E140" s="1" t="s">
        <v>1229</v>
      </c>
      <c r="F140" s="1" t="s">
        <v>1040</v>
      </c>
      <c r="G140" s="101" t="s">
        <v>1230</v>
      </c>
      <c r="H140" s="104" t="s">
        <v>1231</v>
      </c>
      <c r="I140" s="1" t="s">
        <v>1064</v>
      </c>
    </row>
    <row r="141" spans="2:9" ht="30" x14ac:dyDescent="0.25">
      <c r="B141" s="105">
        <v>139</v>
      </c>
      <c r="C141" s="1" t="str">
        <f t="shared" si="4"/>
        <v>aitcs1a</v>
      </c>
      <c r="D141" s="1" t="s">
        <v>17</v>
      </c>
      <c r="E141" s="1">
        <v>1</v>
      </c>
      <c r="F141" s="1" t="s">
        <v>1080</v>
      </c>
      <c r="G141" s="101" t="s">
        <v>1101</v>
      </c>
      <c r="H141" s="104" t="s">
        <v>1102</v>
      </c>
      <c r="I141" s="1" t="s">
        <v>1064</v>
      </c>
    </row>
    <row r="142" spans="2:9" ht="30" x14ac:dyDescent="0.25">
      <c r="B142" s="105">
        <v>140</v>
      </c>
      <c r="C142" s="1" t="str">
        <f t="shared" si="4"/>
        <v>aitcs2a</v>
      </c>
      <c r="D142" s="1" t="s">
        <v>17</v>
      </c>
      <c r="E142" s="1">
        <v>2</v>
      </c>
      <c r="F142" s="1" t="s">
        <v>1080</v>
      </c>
      <c r="G142" s="101" t="s">
        <v>1233</v>
      </c>
      <c r="H142" s="104" t="s">
        <v>1041</v>
      </c>
      <c r="I142" s="1" t="s">
        <v>1064</v>
      </c>
    </row>
    <row r="143" spans="2:9" ht="30" x14ac:dyDescent="0.25">
      <c r="B143" s="105">
        <v>141</v>
      </c>
      <c r="C143" s="1" t="str">
        <f t="shared" si="4"/>
        <v>aitcs3a</v>
      </c>
      <c r="D143" s="1" t="s">
        <v>17</v>
      </c>
      <c r="E143" s="1">
        <v>3</v>
      </c>
      <c r="F143" s="1" t="s">
        <v>1080</v>
      </c>
      <c r="G143" s="101" t="s">
        <v>1234</v>
      </c>
      <c r="H143" s="104" t="s">
        <v>1235</v>
      </c>
      <c r="I143" s="1" t="s">
        <v>1064</v>
      </c>
    </row>
    <row r="144" spans="2:9" ht="45" x14ac:dyDescent="0.25">
      <c r="B144" s="105">
        <v>142</v>
      </c>
      <c r="C144" s="1" t="str">
        <f t="shared" si="4"/>
        <v>aitcs4a</v>
      </c>
      <c r="D144" s="1" t="s">
        <v>17</v>
      </c>
      <c r="E144" s="1">
        <v>4</v>
      </c>
      <c r="F144" s="1" t="s">
        <v>1080</v>
      </c>
      <c r="G144" s="101" t="s">
        <v>1236</v>
      </c>
      <c r="H144" s="104" t="s">
        <v>1237</v>
      </c>
      <c r="I144" s="1" t="s">
        <v>1064</v>
      </c>
    </row>
    <row r="145" spans="2:9" ht="45" x14ac:dyDescent="0.25">
      <c r="B145" s="105">
        <v>143</v>
      </c>
      <c r="C145" s="1" t="str">
        <f t="shared" si="4"/>
        <v>aitcs5a</v>
      </c>
      <c r="D145" s="1" t="s">
        <v>17</v>
      </c>
      <c r="E145" s="1">
        <v>5</v>
      </c>
      <c r="F145" s="1" t="s">
        <v>1080</v>
      </c>
      <c r="G145" s="101" t="s">
        <v>1238</v>
      </c>
      <c r="H145" s="104" t="s">
        <v>1239</v>
      </c>
      <c r="I145" s="1" t="s">
        <v>1064</v>
      </c>
    </row>
    <row r="146" spans="2:9" ht="60" x14ac:dyDescent="0.25">
      <c r="B146" s="105">
        <v>144</v>
      </c>
      <c r="C146" s="1" t="str">
        <f t="shared" si="4"/>
        <v>aitcs6a</v>
      </c>
      <c r="D146" s="1" t="s">
        <v>17</v>
      </c>
      <c r="E146" s="1">
        <v>6</v>
      </c>
      <c r="F146" s="1" t="s">
        <v>1080</v>
      </c>
      <c r="G146" s="101" t="s">
        <v>1240</v>
      </c>
      <c r="H146" s="104" t="s">
        <v>1241</v>
      </c>
      <c r="I146" s="1" t="s">
        <v>1064</v>
      </c>
    </row>
    <row r="147" spans="2:9" ht="60" x14ac:dyDescent="0.25">
      <c r="B147" s="105">
        <v>145</v>
      </c>
      <c r="C147" s="1" t="str">
        <f t="shared" si="4"/>
        <v>aitcsjsa</v>
      </c>
      <c r="D147" s="1" t="s">
        <v>17</v>
      </c>
      <c r="E147" s="1" t="s">
        <v>1242</v>
      </c>
      <c r="F147" s="1" t="s">
        <v>1080</v>
      </c>
      <c r="G147" s="101" t="s">
        <v>1243</v>
      </c>
      <c r="H147" s="104" t="s">
        <v>1244</v>
      </c>
      <c r="I147" s="1" t="s">
        <v>1064</v>
      </c>
    </row>
    <row r="148" spans="2:9" ht="60" x14ac:dyDescent="0.25">
      <c r="B148" s="105">
        <v>146</v>
      </c>
      <c r="C148" s="1" t="str">
        <f t="shared" si="4"/>
        <v>aitcsjsb</v>
      </c>
      <c r="D148" s="1" t="s">
        <v>17</v>
      </c>
      <c r="E148" s="1" t="s">
        <v>1242</v>
      </c>
      <c r="F148" s="1" t="s">
        <v>1081</v>
      </c>
      <c r="G148" s="101" t="s">
        <v>1243</v>
      </c>
      <c r="H148" s="104" t="s">
        <v>1244</v>
      </c>
      <c r="I148" s="1" t="s">
        <v>1064</v>
      </c>
    </row>
    <row r="149" spans="2:9" ht="60" x14ac:dyDescent="0.25">
      <c r="B149" s="105">
        <v>147</v>
      </c>
      <c r="C149" s="1" t="str">
        <f t="shared" si="4"/>
        <v>aitcsjsc</v>
      </c>
      <c r="D149" s="1" t="s">
        <v>17</v>
      </c>
      <c r="E149" s="1" t="s">
        <v>1242</v>
      </c>
      <c r="F149" s="1" t="s">
        <v>1040</v>
      </c>
      <c r="G149" s="101" t="s">
        <v>1243</v>
      </c>
      <c r="H149" s="104" t="s">
        <v>1244</v>
      </c>
      <c r="I149" s="1" t="s">
        <v>1064</v>
      </c>
    </row>
    <row r="150" spans="2:9" ht="60" x14ac:dyDescent="0.25">
      <c r="B150" s="105">
        <v>148</v>
      </c>
      <c r="C150" s="1" t="str">
        <f t="shared" si="4"/>
        <v>aitcsvsa</v>
      </c>
      <c r="D150" s="1" t="s">
        <v>17</v>
      </c>
      <c r="E150" s="1" t="s">
        <v>1245</v>
      </c>
      <c r="F150" s="1" t="s">
        <v>1080</v>
      </c>
      <c r="G150" s="101" t="s">
        <v>1247</v>
      </c>
      <c r="H150" s="104" t="s">
        <v>1246</v>
      </c>
      <c r="I150" s="1" t="s">
        <v>1064</v>
      </c>
    </row>
    <row r="151" spans="2:9" ht="60" x14ac:dyDescent="0.25">
      <c r="B151" s="105">
        <v>149</v>
      </c>
      <c r="C151" s="1" t="str">
        <f t="shared" si="4"/>
        <v>aitcsvsb</v>
      </c>
      <c r="D151" s="1" t="s">
        <v>17</v>
      </c>
      <c r="E151" s="1" t="s">
        <v>1245</v>
      </c>
      <c r="F151" s="1" t="s">
        <v>1081</v>
      </c>
      <c r="G151" s="101" t="s">
        <v>1247</v>
      </c>
      <c r="H151" s="104" t="s">
        <v>1246</v>
      </c>
      <c r="I151" s="1" t="s">
        <v>1064</v>
      </c>
    </row>
    <row r="152" spans="2:9" ht="60" x14ac:dyDescent="0.25">
      <c r="B152" s="105">
        <v>150</v>
      </c>
      <c r="C152" s="1" t="str">
        <f t="shared" si="4"/>
        <v>aitcsvsc</v>
      </c>
      <c r="D152" s="1" t="s">
        <v>17</v>
      </c>
      <c r="E152" s="1" t="s">
        <v>1245</v>
      </c>
      <c r="F152" s="1" t="s">
        <v>1040</v>
      </c>
      <c r="G152" s="101" t="s">
        <v>1247</v>
      </c>
      <c r="H152" s="104" t="s">
        <v>1246</v>
      </c>
      <c r="I152" s="1" t="s">
        <v>1064</v>
      </c>
    </row>
    <row r="153" spans="2:9" x14ac:dyDescent="0.25">
      <c r="B153" s="105">
        <v>151</v>
      </c>
      <c r="C153" s="1" t="str">
        <f t="shared" si="4"/>
        <v>aitpsssa</v>
      </c>
      <c r="D153" s="1" t="s">
        <v>12</v>
      </c>
      <c r="E153" s="1" t="s">
        <v>1248</v>
      </c>
      <c r="F153" s="1" t="s">
        <v>1080</v>
      </c>
      <c r="G153" s="101" t="s">
        <v>1251</v>
      </c>
      <c r="H153" s="104" t="s">
        <v>1285</v>
      </c>
      <c r="I153" s="1" t="s">
        <v>1064</v>
      </c>
    </row>
    <row r="154" spans="2:9" x14ac:dyDescent="0.25">
      <c r="B154" s="105">
        <v>152</v>
      </c>
      <c r="C154" s="1" t="str">
        <f t="shared" si="4"/>
        <v>aitpsssb</v>
      </c>
      <c r="D154" s="1" t="s">
        <v>12</v>
      </c>
      <c r="E154" s="1" t="s">
        <v>1248</v>
      </c>
      <c r="F154" s="1" t="s">
        <v>1081</v>
      </c>
      <c r="G154" s="101" t="s">
        <v>1251</v>
      </c>
      <c r="H154" s="104" t="s">
        <v>1285</v>
      </c>
      <c r="I154" s="1" t="s">
        <v>1064</v>
      </c>
    </row>
    <row r="155" spans="2:9" x14ac:dyDescent="0.25">
      <c r="B155" s="105">
        <v>153</v>
      </c>
      <c r="C155" s="1" t="str">
        <f t="shared" si="4"/>
        <v>aitpsssc</v>
      </c>
      <c r="D155" s="1" t="s">
        <v>12</v>
      </c>
      <c r="E155" s="1" t="s">
        <v>1248</v>
      </c>
      <c r="F155" s="1" t="s">
        <v>1040</v>
      </c>
      <c r="G155" s="101" t="s">
        <v>1251</v>
      </c>
      <c r="H155" s="104" t="s">
        <v>1285</v>
      </c>
      <c r="I155" s="1" t="s">
        <v>1064</v>
      </c>
    </row>
    <row r="156" spans="2:9" ht="45" x14ac:dyDescent="0.25">
      <c r="B156" s="105">
        <v>154</v>
      </c>
      <c r="C156" s="1" t="str">
        <f t="shared" si="4"/>
        <v>aitps1a</v>
      </c>
      <c r="D156" s="1" t="s">
        <v>12</v>
      </c>
      <c r="E156" s="1">
        <v>1</v>
      </c>
      <c r="F156" s="1" t="s">
        <v>1080</v>
      </c>
      <c r="G156" s="101" t="s">
        <v>1249</v>
      </c>
      <c r="H156" s="104" t="s">
        <v>1250</v>
      </c>
      <c r="I156" s="1" t="s">
        <v>1064</v>
      </c>
    </row>
    <row r="157" spans="2:9" ht="45" x14ac:dyDescent="0.25">
      <c r="B157" s="105">
        <v>155</v>
      </c>
      <c r="C157" s="1" t="str">
        <f t="shared" si="4"/>
        <v>aitps1b</v>
      </c>
      <c r="D157" s="1" t="s">
        <v>12</v>
      </c>
      <c r="E157" s="1">
        <v>1</v>
      </c>
      <c r="F157" s="1" t="s">
        <v>1081</v>
      </c>
      <c r="G157" s="101" t="s">
        <v>1249</v>
      </c>
      <c r="H157" s="104" t="s">
        <v>1250</v>
      </c>
      <c r="I157" s="1" t="s">
        <v>1064</v>
      </c>
    </row>
    <row r="158" spans="2:9" ht="45" x14ac:dyDescent="0.25">
      <c r="B158" s="105">
        <v>156</v>
      </c>
      <c r="C158" s="1" t="str">
        <f t="shared" si="4"/>
        <v>aitps1c</v>
      </c>
      <c r="D158" s="1" t="s">
        <v>12</v>
      </c>
      <c r="E158" s="1">
        <v>1</v>
      </c>
      <c r="F158" s="1" t="s">
        <v>1040</v>
      </c>
      <c r="G158" s="101" t="s">
        <v>1249</v>
      </c>
      <c r="H158" s="104" t="s">
        <v>1250</v>
      </c>
      <c r="I158" s="1" t="s">
        <v>1064</v>
      </c>
    </row>
    <row r="159" spans="2:9" ht="45" x14ac:dyDescent="0.25">
      <c r="B159" s="105">
        <v>157</v>
      </c>
      <c r="C159" s="1" t="str">
        <f t="shared" si="4"/>
        <v>aitps2a</v>
      </c>
      <c r="D159" s="1" t="s">
        <v>12</v>
      </c>
      <c r="E159" s="1">
        <v>2</v>
      </c>
      <c r="F159" s="1" t="s">
        <v>1080</v>
      </c>
      <c r="G159" s="101" t="s">
        <v>1252</v>
      </c>
      <c r="H159" s="104" t="s">
        <v>1253</v>
      </c>
      <c r="I159" s="1" t="s">
        <v>1064</v>
      </c>
    </row>
    <row r="160" spans="2:9" ht="30" x14ac:dyDescent="0.25">
      <c r="B160" s="105">
        <v>158</v>
      </c>
      <c r="C160" s="1" t="str">
        <f t="shared" si="4"/>
        <v>aitps3a</v>
      </c>
      <c r="D160" s="1" t="s">
        <v>12</v>
      </c>
      <c r="E160" s="1">
        <v>3</v>
      </c>
      <c r="F160" s="1" t="s">
        <v>1080</v>
      </c>
      <c r="G160" s="101" t="s">
        <v>1254</v>
      </c>
      <c r="H160" s="104" t="s">
        <v>1255</v>
      </c>
      <c r="I160" s="1" t="s">
        <v>1064</v>
      </c>
    </row>
    <row r="161" spans="2:9" ht="45" x14ac:dyDescent="0.25">
      <c r="B161" s="105">
        <v>159</v>
      </c>
      <c r="C161" s="1" t="str">
        <f t="shared" si="4"/>
        <v>aitps4a</v>
      </c>
      <c r="D161" s="1" t="s">
        <v>12</v>
      </c>
      <c r="E161" s="1">
        <v>4</v>
      </c>
      <c r="F161" s="1" t="s">
        <v>1080</v>
      </c>
      <c r="G161" s="101" t="s">
        <v>1256</v>
      </c>
      <c r="H161" s="104" t="s">
        <v>1257</v>
      </c>
      <c r="I161" s="1" t="s">
        <v>1064</v>
      </c>
    </row>
    <row r="162" spans="2:9" ht="45" x14ac:dyDescent="0.25">
      <c r="B162" s="105">
        <v>160</v>
      </c>
      <c r="C162" s="1" t="str">
        <f t="shared" si="4"/>
        <v>aitps5a</v>
      </c>
      <c r="D162" s="1" t="s">
        <v>12</v>
      </c>
      <c r="E162" s="1">
        <v>5</v>
      </c>
      <c r="F162" s="1" t="s">
        <v>1080</v>
      </c>
      <c r="G162" s="101" t="s">
        <v>1076</v>
      </c>
      <c r="H162" s="104" t="s">
        <v>1182</v>
      </c>
      <c r="I162" s="1" t="s">
        <v>1064</v>
      </c>
    </row>
    <row r="163" spans="2:9" ht="60" x14ac:dyDescent="0.25">
      <c r="B163" s="105">
        <v>161</v>
      </c>
      <c r="C163" s="1" t="str">
        <f t="shared" ref="C163:C195" si="5">LOWER(_xlfn.CONCAT("ait",LEFT(D163,1)&amp;"s"&amp;E163&amp;F163))</f>
        <v>aitps6a</v>
      </c>
      <c r="D163" s="1" t="s">
        <v>12</v>
      </c>
      <c r="E163" s="1">
        <v>6</v>
      </c>
      <c r="F163" s="1" t="s">
        <v>1080</v>
      </c>
      <c r="G163" s="101" t="s">
        <v>1258</v>
      </c>
      <c r="H163" s="104" t="s">
        <v>1259</v>
      </c>
      <c r="I163" s="1" t="s">
        <v>1064</v>
      </c>
    </row>
    <row r="164" spans="2:9" ht="60" x14ac:dyDescent="0.25">
      <c r="B164" s="105">
        <v>162</v>
      </c>
      <c r="C164" s="1" t="str">
        <f t="shared" si="5"/>
        <v>aitpsasa</v>
      </c>
      <c r="D164" s="1" t="s">
        <v>12</v>
      </c>
      <c r="E164" s="1" t="s">
        <v>1003</v>
      </c>
      <c r="F164" s="1" t="s">
        <v>1080</v>
      </c>
      <c r="G164" s="101" t="s">
        <v>1260</v>
      </c>
      <c r="H164" s="104" t="s">
        <v>1261</v>
      </c>
      <c r="I164" s="1" t="s">
        <v>1064</v>
      </c>
    </row>
    <row r="165" spans="2:9" ht="60" x14ac:dyDescent="0.25">
      <c r="B165" s="105">
        <v>163</v>
      </c>
      <c r="C165" s="1" t="str">
        <f t="shared" si="5"/>
        <v>aitpsasb</v>
      </c>
      <c r="D165" s="1" t="s">
        <v>12</v>
      </c>
      <c r="E165" s="1" t="s">
        <v>1003</v>
      </c>
      <c r="F165" s="1" t="s">
        <v>1081</v>
      </c>
      <c r="G165" s="101" t="s">
        <v>1260</v>
      </c>
      <c r="H165" s="104" t="s">
        <v>1261</v>
      </c>
      <c r="I165" s="1" t="s">
        <v>1064</v>
      </c>
    </row>
    <row r="166" spans="2:9" ht="60" x14ac:dyDescent="0.25">
      <c r="B166" s="105">
        <v>163</v>
      </c>
      <c r="C166" s="1" t="str">
        <f t="shared" ref="C166" si="6">LOWER(_xlfn.CONCAT("ait",LEFT(D166,1)&amp;"s"&amp;E166&amp;F166))</f>
        <v>aitpsasc</v>
      </c>
      <c r="D166" s="1" t="s">
        <v>12</v>
      </c>
      <c r="E166" s="1" t="s">
        <v>1003</v>
      </c>
      <c r="F166" s="1" t="s">
        <v>1040</v>
      </c>
      <c r="G166" s="101" t="s">
        <v>1260</v>
      </c>
      <c r="H166" s="104" t="s">
        <v>1261</v>
      </c>
      <c r="I166" s="1" t="s">
        <v>1064</v>
      </c>
    </row>
    <row r="167" spans="2:9" ht="60" x14ac:dyDescent="0.25">
      <c r="B167" s="105">
        <v>164</v>
      </c>
      <c r="C167" s="1" t="str">
        <f t="shared" si="5"/>
        <v>aitps7a</v>
      </c>
      <c r="D167" s="1" t="s">
        <v>12</v>
      </c>
      <c r="E167" s="1">
        <v>7</v>
      </c>
      <c r="F167" s="1" t="s">
        <v>1080</v>
      </c>
      <c r="G167" s="101" t="s">
        <v>1258</v>
      </c>
      <c r="H167" s="104" t="s">
        <v>1259</v>
      </c>
      <c r="I167" s="1" t="s">
        <v>1064</v>
      </c>
    </row>
    <row r="168" spans="2:9" ht="45" x14ac:dyDescent="0.25">
      <c r="B168" s="105">
        <v>165</v>
      </c>
      <c r="C168" s="1" t="str">
        <f t="shared" si="5"/>
        <v>aitps8a</v>
      </c>
      <c r="D168" s="1" t="s">
        <v>12</v>
      </c>
      <c r="E168" s="1">
        <v>8</v>
      </c>
      <c r="F168" s="1" t="s">
        <v>1080</v>
      </c>
      <c r="G168" s="101" t="s">
        <v>1262</v>
      </c>
      <c r="H168" s="104" t="s">
        <v>1263</v>
      </c>
      <c r="I168" s="1" t="s">
        <v>1064</v>
      </c>
    </row>
    <row r="169" spans="2:9" ht="45" x14ac:dyDescent="0.25">
      <c r="B169" s="105">
        <v>166</v>
      </c>
      <c r="C169" s="1" t="str">
        <f t="shared" si="5"/>
        <v>aitps8b</v>
      </c>
      <c r="D169" s="1" t="s">
        <v>12</v>
      </c>
      <c r="E169" s="1">
        <v>8</v>
      </c>
      <c r="F169" s="1" t="s">
        <v>1081</v>
      </c>
      <c r="G169" s="101" t="s">
        <v>1262</v>
      </c>
      <c r="H169" s="104" t="s">
        <v>1263</v>
      </c>
      <c r="I169" s="1" t="s">
        <v>1064</v>
      </c>
    </row>
    <row r="170" spans="2:9" ht="45" x14ac:dyDescent="0.25">
      <c r="B170" s="105">
        <v>167</v>
      </c>
      <c r="C170" s="1" t="str">
        <f t="shared" si="5"/>
        <v>aitps8c</v>
      </c>
      <c r="D170" s="1" t="s">
        <v>12</v>
      </c>
      <c r="E170" s="1">
        <v>8</v>
      </c>
      <c r="F170" s="1" t="s">
        <v>1040</v>
      </c>
      <c r="G170" s="101" t="s">
        <v>1262</v>
      </c>
      <c r="H170" s="104" t="s">
        <v>1263</v>
      </c>
      <c r="I170" s="1" t="s">
        <v>1064</v>
      </c>
    </row>
    <row r="171" spans="2:9" ht="30" x14ac:dyDescent="0.25">
      <c r="B171" s="105">
        <v>168</v>
      </c>
      <c r="C171" s="1" t="str">
        <f t="shared" si="5"/>
        <v>aitps9a</v>
      </c>
      <c r="D171" s="1" t="s">
        <v>12</v>
      </c>
      <c r="E171" s="1">
        <v>9</v>
      </c>
      <c r="F171" s="1" t="s">
        <v>1080</v>
      </c>
      <c r="G171" s="101" t="s">
        <v>1264</v>
      </c>
      <c r="H171" s="104" t="s">
        <v>1265</v>
      </c>
      <c r="I171" s="1" t="s">
        <v>1064</v>
      </c>
    </row>
    <row r="172" spans="2:9" ht="30" x14ac:dyDescent="0.25">
      <c r="B172" s="105">
        <v>169</v>
      </c>
      <c r="C172" s="1" t="str">
        <f t="shared" si="5"/>
        <v>aitps9b</v>
      </c>
      <c r="D172" s="1" t="s">
        <v>12</v>
      </c>
      <c r="E172" s="1">
        <v>9</v>
      </c>
      <c r="F172" s="1" t="s">
        <v>1081</v>
      </c>
      <c r="G172" s="101" t="s">
        <v>1264</v>
      </c>
      <c r="H172" s="104" t="s">
        <v>1265</v>
      </c>
      <c r="I172" s="1" t="s">
        <v>1064</v>
      </c>
    </row>
    <row r="173" spans="2:9" ht="30" x14ac:dyDescent="0.25">
      <c r="B173" s="105">
        <v>170</v>
      </c>
      <c r="C173" s="1" t="str">
        <f t="shared" si="5"/>
        <v>aitps9c</v>
      </c>
      <c r="D173" s="1" t="s">
        <v>12</v>
      </c>
      <c r="E173" s="1">
        <v>9</v>
      </c>
      <c r="F173" s="1" t="s">
        <v>1040</v>
      </c>
      <c r="G173" s="101" t="s">
        <v>1264</v>
      </c>
      <c r="H173" s="104" t="s">
        <v>1265</v>
      </c>
      <c r="I173" s="1" t="s">
        <v>1064</v>
      </c>
    </row>
    <row r="174" spans="2:9" ht="60" x14ac:dyDescent="0.25">
      <c r="B174" s="105">
        <v>171</v>
      </c>
      <c r="C174" s="1" t="str">
        <f t="shared" si="5"/>
        <v>aitosscsca</v>
      </c>
      <c r="D174" s="1" t="s">
        <v>1043</v>
      </c>
      <c r="E174" s="1" t="s">
        <v>1268</v>
      </c>
      <c r="F174" s="1" t="s">
        <v>1080</v>
      </c>
      <c r="G174" s="101" t="s">
        <v>1266</v>
      </c>
      <c r="H174" s="104" t="s">
        <v>1267</v>
      </c>
      <c r="I174" s="1" t="s">
        <v>1064</v>
      </c>
    </row>
    <row r="175" spans="2:9" ht="60" x14ac:dyDescent="0.25">
      <c r="B175" s="105">
        <v>172</v>
      </c>
      <c r="C175" s="1" t="str">
        <f t="shared" si="5"/>
        <v>aitosscscb</v>
      </c>
      <c r="D175" s="1" t="s">
        <v>1043</v>
      </c>
      <c r="E175" s="1" t="s">
        <v>1268</v>
      </c>
      <c r="F175" s="1" t="s">
        <v>1081</v>
      </c>
      <c r="G175" s="101" t="s">
        <v>1266</v>
      </c>
      <c r="H175" s="104" t="s">
        <v>1267</v>
      </c>
      <c r="I175" s="1" t="s">
        <v>1064</v>
      </c>
    </row>
    <row r="176" spans="2:9" ht="60" x14ac:dyDescent="0.25">
      <c r="B176" s="105">
        <v>173</v>
      </c>
      <c r="C176" s="1" t="str">
        <f t="shared" si="5"/>
        <v>aitosscscc</v>
      </c>
      <c r="D176" s="1" t="s">
        <v>1043</v>
      </c>
      <c r="E176" s="1" t="s">
        <v>1268</v>
      </c>
      <c r="F176" s="1" t="s">
        <v>1040</v>
      </c>
      <c r="G176" s="101" t="s">
        <v>1266</v>
      </c>
      <c r="H176" s="104" t="s">
        <v>1267</v>
      </c>
      <c r="I176" s="1" t="s">
        <v>1064</v>
      </c>
    </row>
    <row r="177" spans="2:9" ht="135" x14ac:dyDescent="0.25">
      <c r="B177" s="105">
        <v>174</v>
      </c>
      <c r="C177" s="1" t="str">
        <f t="shared" si="5"/>
        <v>aitosviernesa</v>
      </c>
      <c r="D177" s="1" t="s">
        <v>1043</v>
      </c>
      <c r="E177" s="1" t="s">
        <v>1269</v>
      </c>
      <c r="F177" s="1" t="s">
        <v>1080</v>
      </c>
      <c r="G177" s="101" t="s">
        <v>1278</v>
      </c>
      <c r="H177" s="104" t="s">
        <v>1279</v>
      </c>
      <c r="I177" s="1" t="s">
        <v>1064</v>
      </c>
    </row>
    <row r="178" spans="2:9" ht="135" x14ac:dyDescent="0.25">
      <c r="B178" s="105">
        <v>175</v>
      </c>
      <c r="C178" s="1" t="str">
        <f t="shared" si="5"/>
        <v>aitosviernesb</v>
      </c>
      <c r="D178" s="1" t="s">
        <v>1043</v>
      </c>
      <c r="E178" s="1" t="s">
        <v>1269</v>
      </c>
      <c r="F178" s="1" t="s">
        <v>1081</v>
      </c>
      <c r="G178" s="101" t="s">
        <v>1278</v>
      </c>
      <c r="H178" s="104" t="s">
        <v>1279</v>
      </c>
      <c r="I178" s="1" t="s">
        <v>1064</v>
      </c>
    </row>
    <row r="179" spans="2:9" ht="135" x14ac:dyDescent="0.25">
      <c r="B179" s="105">
        <v>176</v>
      </c>
      <c r="C179" s="1" t="str">
        <f t="shared" si="5"/>
        <v>aitosviernesc</v>
      </c>
      <c r="D179" s="1" t="s">
        <v>1043</v>
      </c>
      <c r="E179" s="1" t="s">
        <v>1269</v>
      </c>
      <c r="F179" s="1" t="s">
        <v>1040</v>
      </c>
      <c r="G179" s="101" t="s">
        <v>1278</v>
      </c>
      <c r="H179" s="104" t="s">
        <v>1279</v>
      </c>
      <c r="I179" s="1" t="s">
        <v>1064</v>
      </c>
    </row>
    <row r="180" spans="2:9" ht="30" x14ac:dyDescent="0.25">
      <c r="B180" s="105">
        <v>177</v>
      </c>
      <c r="C180" s="1" t="str">
        <f t="shared" si="5"/>
        <v>aitcs1b</v>
      </c>
      <c r="D180" s="1" t="s">
        <v>17</v>
      </c>
      <c r="E180" s="1">
        <v>1</v>
      </c>
      <c r="F180" s="1" t="s">
        <v>1081</v>
      </c>
      <c r="G180" s="101" t="s">
        <v>1101</v>
      </c>
      <c r="H180" s="104" t="s">
        <v>1102</v>
      </c>
      <c r="I180" s="1" t="s">
        <v>1064</v>
      </c>
    </row>
    <row r="181" spans="2:9" ht="30" x14ac:dyDescent="0.25">
      <c r="B181" s="105">
        <v>178</v>
      </c>
      <c r="C181" s="1" t="str">
        <f t="shared" si="5"/>
        <v>aitcs2b</v>
      </c>
      <c r="D181" s="1" t="s">
        <v>17</v>
      </c>
      <c r="E181" s="1">
        <v>2</v>
      </c>
      <c r="F181" s="1" t="s">
        <v>1081</v>
      </c>
      <c r="G181" s="101" t="s">
        <v>1272</v>
      </c>
      <c r="H181" s="104" t="s">
        <v>1041</v>
      </c>
      <c r="I181" s="1" t="s">
        <v>1064</v>
      </c>
    </row>
    <row r="182" spans="2:9" ht="30" x14ac:dyDescent="0.25">
      <c r="B182" s="105">
        <v>179</v>
      </c>
      <c r="C182" s="1" t="str">
        <f t="shared" si="5"/>
        <v>aitcs3b</v>
      </c>
      <c r="D182" s="1" t="s">
        <v>17</v>
      </c>
      <c r="E182" s="1">
        <v>3</v>
      </c>
      <c r="F182" s="1" t="s">
        <v>1081</v>
      </c>
      <c r="G182" s="101" t="s">
        <v>1234</v>
      </c>
      <c r="H182" s="104" t="s">
        <v>1235</v>
      </c>
      <c r="I182" s="1" t="s">
        <v>1064</v>
      </c>
    </row>
    <row r="183" spans="2:9" ht="45" x14ac:dyDescent="0.25">
      <c r="B183" s="105">
        <v>180</v>
      </c>
      <c r="C183" s="1" t="str">
        <f t="shared" si="5"/>
        <v>aitcs4b</v>
      </c>
      <c r="D183" s="1" t="s">
        <v>17</v>
      </c>
      <c r="E183" s="1">
        <v>4</v>
      </c>
      <c r="F183" s="1" t="s">
        <v>1081</v>
      </c>
      <c r="G183" s="101" t="s">
        <v>1086</v>
      </c>
      <c r="H183" s="104" t="s">
        <v>1273</v>
      </c>
      <c r="I183" s="1" t="s">
        <v>1064</v>
      </c>
    </row>
    <row r="184" spans="2:9" ht="45" x14ac:dyDescent="0.25">
      <c r="B184" s="105">
        <v>181</v>
      </c>
      <c r="C184" s="1" t="str">
        <f t="shared" si="5"/>
        <v>aitcs5b</v>
      </c>
      <c r="D184" s="1" t="s">
        <v>17</v>
      </c>
      <c r="E184" s="1">
        <v>5</v>
      </c>
      <c r="F184" s="1" t="s">
        <v>1081</v>
      </c>
      <c r="G184" s="101" t="s">
        <v>1274</v>
      </c>
      <c r="H184" s="104" t="s">
        <v>1239</v>
      </c>
      <c r="I184" s="1" t="s">
        <v>1064</v>
      </c>
    </row>
    <row r="185" spans="2:9" ht="60" x14ac:dyDescent="0.25">
      <c r="B185" s="105">
        <v>182</v>
      </c>
      <c r="C185" s="1" t="str">
        <f t="shared" si="5"/>
        <v>aitcs6b</v>
      </c>
      <c r="D185" s="1" t="s">
        <v>17</v>
      </c>
      <c r="E185" s="1">
        <v>6</v>
      </c>
      <c r="F185" s="1" t="s">
        <v>1081</v>
      </c>
      <c r="G185" s="101" t="s">
        <v>1247</v>
      </c>
      <c r="H185" s="104" t="s">
        <v>1275</v>
      </c>
      <c r="I185" s="1" t="s">
        <v>1064</v>
      </c>
    </row>
    <row r="186" spans="2:9" ht="45" x14ac:dyDescent="0.25">
      <c r="B186" s="105">
        <v>183</v>
      </c>
      <c r="C186" s="1" t="str">
        <f t="shared" si="5"/>
        <v>aitps2b</v>
      </c>
      <c r="D186" s="1" t="s">
        <v>12</v>
      </c>
      <c r="E186" s="1">
        <v>2</v>
      </c>
      <c r="F186" s="1" t="s">
        <v>1081</v>
      </c>
      <c r="G186" s="101" t="s">
        <v>1276</v>
      </c>
      <c r="H186" s="104" t="s">
        <v>1253</v>
      </c>
      <c r="I186" s="1" t="s">
        <v>1064</v>
      </c>
    </row>
    <row r="187" spans="2:9" ht="30" x14ac:dyDescent="0.25">
      <c r="B187" s="105">
        <v>184</v>
      </c>
      <c r="C187" s="1" t="str">
        <f t="shared" si="5"/>
        <v>aitps3b</v>
      </c>
      <c r="D187" s="1" t="s">
        <v>12</v>
      </c>
      <c r="E187" s="1">
        <v>3</v>
      </c>
      <c r="F187" s="1" t="s">
        <v>1081</v>
      </c>
      <c r="G187" s="101" t="s">
        <v>1254</v>
      </c>
      <c r="H187" s="104" t="s">
        <v>1255</v>
      </c>
      <c r="I187" s="1" t="s">
        <v>1064</v>
      </c>
    </row>
    <row r="188" spans="2:9" ht="45" x14ac:dyDescent="0.25">
      <c r="B188" s="105">
        <v>185</v>
      </c>
      <c r="C188" s="1" t="str">
        <f t="shared" si="5"/>
        <v>aitps4b</v>
      </c>
      <c r="D188" s="1" t="s">
        <v>12</v>
      </c>
      <c r="E188" s="1">
        <v>4</v>
      </c>
      <c r="F188" s="1" t="s">
        <v>1081</v>
      </c>
      <c r="G188" s="101" t="s">
        <v>1256</v>
      </c>
      <c r="H188" s="104" t="s">
        <v>1257</v>
      </c>
      <c r="I188" s="1" t="s">
        <v>1064</v>
      </c>
    </row>
    <row r="189" spans="2:9" ht="45" x14ac:dyDescent="0.25">
      <c r="B189" s="105">
        <v>186</v>
      </c>
      <c r="C189" s="1" t="str">
        <f t="shared" si="5"/>
        <v>aitps5b</v>
      </c>
      <c r="D189" s="1" t="s">
        <v>12</v>
      </c>
      <c r="E189" s="1">
        <v>5</v>
      </c>
      <c r="F189" s="1" t="s">
        <v>1081</v>
      </c>
      <c r="G189" s="101" t="s">
        <v>1125</v>
      </c>
      <c r="H189" s="104" t="s">
        <v>1277</v>
      </c>
      <c r="I189" s="1" t="s">
        <v>1064</v>
      </c>
    </row>
    <row r="190" spans="2:9" ht="45" x14ac:dyDescent="0.25">
      <c r="B190" s="105">
        <v>187</v>
      </c>
      <c r="C190" s="1" t="str">
        <f t="shared" si="5"/>
        <v>aitps6b</v>
      </c>
      <c r="D190" s="1" t="s">
        <v>12</v>
      </c>
      <c r="E190" s="1">
        <v>6</v>
      </c>
      <c r="F190" s="1" t="s">
        <v>1081</v>
      </c>
      <c r="G190" s="101" t="s">
        <v>1120</v>
      </c>
      <c r="H190" s="104" t="s">
        <v>1121</v>
      </c>
      <c r="I190" s="1" t="s">
        <v>1064</v>
      </c>
    </row>
    <row r="191" spans="2:9" ht="60" x14ac:dyDescent="0.25">
      <c r="B191" s="105">
        <v>188</v>
      </c>
      <c r="C191" s="1" t="str">
        <f t="shared" si="5"/>
        <v>aitps7b</v>
      </c>
      <c r="D191" s="1" t="s">
        <v>12</v>
      </c>
      <c r="E191" s="1">
        <v>7</v>
      </c>
      <c r="F191" s="1" t="s">
        <v>1081</v>
      </c>
      <c r="G191" s="101" t="s">
        <v>1258</v>
      </c>
      <c r="H191" s="104" t="s">
        <v>1259</v>
      </c>
      <c r="I191" s="1" t="s">
        <v>1064</v>
      </c>
    </row>
    <row r="192" spans="2:9" ht="30" x14ac:dyDescent="0.25">
      <c r="B192" s="105">
        <v>189</v>
      </c>
      <c r="C192" s="1" t="str">
        <f t="shared" si="5"/>
        <v>aitcs1c</v>
      </c>
      <c r="D192" s="1" t="s">
        <v>17</v>
      </c>
      <c r="E192" s="1">
        <v>1</v>
      </c>
      <c r="F192" s="1" t="s">
        <v>1040</v>
      </c>
      <c r="G192" s="101" t="s">
        <v>1101</v>
      </c>
      <c r="H192" s="104" t="s">
        <v>1102</v>
      </c>
      <c r="I192" s="1"/>
    </row>
    <row r="193" spans="2:9" ht="30" x14ac:dyDescent="0.25">
      <c r="B193" s="105">
        <v>190</v>
      </c>
      <c r="C193" s="1" t="str">
        <f t="shared" si="5"/>
        <v>aitcs2c</v>
      </c>
      <c r="D193" s="1" t="s">
        <v>17</v>
      </c>
      <c r="E193" s="1">
        <v>2</v>
      </c>
      <c r="F193" s="1" t="s">
        <v>1040</v>
      </c>
      <c r="G193" s="101" t="s">
        <v>1233</v>
      </c>
      <c r="H193" s="104" t="s">
        <v>1041</v>
      </c>
      <c r="I193" s="1"/>
    </row>
    <row r="194" spans="2:9" ht="30" x14ac:dyDescent="0.25">
      <c r="B194" s="105">
        <v>191</v>
      </c>
      <c r="C194" s="1" t="str">
        <f t="shared" si="5"/>
        <v>aitcs3c</v>
      </c>
      <c r="D194" s="1" t="s">
        <v>17</v>
      </c>
      <c r="E194" s="1">
        <v>3</v>
      </c>
      <c r="F194" s="1" t="s">
        <v>1040</v>
      </c>
      <c r="G194" s="101" t="s">
        <v>1234</v>
      </c>
      <c r="H194" s="104" t="s">
        <v>1235</v>
      </c>
      <c r="I194" s="1"/>
    </row>
    <row r="195" spans="2:9" ht="30" x14ac:dyDescent="0.25">
      <c r="B195" s="1">
        <v>192</v>
      </c>
      <c r="C195" s="1" t="str">
        <f t="shared" si="5"/>
        <v>aitcs4c</v>
      </c>
      <c r="D195" s="1" t="s">
        <v>17</v>
      </c>
      <c r="E195" s="1">
        <v>4</v>
      </c>
      <c r="F195" s="1" t="s">
        <v>1040</v>
      </c>
      <c r="G195" s="101" t="s">
        <v>1281</v>
      </c>
      <c r="H195" s="104" t="s">
        <v>1282</v>
      </c>
      <c r="I195" s="1"/>
    </row>
    <row r="196" spans="2:9" ht="60" x14ac:dyDescent="0.25">
      <c r="B196" s="1">
        <v>193</v>
      </c>
      <c r="C196" s="1" t="str">
        <f t="shared" ref="C196:C197" si="7">LOWER(_xlfn.CONCAT("ait",LEFT(D196,1)&amp;"s"&amp;E196&amp;F196))</f>
        <v>aitcs5c</v>
      </c>
      <c r="D196" s="1" t="s">
        <v>17</v>
      </c>
      <c r="E196" s="1">
        <v>5</v>
      </c>
      <c r="F196" s="1" t="s">
        <v>1040</v>
      </c>
      <c r="G196" s="101" t="s">
        <v>1283</v>
      </c>
      <c r="H196" s="104" t="s">
        <v>1284</v>
      </c>
      <c r="I196" s="1"/>
    </row>
    <row r="197" spans="2:9" ht="60" x14ac:dyDescent="0.25">
      <c r="B197" s="1">
        <v>194</v>
      </c>
      <c r="C197" s="1" t="str">
        <f t="shared" si="7"/>
        <v>aitcs6c</v>
      </c>
      <c r="D197" s="1" t="s">
        <v>17</v>
      </c>
      <c r="E197" s="1">
        <v>6</v>
      </c>
      <c r="F197" s="1" t="s">
        <v>1040</v>
      </c>
      <c r="G197" s="101" t="s">
        <v>1247</v>
      </c>
      <c r="H197" s="104" t="s">
        <v>1241</v>
      </c>
      <c r="I197" s="1"/>
    </row>
    <row r="198" spans="2:9" ht="45" x14ac:dyDescent="0.25">
      <c r="B198" s="1">
        <v>195</v>
      </c>
      <c r="C198" s="1" t="str">
        <f>LOWER(_xlfn.CONCAT("ait",LEFT(D198,1)&amp;"s"&amp;E198&amp;F198))</f>
        <v>aitps2c</v>
      </c>
      <c r="D198" s="1" t="s">
        <v>12</v>
      </c>
      <c r="E198" s="1">
        <v>2</v>
      </c>
      <c r="F198" s="1" t="s">
        <v>1040</v>
      </c>
      <c r="G198" s="101" t="s">
        <v>1286</v>
      </c>
      <c r="H198" s="104" t="s">
        <v>1253</v>
      </c>
      <c r="I198" s="1"/>
    </row>
    <row r="199" spans="2:9" ht="30" x14ac:dyDescent="0.25">
      <c r="B199" s="1">
        <v>196</v>
      </c>
      <c r="C199" s="1" t="str">
        <f>LOWER(_xlfn.CONCAT("ait",LEFT(D199,1)&amp;"s"&amp;E199&amp;F199))</f>
        <v>aitps3c</v>
      </c>
      <c r="D199" s="1" t="s">
        <v>12</v>
      </c>
      <c r="E199" s="1">
        <v>3</v>
      </c>
      <c r="F199" s="1" t="s">
        <v>1040</v>
      </c>
      <c r="G199" s="101" t="s">
        <v>1287</v>
      </c>
      <c r="H199" s="104" t="s">
        <v>1041</v>
      </c>
      <c r="I199" s="1"/>
    </row>
    <row r="200" spans="2:9" ht="45" x14ac:dyDescent="0.25">
      <c r="B200" s="1">
        <v>197</v>
      </c>
      <c r="C200" s="1" t="str">
        <f>LOWER(_xlfn.CONCAT("ait",LEFT(D200,1)&amp;"s"&amp;E200&amp;F200))</f>
        <v>aitps4c</v>
      </c>
      <c r="D200" s="1" t="s">
        <v>12</v>
      </c>
      <c r="E200" s="1">
        <v>4</v>
      </c>
      <c r="F200" s="1" t="s">
        <v>1040</v>
      </c>
      <c r="G200" s="101" t="s">
        <v>1288</v>
      </c>
      <c r="H200" s="104" t="s">
        <v>1257</v>
      </c>
      <c r="I200" s="1"/>
    </row>
    <row r="201" spans="2:9" ht="60" x14ac:dyDescent="0.25">
      <c r="B201" s="1">
        <v>198</v>
      </c>
      <c r="C201" s="1" t="str">
        <f>LOWER(_xlfn.CONCAT("ait",LEFT(D201,1)&amp;"s"&amp;E201&amp;F201))</f>
        <v>aitps5c</v>
      </c>
      <c r="D201" s="1" t="s">
        <v>12</v>
      </c>
      <c r="E201" s="1">
        <v>5</v>
      </c>
      <c r="F201" s="1" t="s">
        <v>1040</v>
      </c>
      <c r="G201" s="101" t="s">
        <v>1060</v>
      </c>
      <c r="H201" s="104" t="s">
        <v>1112</v>
      </c>
      <c r="I201" s="1"/>
    </row>
    <row r="202" spans="2:9" ht="45" x14ac:dyDescent="0.25">
      <c r="B202" s="1">
        <v>199</v>
      </c>
      <c r="C202" s="1" t="str">
        <f>LOWER(_xlfn.CONCAT("ait",LEFT(D202,1)&amp;"s"&amp;E202&amp;F202))</f>
        <v>aitps6c</v>
      </c>
      <c r="D202" s="1" t="s">
        <v>12</v>
      </c>
      <c r="E202" s="1">
        <v>6</v>
      </c>
      <c r="F202" s="1" t="s">
        <v>1040</v>
      </c>
      <c r="G202" s="101" t="s">
        <v>1120</v>
      </c>
      <c r="H202" s="104" t="s">
        <v>1121</v>
      </c>
      <c r="I202" s="1"/>
    </row>
    <row r="203" spans="2:9" ht="60" x14ac:dyDescent="0.25">
      <c r="B203" s="1">
        <v>200</v>
      </c>
      <c r="C203" s="1" t="str">
        <f t="shared" ref="C203" si="8">LOWER(_xlfn.CONCAT("ait",LEFT(D203,1)&amp;"s"&amp;E203&amp;F203))</f>
        <v>aitps7c</v>
      </c>
      <c r="D203" s="1" t="s">
        <v>12</v>
      </c>
      <c r="E203" s="1">
        <v>7</v>
      </c>
      <c r="F203" s="1" t="s">
        <v>1040</v>
      </c>
      <c r="G203" s="101" t="s">
        <v>1258</v>
      </c>
      <c r="H203" s="104" t="s">
        <v>1259</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FF18-F155-4CA1-8AED-602DE2B5DF88}">
  <sheetPr codeName="Sheet9"/>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_xlfn.TEXTJOIN(""",""",TRUE,Table2238[[#This Row],[Categoria1]:[Categoria7]]) &amp; """"</f>
        <v>"Pascua","Pentecostés","Entrada"</v>
      </c>
      <c r="O3" t="s">
        <v>803</v>
      </c>
      <c r="P3" t="str">
        <f>"""" &amp; _xlfn.TEXTJOIN(""",""",TRUE,Table2238[[#This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_xlfn.TEXTJOIN(""",""",TRUE,Table2238[[#This Row],[Categoria1]:[Categoria7]]) &amp; """"</f>
        <v>"Pascua","Pentecostés","Comunión"</v>
      </c>
      <c r="O4" t="s">
        <v>716</v>
      </c>
      <c r="P4" t="str">
        <f>"""" &amp; _xlfn.TEXTJOIN(""",""",TRUE,Table2238[[#This Row],[Categoria]:[Categoria7]]) &amp; """"</f>
        <v>"Precatecumenado","Pascua","Pentecostés","Comunión"</v>
      </c>
    </row>
    <row r="5" spans="1:16" x14ac:dyDescent="0.25">
      <c r="A5" s="1">
        <v>2</v>
      </c>
      <c r="B5" s="1">
        <v>3</v>
      </c>
      <c r="C5" t="s">
        <v>14</v>
      </c>
      <c r="D5" t="s">
        <v>267</v>
      </c>
      <c r="E5" t="s">
        <v>262</v>
      </c>
      <c r="F5" s="4" t="s">
        <v>15</v>
      </c>
      <c r="M5" t="s">
        <v>485</v>
      </c>
      <c r="N5" t="str">
        <f>"""" &amp; _xlfn.TEXTJOIN(""",""",TRUE,Table2238[[#This Row],[Categoria1]:[Categoria7]]) &amp; """"</f>
        <v>"Nuevo Testamento"</v>
      </c>
      <c r="O5" t="s">
        <v>717</v>
      </c>
      <c r="P5" t="str">
        <f>"""" &amp; _xlfn.TEXTJOIN(""",""",TRUE,Table2238[[#This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_xlfn.TEXTJOIN(""",""",TRUE,Table2238[[#This Row],[Categoria1]:[Categoria7]]) &amp; """"</f>
        <v>"Cuaresma","Antiguo Testamento"</v>
      </c>
      <c r="O6" t="s">
        <v>718</v>
      </c>
      <c r="P6" t="str">
        <f>"""" &amp; _xlfn.TEXTJOIN(""",""",TRUE,Table2238[[#This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_xlfn.TEXTJOIN(""",""",TRUE,Table2238[[#This Row],[Categoria1]:[Categoria7]]) &amp; """"</f>
        <v>"Cuaresma","Antiguo Testamento"</v>
      </c>
      <c r="O7" t="s">
        <v>719</v>
      </c>
      <c r="P7" t="str">
        <f>"""" &amp; _xlfn.TEXTJOIN(""",""",TRUE,Table2238[[#This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_xlfn.TEXTJOIN(""",""",TRUE,Table2238[[#This Row],[Categoria1]:[Categoria7]]) &amp; """"</f>
        <v>"Cuaresma","Antiguo Testamento"</v>
      </c>
      <c r="O8" t="s">
        <v>804</v>
      </c>
      <c r="P8" t="str">
        <f>"""" &amp; _xlfn.TEXTJOIN(""",""",TRUE,Table2238[[#This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_xlfn.TEXTJOIN(""",""",TRUE,Table2238[[#This Row],[Categoria1]:[Categoria7]]) &amp; """"</f>
        <v>"Cuaresma","Antiguo Testamento"</v>
      </c>
      <c r="O9" t="s">
        <v>805</v>
      </c>
      <c r="P9" t="str">
        <f>"""" &amp; _xlfn.TEXTJOIN(""",""",TRUE,Table2238[[#This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_xlfn.TEXTJOIN(""",""",TRUE,Table2238[[#This Row],[Categoria1]:[Categoria7]]) &amp; """"</f>
        <v>"Pascua","Pentecostés","Nuevo Testamento","Entrada"</v>
      </c>
      <c r="O10" t="s">
        <v>720</v>
      </c>
      <c r="P10" t="str">
        <f>"""" &amp; _xlfn.TEXTJOIN(""",""",TRUE,Table2238[[#This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_xlfn.TEXTJOIN(""",""",TRUE,Table2238[[#This Row],[Categoria1]:[Categoria7]]) &amp; """"</f>
        <v>"Entrada","Antiguo Testamento"</v>
      </c>
      <c r="O11" t="s">
        <v>721</v>
      </c>
      <c r="P11" t="str">
        <f>"""" &amp; _xlfn.TEXTJOIN(""",""",TRUE,Table2238[[#This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_xlfn.TEXTJOIN(""",""",TRUE,Table2238[[#This Row],[Categoria1]:[Categoria7]]) &amp; """"</f>
        <v>""</v>
      </c>
      <c r="O12" t="s">
        <v>722</v>
      </c>
      <c r="P12" t="str">
        <f>"""" &amp; _xlfn.TEXTJOIN(""",""",TRUE,Table2238[[#This Row],[Categoria]:[Categoria7]]) &amp; """"</f>
        <v>"Liturgia"</v>
      </c>
    </row>
    <row r="13" spans="1:16" x14ac:dyDescent="0.25">
      <c r="A13" s="1">
        <v>9</v>
      </c>
      <c r="B13" s="1">
        <v>11</v>
      </c>
      <c r="C13" t="s">
        <v>25</v>
      </c>
      <c r="D13" t="s">
        <v>274</v>
      </c>
      <c r="E13" t="s">
        <v>262</v>
      </c>
      <c r="F13" t="s">
        <v>23</v>
      </c>
      <c r="G13" s="6" t="s">
        <v>18</v>
      </c>
      <c r="M13" t="s">
        <v>492</v>
      </c>
      <c r="N13" t="str">
        <f>"""" &amp; _xlfn.TEXTJOIN(""",""",TRUE,Table2238[[#This Row],[Categoria1]:[Categoria7]]) &amp; """"</f>
        <v>"Entrada","Antiguo Testamento"</v>
      </c>
      <c r="O13" t="s">
        <v>723</v>
      </c>
      <c r="P13" t="str">
        <f>"""" &amp; _xlfn.TEXTJOIN(""",""",TRUE,Table2238[[#This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_xlfn.TEXTJOIN(""",""",TRUE,Table2238[[#This Row],[Categoria1]:[Categoria7]]) &amp; """"</f>
        <v>""</v>
      </c>
      <c r="O14" t="s">
        <v>806</v>
      </c>
      <c r="P14" t="str">
        <f>"""" &amp; _xlfn.TEXTJOIN(""",""",TRUE,Table2238[[#This Row],[Categoria]:[Categoria7]]) &amp; """"</f>
        <v>"Eleccion"</v>
      </c>
    </row>
    <row r="15" spans="1:16" x14ac:dyDescent="0.25">
      <c r="A15" s="1">
        <v>10</v>
      </c>
      <c r="B15" s="1">
        <v>13</v>
      </c>
      <c r="C15" t="s">
        <v>26</v>
      </c>
      <c r="D15" t="s">
        <v>275</v>
      </c>
      <c r="E15" t="s">
        <v>262</v>
      </c>
      <c r="F15" s="5" t="s">
        <v>17</v>
      </c>
      <c r="G15" s="6" t="s">
        <v>18</v>
      </c>
      <c r="M15" t="s">
        <v>493</v>
      </c>
      <c r="N15" t="str">
        <f>"""" &amp; _xlfn.TEXTJOIN(""",""",TRUE,Table2238[[#This Row],[Categoria1]:[Categoria7]]) &amp; """"</f>
        <v>"Cuaresma","Antiguo Testamento"</v>
      </c>
      <c r="O15" t="s">
        <v>724</v>
      </c>
      <c r="P15" t="str">
        <f>"""" &amp; _xlfn.TEXTJOIN(""",""",TRUE,Table2238[[#This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_xlfn.TEXTJOIN(""",""",TRUE,Table2238[[#This Row],[Categoria1]:[Categoria7]]) &amp; """"</f>
        <v>"Antiguo Testamento"</v>
      </c>
      <c r="O16" t="s">
        <v>725</v>
      </c>
      <c r="P16" t="str">
        <f>"""" &amp; _xlfn.TEXTJOIN(""",""",TRUE,Table2238[[#This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_xlfn.TEXTJOIN(""",""",TRUE,Table2238[[#This Row],[Categoria1]:[Categoria7]]) &amp; """"</f>
        <v>"Adviento","Navidad","Niños"</v>
      </c>
      <c r="O17" t="s">
        <v>726</v>
      </c>
      <c r="P17" t="str">
        <f>"""" &amp; _xlfn.TEXTJOIN(""",""",TRUE,Table2238[[#This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_xlfn.TEXTJOIN(""",""",TRUE,Table2238[[#This Row],[Categoria1]:[Categoria7]]) &amp; """"</f>
        <v>""</v>
      </c>
      <c r="O18" t="s">
        <v>807</v>
      </c>
      <c r="P18" t="str">
        <f>"""" &amp; _xlfn.TEXTJOIN(""",""",TRUE,Table2238[[#This Row],[Categoria]:[Categoria7]]) &amp; """"</f>
        <v>"Liturgia"</v>
      </c>
    </row>
    <row r="19" spans="1:16" x14ac:dyDescent="0.25">
      <c r="A19" s="10">
        <v>181</v>
      </c>
      <c r="B19" s="1">
        <v>17</v>
      </c>
      <c r="C19" s="11" t="s">
        <v>202</v>
      </c>
      <c r="D19" s="11" t="s">
        <v>403</v>
      </c>
      <c r="E19" s="11" t="s">
        <v>970</v>
      </c>
      <c r="F19" s="2" t="s">
        <v>12</v>
      </c>
      <c r="H19" s="4"/>
      <c r="M19" t="s">
        <v>661</v>
      </c>
      <c r="N19" t="str">
        <f>"""" &amp; _xlfn.TEXTJOIN(""",""",TRUE,Table2238[[#This Row],[Categoria1]:[Categoria7]]) &amp; """"</f>
        <v>"Pascua"</v>
      </c>
      <c r="O19" t="s">
        <v>727</v>
      </c>
      <c r="P19" t="str">
        <f>"""" &amp; _xlfn.TEXTJOIN(""",""",TRUE,Table2238[[#This Row],[Categoria]:[Categoria7]]) &amp; """"</f>
        <v>"Liturgia","Pascua"</v>
      </c>
    </row>
    <row r="20" spans="1:16" x14ac:dyDescent="0.25">
      <c r="A20" s="1">
        <v>13</v>
      </c>
      <c r="B20" s="1">
        <v>18</v>
      </c>
      <c r="C20" t="s">
        <v>32</v>
      </c>
      <c r="D20" t="s">
        <v>278</v>
      </c>
      <c r="E20" t="s">
        <v>262</v>
      </c>
      <c r="F20" s="6" t="s">
        <v>18</v>
      </c>
      <c r="M20" t="s">
        <v>496</v>
      </c>
      <c r="N20" t="str">
        <f>"""" &amp; _xlfn.TEXTJOIN(""",""",TRUE,Table2238[[#This Row],[Categoria1]:[Categoria7]]) &amp; """"</f>
        <v>"Antiguo Testamento"</v>
      </c>
      <c r="O20" t="s">
        <v>728</v>
      </c>
      <c r="P20" t="str">
        <f>"""" &amp; _xlfn.TEXTJOIN(""",""",TRUE,Table2238[[#This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_xlfn.TEXTJOIN(""",""",TRUE,Table2238[[#This Row],[Categoria1]:[Categoria7]]) &amp; """"</f>
        <v>"Pascua","Pentecostés","Paz","Niños","Antiguo Testamento"</v>
      </c>
      <c r="O21" t="s">
        <v>729</v>
      </c>
      <c r="P21" t="str">
        <f>"""" &amp; _xlfn.TEXTJOIN(""",""",TRUE,Table2238[[#This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_xlfn.TEXTJOIN(""",""",TRUE,Table2238[[#This Row],[Categoria1]:[Categoria7]]) &amp; """"</f>
        <v>"Pascua","Pentecostés","Nuevo Testamento"</v>
      </c>
      <c r="O22" t="s">
        <v>730</v>
      </c>
      <c r="P22" t="str">
        <f>"""" &amp; _xlfn.TEXTJOIN(""",""",TRUE,Table2238[[#This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_xlfn.TEXTJOIN(""",""",TRUE,Table2238[[#This Row],[Categoria1]:[Categoria7]]) &amp; """"</f>
        <v>"Entrada","Antiguo Testamento"</v>
      </c>
      <c r="O23" t="s">
        <v>731</v>
      </c>
      <c r="P23" t="str">
        <f>"""" &amp; _xlfn.TEXTJOIN(""",""",TRUE,Table2238[[#This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_xlfn.TEXTJOIN(""",""",TRUE,Table2238[[#This Row],[Categoria1]:[Categoria7]]) &amp; """"</f>
        <v>"Entrada","Nuevo Testamento"</v>
      </c>
      <c r="O24" t="s">
        <v>732</v>
      </c>
      <c r="P24" t="str">
        <f>"""" &amp; _xlfn.TEXTJOIN(""",""",TRUE,Table2238[[#This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_xlfn.TEXTJOIN(""",""",TRUE,Table2238[[#This Row],[Categoria1]:[Categoria7]]) &amp; """"</f>
        <v>"Cuaresma","Antiguo Testamento"</v>
      </c>
      <c r="O25" t="s">
        <v>733</v>
      </c>
      <c r="P25" t="str">
        <f>"""" &amp; _xlfn.TEXTJOIN(""",""",TRUE,Table2238[[#This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_xlfn.TEXTJOIN(""",""",TRUE,Table2238[[#This Row],[Categoria1]:[Categoria7]]) &amp; """"</f>
        <v>""</v>
      </c>
      <c r="O26" t="s">
        <v>808</v>
      </c>
      <c r="P26" t="str">
        <f>"""" &amp; _xlfn.TEXTJOIN(""",""",TRUE,Table2238[[#This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_xlfn.TEXTJOIN(""",""",TRUE,Table2238[[#This Row],[Categoria1]:[Categoria7]]) &amp; """"</f>
        <v>"Pascua","Pentecostés","Antiguo Testamento"</v>
      </c>
      <c r="O27" t="s">
        <v>734</v>
      </c>
      <c r="P27" t="str">
        <f>"""" &amp; _xlfn.TEXTJOIN(""",""",TRUE,Table2238[[#This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_xlfn.TEXTJOIN(""",""",TRUE,Table2238[[#This Row],[Categoria1]:[Categoria7]]) &amp; """"</f>
        <v>"Cuaresma","Nuevo Testamento"</v>
      </c>
      <c r="O28" t="s">
        <v>735</v>
      </c>
      <c r="P28" t="str">
        <f>"""" &amp; _xlfn.TEXTJOIN(""",""",TRUE,Table2238[[#This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_xlfn.TEXTJOIN(""",""",TRUE,Table2238[[#This Row],[Categoria1]:[Categoria7]]) &amp; """"</f>
        <v>"Vírgen María","Nuevo Testamento"</v>
      </c>
      <c r="O29" t="s">
        <v>736</v>
      </c>
      <c r="P29" t="str">
        <f>"""" &amp; _xlfn.TEXTJOIN(""",""",TRUE,Table2238[[#This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_xlfn.TEXTJOIN(""",""",TRUE,Table2238[[#This Row],[Categoria1]:[Categoria7]]) &amp; """"</f>
        <v>"Vírgen María","Nuevo Testamento"</v>
      </c>
      <c r="O30" t="s">
        <v>737</v>
      </c>
      <c r="P30" t="str">
        <f>"""" &amp; _xlfn.TEXTJOIN(""",""",TRUE,Table2238[[#This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_xlfn.TEXTJOIN(""",""",TRUE,Table2238[[#This Row],[Categoria1]:[Categoria7]]) &amp; """"</f>
        <v>"Cuaresma","Antiguo Testamento"</v>
      </c>
      <c r="O31" t="s">
        <v>809</v>
      </c>
      <c r="P31" t="str">
        <f>"""" &amp; _xlfn.TEXTJOIN(""",""",TRUE,Table2238[[#This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_xlfn.TEXTJOIN(""",""",TRUE,Table2238[[#This Row],[Categoria1]:[Categoria7]]) &amp; """"</f>
        <v>"Paz","Final","Antiguo Testamento"</v>
      </c>
      <c r="O32" t="s">
        <v>810</v>
      </c>
      <c r="P32" t="str">
        <f>"""" &amp; _xlfn.TEXTJOIN(""",""",TRUE,Table2238[[#This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_xlfn.TEXTJOIN(""",""",TRUE,Table2238[[#This Row],[Categoria1]:[Categoria7]]) &amp; """"</f>
        <v>"Cuaresma","Comunión","Antiguo Testamento"</v>
      </c>
      <c r="O33" t="s">
        <v>811</v>
      </c>
      <c r="P33" t="str">
        <f>"""" &amp; _xlfn.TEXTJOIN(""",""",TRUE,Table2238[[#This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_xlfn.TEXTJOIN(""",""",TRUE,Table2238[[#This Row],[Categoria1]:[Categoria7]]) &amp; """"</f>
        <v>"Cuaresma","Antiguo Testamento"</v>
      </c>
      <c r="O34" t="s">
        <v>738</v>
      </c>
      <c r="P34" t="str">
        <f>"""" &amp; _xlfn.TEXTJOIN(""",""",TRUE,Table2238[[#This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_xlfn.TEXTJOIN(""",""",TRUE,Table2238[[#This Row],[Categoria1]:[Categoria7]]) &amp; """"</f>
        <v>""</v>
      </c>
      <c r="O35" t="s">
        <v>739</v>
      </c>
      <c r="P35" t="str">
        <f>"""" &amp; _xlfn.TEXTJOIN(""",""",TRUE,Table2238[[#This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_xlfn.TEXTJOIN(""",""",TRUE,Table2238[[#This Row],[Categoria1]:[Categoria7]]) &amp; """"</f>
        <v>"Vírgen María","Entrada","Nuevo Testamento"</v>
      </c>
      <c r="O36" t="s">
        <v>812</v>
      </c>
      <c r="P36" t="str">
        <f>"""" &amp; _xlfn.TEXTJOIN(""",""",TRUE,Table2238[[#This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_xlfn.TEXTJOIN(""",""",TRUE,Table2238[[#This Row],[Categoria1]:[Categoria7]]) &amp; """"</f>
        <v>"Antiguo Testamento"</v>
      </c>
      <c r="O37" t="s">
        <v>813</v>
      </c>
      <c r="P37" t="str">
        <f>"""" &amp; _xlfn.TEXTJOIN(""",""",TRUE,Table2238[[#This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_xlfn.TEXTJOIN(""",""",TRUE,Table2238[[#This Row],[Categoria1]:[Categoria7]]) &amp; """"</f>
        <v>"Adviento","Navidad","Nuevo Testamento"</v>
      </c>
      <c r="O38" t="s">
        <v>814</v>
      </c>
      <c r="P38" t="str">
        <f>"""" &amp; _xlfn.TEXTJOIN(""",""",TRUE,Table2238[[#This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_xlfn.TEXTJOIN(""",""",TRUE,Table2238[[#This Row],[Categoria1]:[Categoria7]]) &amp; """"</f>
        <v>"Nuevo Testamento"</v>
      </c>
      <c r="O39" t="s">
        <v>815</v>
      </c>
      <c r="P39" t="str">
        <f>"""" &amp; _xlfn.TEXTJOIN(""",""",TRUE,Table2238[[#This Row],[Categoria]:[Categoria7]]) &amp; """"</f>
        <v>"Precatecumenado","Nuevo Testamento"</v>
      </c>
    </row>
    <row r="40" spans="1:16" x14ac:dyDescent="0.25">
      <c r="A40" s="1">
        <v>31</v>
      </c>
      <c r="B40" s="1">
        <v>38</v>
      </c>
      <c r="C40" t="s">
        <v>54</v>
      </c>
      <c r="D40" t="s">
        <v>291</v>
      </c>
      <c r="E40" t="s">
        <v>262</v>
      </c>
      <c r="F40" s="6" t="s">
        <v>18</v>
      </c>
      <c r="M40" t="s">
        <v>513</v>
      </c>
      <c r="N40" t="str">
        <f>"""" &amp; _xlfn.TEXTJOIN(""",""",TRUE,Table2238[[#This Row],[Categoria1]:[Categoria7]]) &amp; """"</f>
        <v>"Antiguo Testamento"</v>
      </c>
      <c r="O40" t="s">
        <v>740</v>
      </c>
      <c r="P40" t="str">
        <f>"""" &amp; _xlfn.TEXTJOIN(""",""",TRUE,Table2238[[#This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_xlfn.TEXTJOIN(""",""",TRUE,Table2238[[#This Row],[Categoria1]:[Categoria7]]) &amp; """"</f>
        <v>"Entrada","Antiguo Testamento"</v>
      </c>
      <c r="O41" t="s">
        <v>816</v>
      </c>
      <c r="P41" t="str">
        <f>"""" &amp; _xlfn.TEXTJOIN(""",""",TRUE,Table2238[[#This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_xlfn.TEXTJOIN(""",""",TRUE,Table2238[[#This Row],[Categoria1]:[Categoria7]]) &amp; """"</f>
        <v>"Antiguo Testamento"</v>
      </c>
      <c r="O42" t="s">
        <v>741</v>
      </c>
      <c r="P42" t="str">
        <f>"""" &amp; _xlfn.TEXTJOIN(""",""",TRUE,Table2238[[#This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_xlfn.TEXTJOIN(""",""",TRUE,Table2238[[#This Row],[Categoria1]:[Categoria7]]) &amp; """"</f>
        <v>"Pascua","Pentecostés","Antiguo Testamento"</v>
      </c>
      <c r="O43" t="s">
        <v>742</v>
      </c>
      <c r="P43" t="str">
        <f>"""" &amp; _xlfn.TEXTJOIN(""",""",TRUE,Table2238[[#This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_xlfn.TEXTJOIN(""",""",TRUE,Table2238[[#This Row],[Categoria1]:[Categoria7]]) &amp; """"</f>
        <v>"Cuaresma","Nuevo Testamento"</v>
      </c>
      <c r="O44" t="s">
        <v>817</v>
      </c>
      <c r="P44" t="str">
        <f>"""" &amp; _xlfn.TEXTJOIN(""",""",TRUE,Table2238[[#This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_xlfn.TEXTJOIN(""",""",TRUE,Table2238[[#This Row],[Categoria1]:[Categoria7]]) &amp; """"</f>
        <v>"Comunión","Final"</v>
      </c>
      <c r="O45" t="s">
        <v>818</v>
      </c>
      <c r="P45" t="str">
        <f>"""" &amp; _xlfn.TEXTJOIN(""",""",TRUE,Table2238[[#This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_xlfn.TEXTJOIN(""",""",TRUE,Table2238[[#This Row],[Categoria1]:[Categoria7]]) &amp; """"</f>
        <v>""</v>
      </c>
      <c r="O46" t="s">
        <v>819</v>
      </c>
      <c r="P46" t="str">
        <f>"""" &amp; _xlfn.TEXTJOIN(""",""",TRUE,Table2238[[#This Row],[Categoria]:[Categoria7]]) &amp; """"</f>
        <v>"Liturgia"</v>
      </c>
    </row>
    <row r="47" spans="1:16" x14ac:dyDescent="0.25">
      <c r="A47" s="1">
        <v>37</v>
      </c>
      <c r="B47" s="1">
        <v>45</v>
      </c>
      <c r="C47" t="s">
        <v>60</v>
      </c>
      <c r="D47" t="s">
        <v>297</v>
      </c>
      <c r="E47" t="s">
        <v>262</v>
      </c>
      <c r="F47" s="4" t="s">
        <v>15</v>
      </c>
      <c r="M47" t="s">
        <v>519</v>
      </c>
      <c r="N47" t="str">
        <f>"""" &amp; _xlfn.TEXTJOIN(""",""",TRUE,Table2238[[#This Row],[Categoria1]:[Categoria7]]) &amp; """"</f>
        <v>"Nuevo Testamento"</v>
      </c>
      <c r="O47" t="s">
        <v>820</v>
      </c>
      <c r="P47" t="str">
        <f>"""" &amp; _xlfn.TEXTJOIN(""",""",TRUE,Table2238[[#This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_xlfn.TEXTJOIN(""",""",TRUE,Table2238[[#This Row],[Categoria1]:[Categoria7]]) &amp; """"</f>
        <v>""</v>
      </c>
      <c r="O48" t="s">
        <v>743</v>
      </c>
      <c r="P48" t="str">
        <f>"""" &amp; _xlfn.TEXTJOIN(""",""",TRUE,Table2238[[#This Row],[Categoria]:[Categoria7]]) &amp; """"</f>
        <v>"Eleccion"</v>
      </c>
    </row>
    <row r="49" spans="1:16" x14ac:dyDescent="0.25">
      <c r="A49" s="14">
        <v>221</v>
      </c>
      <c r="B49" s="1">
        <v>47</v>
      </c>
      <c r="C49" s="15" t="s">
        <v>232</v>
      </c>
      <c r="D49" s="15" t="s">
        <v>428</v>
      </c>
      <c r="E49" s="15" t="s">
        <v>263</v>
      </c>
      <c r="F49" s="5"/>
      <c r="H49" s="4"/>
      <c r="M49" t="s">
        <v>689</v>
      </c>
      <c r="N49" t="str">
        <f>"""" &amp; _xlfn.TEXTJOIN(""",""",TRUE,Table2238[[#This Row],[Categoria1]:[Categoria7]]) &amp; """"</f>
        <v>""</v>
      </c>
      <c r="O49" t="s">
        <v>821</v>
      </c>
      <c r="P49" t="str">
        <f>"""" &amp; _xlfn.TEXTJOIN(""",""",TRUE,Table2238[[#This Row],[Categoria]:[Categoria7]]) &amp; """"</f>
        <v>"Catecumenado"</v>
      </c>
    </row>
    <row r="50" spans="1:16" x14ac:dyDescent="0.25">
      <c r="A50" s="1">
        <v>38</v>
      </c>
      <c r="B50" s="1">
        <v>48</v>
      </c>
      <c r="C50" t="s">
        <v>61</v>
      </c>
      <c r="D50" t="s">
        <v>298</v>
      </c>
      <c r="E50" t="s">
        <v>262</v>
      </c>
      <c r="F50" t="s">
        <v>34</v>
      </c>
      <c r="G50" s="6" t="s">
        <v>18</v>
      </c>
      <c r="M50" t="s">
        <v>520</v>
      </c>
      <c r="N50" t="str">
        <f>"""" &amp; _xlfn.TEXTJOIN(""",""",TRUE,Table2238[[#This Row],[Categoria1]:[Categoria7]]) &amp; """"</f>
        <v>"Paz","Antiguo Testamento"</v>
      </c>
      <c r="O50" t="s">
        <v>744</v>
      </c>
      <c r="P50" t="str">
        <f>"""" &amp; _xlfn.TEXTJOIN(""",""",TRUE,Table2238[[#This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_xlfn.TEXTJOIN(""",""",TRUE,Table2238[[#This Row],[Categoria1]:[Categoria7]]) &amp; """"</f>
        <v>"Cuaresma","Antiguo Testamento"</v>
      </c>
      <c r="O51" t="s">
        <v>822</v>
      </c>
      <c r="P51" t="str">
        <f>"""" &amp; _xlfn.TEXTJOIN(""",""",TRUE,Table2238[[#This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_xlfn.TEXTJOIN(""",""",TRUE,Table2238[[#This Row],[Categoria1]:[Categoria7]]) &amp; """"</f>
        <v>"Antiguo Testamento"</v>
      </c>
      <c r="O52" t="s">
        <v>745</v>
      </c>
      <c r="P52" t="str">
        <f>"""" &amp; _xlfn.TEXTJOIN(""",""",TRUE,Table2238[[#This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_xlfn.TEXTJOIN(""",""",TRUE,Table2238[[#This Row],[Categoria1]:[Categoria7]]) &amp; """"</f>
        <v>"Vírgen María","Cuaresma","Pascua","Pentecostés","Fracción Del Pan"</v>
      </c>
      <c r="O53" t="s">
        <v>823</v>
      </c>
      <c r="P53" t="str">
        <f>"""" &amp; _xlfn.TEXTJOIN(""",""",TRUE,Table2238[[#This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_xlfn.TEXTJOIN(""",""",TRUE,Table2238[[#This Row],[Categoria1]:[Categoria7]]) &amp; """"</f>
        <v>"Adviento","Navidad","Entrada","Antiguo Testamento","Paz","Final"</v>
      </c>
      <c r="O54" t="s">
        <v>824</v>
      </c>
      <c r="P54" t="str">
        <f>"""" &amp; _xlfn.TEXTJOIN(""",""",TRUE,Table2238[[#This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_xlfn.TEXTJOIN(""",""",TRUE,Table2238[[#This Row],[Categoria1]:[Categoria7]]) &amp; """"</f>
        <v>""</v>
      </c>
      <c r="O55" t="s">
        <v>746</v>
      </c>
      <c r="P55" t="str">
        <f>"""" &amp; _xlfn.TEXTJOIN(""",""",TRUE,Table2238[[#This Row],[Categoria]:[Categoria7]]) &amp; """"</f>
        <v>"Liturgia"</v>
      </c>
    </row>
    <row r="56" spans="1:16" x14ac:dyDescent="0.25">
      <c r="A56" s="12">
        <v>187</v>
      </c>
      <c r="B56" s="1">
        <v>54</v>
      </c>
      <c r="C56" s="13" t="s">
        <v>207</v>
      </c>
      <c r="D56" s="13" t="s">
        <v>408</v>
      </c>
      <c r="E56" s="13" t="s">
        <v>970</v>
      </c>
      <c r="F56" s="5"/>
      <c r="H56" s="4"/>
      <c r="M56" t="s">
        <v>666</v>
      </c>
      <c r="N56" t="str">
        <f>"""" &amp; _xlfn.TEXTJOIN(""",""",TRUE,Table2238[[#This Row],[Categoria1]:[Categoria7]]) &amp; """"</f>
        <v>""</v>
      </c>
      <c r="O56" t="s">
        <v>747</v>
      </c>
      <c r="P56" t="str">
        <f>"""" &amp; _xlfn.TEXTJOIN(""",""",TRUE,Table2238[[#This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_xlfn.TEXTJOIN(""",""",TRUE,Table2238[[#This Row],[Categoria1]:[Categoria7]]) &amp; """"</f>
        <v>"Pascua","Pentecostés","Nuevo Testamento"</v>
      </c>
      <c r="O57" t="s">
        <v>748</v>
      </c>
      <c r="P57" t="str">
        <f>"""" &amp; _xlfn.TEXTJOIN(""",""",TRUE,Table2238[[#This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_xlfn.TEXTJOIN(""",""",TRUE,Table2238[[#This Row],[Categoria1]:[Categoria7]]) &amp; """"</f>
        <v>"Comunión","Antiguo Testamento"</v>
      </c>
      <c r="O58" t="s">
        <v>825</v>
      </c>
      <c r="P58" t="str">
        <f>"""" &amp; _xlfn.TEXTJOIN(""",""",TRUE,Table2238[[#This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_xlfn.TEXTJOIN(""",""",TRUE,Table2238[[#This Row],[Categoria1]:[Categoria7]]) &amp; """"</f>
        <v>"Cuaresma","Adviento","Navidad","Antiguo Testamento","Entrada"</v>
      </c>
      <c r="O59" t="s">
        <v>749</v>
      </c>
      <c r="P59" t="str">
        <f>"""" &amp; _xlfn.TEXTJOIN(""",""",TRUE,Table2238[[#This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_xlfn.TEXTJOIN(""",""",TRUE,Table2238[[#This Row],[Categoria1]:[Categoria7]]) &amp; """"</f>
        <v>"Pascua","Pentecostés","Antiguo Testamento"</v>
      </c>
      <c r="O60" t="s">
        <v>750</v>
      </c>
      <c r="P60" t="str">
        <f>"""" &amp; _xlfn.TEXTJOIN(""",""",TRUE,Table2238[[#This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_xlfn.TEXTJOIN(""",""",TRUE,Table2238[[#This Row],[Categoria1]:[Categoria7]]) &amp; """"</f>
        <v>"Pascua","Pentecostés","Paz"</v>
      </c>
      <c r="O61" t="s">
        <v>826</v>
      </c>
      <c r="P61" t="str">
        <f>"""" &amp; _xlfn.TEXTJOIN(""",""",TRUE,Table2238[[#This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_xlfn.TEXTJOIN(""",""",TRUE,Table2238[[#This Row],[Categoria1]:[Categoria7]]) &amp; """"</f>
        <v>"Cuaresma","Adviento","Navidad","Antiguo Testamento"</v>
      </c>
      <c r="O62" t="s">
        <v>751</v>
      </c>
      <c r="P62" t="str">
        <f>"""" &amp; _xlfn.TEXTJOIN(""",""",TRUE,Table2238[[#This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_xlfn.TEXTJOIN(""",""",TRUE,Table2238[[#This Row],[Categoria1]:[Categoria7]]) &amp; """"</f>
        <v>"Vírgen María","Antiguo Testamento"</v>
      </c>
      <c r="O63" t="s">
        <v>827</v>
      </c>
      <c r="P63" t="str">
        <f>"""" &amp; _xlfn.TEXTJOIN(""",""",TRUE,Table2238[[#This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_xlfn.TEXTJOIN(""",""",TRUE,Table2238[[#This Row],[Categoria1]:[Categoria7]]) &amp; """"</f>
        <v>"Cuaresma","Adviento","Navidad","Entrada","Antiguo Testamento"</v>
      </c>
      <c r="O64" t="s">
        <v>752</v>
      </c>
      <c r="P64" t="str">
        <f>"""" &amp; _xlfn.TEXTJOIN(""",""",TRUE,Table2238[[#This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_xlfn.TEXTJOIN(""",""",TRUE,Table2238[[#This Row],[Categoria1]:[Categoria7]]) &amp; """"</f>
        <v>"Antiguo Testamento"</v>
      </c>
      <c r="O65" t="s">
        <v>828</v>
      </c>
      <c r="P65" t="str">
        <f>"""" &amp; _xlfn.TEXTJOIN(""",""",TRUE,Table2238[[#This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_xlfn.TEXTJOIN(""",""",TRUE,Table2238[[#This Row],[Categoria1]:[Categoria7]]) &amp; """"</f>
        <v>"Final","Nuevo Testamento"</v>
      </c>
      <c r="O66" t="s">
        <v>753</v>
      </c>
      <c r="P66" t="str">
        <f>"""" &amp; _xlfn.TEXTJOIN(""",""",TRUE,Table2238[[#This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_xlfn.TEXTJOIN(""",""",TRUE,Table2238[[#This Row],[Categoria1]:[Categoria7]]) &amp; """"</f>
        <v>"Pascua","Pentecostés","Antiguo Testamento"</v>
      </c>
      <c r="O67" t="s">
        <v>829</v>
      </c>
      <c r="P67" t="str">
        <f>"""" &amp; _xlfn.TEXTJOIN(""",""",TRUE,Table2238[[#This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_xlfn.TEXTJOIN(""",""",TRUE,Table2238[[#This Row],[Categoria1]:[Categoria7]]) &amp; """"</f>
        <v>"Antiguo Testamento"</v>
      </c>
      <c r="O68" t="s">
        <v>830</v>
      </c>
      <c r="P68" t="str">
        <f>"""" &amp; _xlfn.TEXTJOIN(""",""",TRUE,Table2238[[#This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_xlfn.TEXTJOIN(""",""",TRUE,Table2238[[#This Row],[Categoria1]:[Categoria7]]) &amp; """"</f>
        <v>"Pascua","Pentecostés","Entrada","Nuevo Testamento"</v>
      </c>
      <c r="O69" t="s">
        <v>754</v>
      </c>
      <c r="P69" t="str">
        <f>"""" &amp; _xlfn.TEXTJOIN(""",""",TRUE,Table2238[[#This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_xlfn.TEXTJOIN(""",""",TRUE,Table2238[[#This Row],[Categoria1]:[Categoria7]]) &amp; """"</f>
        <v>"Pascua","Pentecostés","Entrada","Comunión","Nuevo Testamento"</v>
      </c>
      <c r="O70" t="s">
        <v>831</v>
      </c>
      <c r="P70" t="str">
        <f>"""" &amp; _xlfn.TEXTJOIN(""",""",TRUE,Table2238[[#This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_xlfn.TEXTJOIN(""",""",TRUE,Table2238[[#This Row],[Categoria1]:[Categoria7]]) &amp; """"</f>
        <v>"Pascua","Pentecostés","Comunión","Antiguo Testamento"</v>
      </c>
      <c r="O71" t="s">
        <v>755</v>
      </c>
      <c r="P71" t="str">
        <f>"""" &amp; _xlfn.TEXTJOIN(""",""",TRUE,Table2238[[#This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_xlfn.TEXTJOIN(""",""",TRUE,Table2238[[#This Row],[Categoria1]:[Categoria7]]) &amp; """"</f>
        <v>"Fracción Del Pan","Antiguo Testamento"</v>
      </c>
      <c r="O72" t="s">
        <v>832</v>
      </c>
      <c r="P72" t="str">
        <f>"""" &amp; _xlfn.TEXTJOIN(""",""",TRUE,Table2238[[#This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_xlfn.TEXTJOIN(""",""",TRUE,Table2238[[#This Row],[Categoria1]:[Categoria7]]) &amp; """"</f>
        <v>"Pascua","Pentecostés","Fracción Del Pan"</v>
      </c>
      <c r="O73" t="s">
        <v>833</v>
      </c>
      <c r="P73" t="str">
        <f>"""" &amp; _xlfn.TEXTJOIN(""",""",TRUE,Table2238[[#This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_xlfn.TEXTJOIN(""",""",TRUE,Table2238[[#This Row],[Categoria1]:[Categoria7]]) &amp; """"</f>
        <v>"Comunión","Nuevo Testamento"</v>
      </c>
      <c r="O74" t="s">
        <v>834</v>
      </c>
      <c r="P74" t="str">
        <f>"""" &amp; _xlfn.TEXTJOIN(""",""",TRUE,Table2238[[#This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_xlfn.TEXTJOIN(""",""",TRUE,Table2238[[#This Row],[Categoria1]:[Categoria7]]) &amp; """"</f>
        <v>"Antiguo Testamento"</v>
      </c>
      <c r="O75" t="s">
        <v>835</v>
      </c>
      <c r="P75" t="str">
        <f>"""" &amp; _xlfn.TEXTJOIN(""",""",TRUE,Table2238[[#This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_xlfn.TEXTJOIN(""",""",TRUE,Table2238[[#This Row],[Categoria1]:[Categoria7]]) &amp; """"</f>
        <v>"Adviento","Navidad","Antiguo Testamento"</v>
      </c>
      <c r="O76" t="s">
        <v>836</v>
      </c>
      <c r="P76" t="str">
        <f>"""" &amp; _xlfn.TEXTJOIN(""",""",TRUE,Table2238[[#This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_xlfn.TEXTJOIN(""",""",TRUE,Table2238[[#This Row],[Categoria1]:[Categoria7]]) &amp; """"</f>
        <v>"Nuevo Testamento"</v>
      </c>
      <c r="O77" t="s">
        <v>756</v>
      </c>
      <c r="P77" t="str">
        <f>"""" &amp; _xlfn.TEXTJOIN(""",""",TRUE,Table2238[[#This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_xlfn.TEXTJOIN(""",""",TRUE,Table2238[[#This Row],[Categoria1]:[Categoria7]]) &amp; """"</f>
        <v>"Entrada","Antiguo Testamento"</v>
      </c>
      <c r="O78" t="s">
        <v>837</v>
      </c>
      <c r="P78" t="str">
        <f>"""" &amp; _xlfn.TEXTJOIN(""",""",TRUE,Table2238[[#This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_xlfn.TEXTJOIN(""",""",TRUE,Table2238[[#This Row],[Categoria1]:[Categoria7]]) &amp; """"</f>
        <v>"Pascua","Pentecostés","Comunión","Antiguo Testamento"</v>
      </c>
      <c r="O79" t="s">
        <v>838</v>
      </c>
      <c r="P79" t="str">
        <f>"""" &amp; _xlfn.TEXTJOIN(""",""",TRUE,Table2238[[#This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_xlfn.TEXTJOIN(""",""",TRUE,Table2238[[#This Row],[Categoria1]:[Categoria7]]) &amp; """"</f>
        <v>"Fracción Del Pan","Antiguo Testamento"</v>
      </c>
      <c r="O80" t="s">
        <v>839</v>
      </c>
      <c r="P80" t="str">
        <f>"""" &amp; _xlfn.TEXTJOIN(""",""",TRUE,Table2238[[#This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_xlfn.TEXTJOIN(""",""",TRUE,Table2238[[#This Row],[Categoria1]:[Categoria7]]) &amp; """"</f>
        <v>"Antiguo Testamento","Adviento","Navidad","Cuaresma"</v>
      </c>
      <c r="O81" t="s">
        <v>840</v>
      </c>
      <c r="P81" t="str">
        <f>"""" &amp; _xlfn.TEXTJOIN(""",""",TRUE,Table2238[[#This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_xlfn.TEXTJOIN(""",""",TRUE,Table2238[[#This Row],[Categoria1]:[Categoria7]]) &amp; """"</f>
        <v>"Comunión","Nuevo Testamento"</v>
      </c>
      <c r="O82" t="s">
        <v>841</v>
      </c>
      <c r="P82" t="str">
        <f>"""" &amp; _xlfn.TEXTJOIN(""",""",TRUE,Table2238[[#This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_xlfn.TEXTJOIN(""",""",TRUE,Table2238[[#This Row],[Categoria1]:[Categoria7]]) &amp; """"</f>
        <v>"Comunión","Nuevo Testamento"</v>
      </c>
      <c r="O83" t="s">
        <v>757</v>
      </c>
      <c r="P83" t="str">
        <f>"""" &amp; _xlfn.TEXTJOIN(""",""",TRUE,Table2238[[#This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_xlfn.TEXTJOIN(""",""",TRUE,Table2238[[#This Row],[Categoria1]:[Categoria7]]) &amp; """"</f>
        <v>"Pascua","Pentecostés","Fracción Del Pan","Nuevo Testamento"</v>
      </c>
      <c r="O84" t="s">
        <v>758</v>
      </c>
      <c r="P84" t="str">
        <f>"""" &amp; _xlfn.TEXTJOIN(""",""",TRUE,Table2238[[#This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_xlfn.TEXTJOIN(""",""",TRUE,Table2238[[#This Row],[Categoria1]:[Categoria7]]) &amp; """"</f>
        <v>"Comunión","Final","Antiguo Testamento"</v>
      </c>
      <c r="O85" t="s">
        <v>842</v>
      </c>
      <c r="P85" t="str">
        <f>"""" &amp; _xlfn.TEXTJOIN(""",""",TRUE,Table2238[[#This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_xlfn.TEXTJOIN(""",""",TRUE,Table2238[[#This Row],[Categoria1]:[Categoria7]]) &amp; """"</f>
        <v>"Pascua","Pentecostés","Entrada","Comunión"</v>
      </c>
      <c r="O86" t="s">
        <v>843</v>
      </c>
      <c r="P86" t="str">
        <f>"""" &amp; _xlfn.TEXTJOIN(""",""",TRUE,Table2238[[#This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_xlfn.TEXTJOIN(""",""",TRUE,Table2238[[#This Row],[Categoria1]:[Categoria7]]) &amp; """"</f>
        <v>"Antiguo Testamento"</v>
      </c>
      <c r="O87" t="s">
        <v>844</v>
      </c>
      <c r="P87" t="str">
        <f>"""" &amp; _xlfn.TEXTJOIN(""",""",TRUE,Table2238[[#This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_xlfn.TEXTJOIN(""",""",TRUE,Table2238[[#This Row],[Categoria1]:[Categoria7]]) &amp; """"</f>
        <v>"Adviento","Navidad","Entrada","Comunión","Antiguo Testamento"</v>
      </c>
      <c r="O88" t="s">
        <v>845</v>
      </c>
      <c r="P88" t="str">
        <f>"""" &amp; _xlfn.TEXTJOIN(""",""",TRUE,Table2238[[#This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_xlfn.TEXTJOIN(""",""",TRUE,Table2238[[#This Row],[Categoria1]:[Categoria7]]) &amp; """"</f>
        <v>"Antiguo Testamento"</v>
      </c>
      <c r="O89" t="s">
        <v>846</v>
      </c>
      <c r="P89" t="str">
        <f>"""" &amp; _xlfn.TEXTJOIN(""",""",TRUE,Table2238[[#This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_xlfn.TEXTJOIN(""",""",TRUE,Table2238[[#This Row],[Categoria1]:[Categoria7]]) &amp; """"</f>
        <v>"Pascua","Pentecostés","Nuevo Testamento"</v>
      </c>
      <c r="O90" t="s">
        <v>759</v>
      </c>
      <c r="P90" t="str">
        <f>"""" &amp; _xlfn.TEXTJOIN(""",""",TRUE,Table2238[[#This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_xlfn.TEXTJOIN(""",""",TRUE,Table2238[[#This Row],[Categoria1]:[Categoria7]]) &amp; """"</f>
        <v>"Paz"</v>
      </c>
      <c r="O91" t="s">
        <v>847</v>
      </c>
      <c r="P91" t="str">
        <f>"""" &amp; _xlfn.TEXTJOIN(""",""",TRUE,Table2238[[#This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_xlfn.TEXTJOIN(""",""",TRUE,Table2238[[#This Row],[Categoria1]:[Categoria7]]) &amp; """"</f>
        <v>"Adviento","Navidad","Cuaresma","Fracción Del Pan"</v>
      </c>
      <c r="O92" t="s">
        <v>848</v>
      </c>
      <c r="P92" t="str">
        <f>"""" &amp; _xlfn.TEXTJOIN(""",""",TRUE,Table2238[[#This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_xlfn.TEXTJOIN(""",""",TRUE,Table2238[[#This Row],[Categoria1]:[Categoria7]]) &amp; """"</f>
        <v>"Pascua","Pentecostés","Comunión","Entrada","Antiguo Testamento"</v>
      </c>
      <c r="O93" t="s">
        <v>849</v>
      </c>
      <c r="P93" t="str">
        <f>"""" &amp; _xlfn.TEXTJOIN(""",""",TRUE,Table2238[[#This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_xlfn.TEXTJOIN(""",""",TRUE,Table2238[[#This Row],[Categoria1]:[Categoria7]]) &amp; """"</f>
        <v>"Antiguo Testamento"</v>
      </c>
      <c r="O94" t="s">
        <v>850</v>
      </c>
      <c r="P94" t="str">
        <f>"""" &amp; _xlfn.TEXTJOIN(""",""",TRUE,Table2238[[#This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_xlfn.TEXTJOIN(""",""",TRUE,Table2238[[#This Row],[Categoria1]:[Categoria7]]) &amp; """"</f>
        <v>"Navidad","Orinario","Pascua"</v>
      </c>
      <c r="O95" t="s">
        <v>760</v>
      </c>
      <c r="P95" t="str">
        <f>"""" &amp; _xlfn.TEXTJOIN(""",""",TRUE,Table2238[[#This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_xlfn.TEXTJOIN(""",""",TRUE,Table2238[[#This Row],[Categoria1]:[Categoria7]]) &amp; """"</f>
        <v>"Pascua","Pentecostés","Paz","Comunión","Final","Antiguo Testamento"</v>
      </c>
      <c r="O96" t="s">
        <v>851</v>
      </c>
      <c r="P96" t="str">
        <f>"""" &amp; _xlfn.TEXTJOIN(""",""",TRUE,Table2238[[#This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_xlfn.TEXTJOIN(""",""",TRUE,Table2238[[#This Row],[Categoria1]:[Categoria7]]) &amp; """"</f>
        <v>"Pascua","Pentecostés","Comunión","Final","Antiguo Testamento"</v>
      </c>
      <c r="O97" t="s">
        <v>852</v>
      </c>
      <c r="P97" t="str">
        <f>"""" &amp; _xlfn.TEXTJOIN(""",""",TRUE,Table2238[[#This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_xlfn.TEXTJOIN(""",""",TRUE,Table2238[[#This Row],[Categoria1]:[Categoria7]]) &amp; """"</f>
        <v>"Entrada"</v>
      </c>
      <c r="O98" t="s">
        <v>853</v>
      </c>
      <c r="P98" t="str">
        <f>"""" &amp; _xlfn.TEXTJOIN(""",""",TRUE,Table2238[[#This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_xlfn.TEXTJOIN(""",""",TRUE,Table2238[[#This Row],[Categoria1]:[Categoria7]]) &amp; """"</f>
        <v>"Cuaresma","Antiguo Testamento"</v>
      </c>
      <c r="O99" t="s">
        <v>854</v>
      </c>
      <c r="P99" t="str">
        <f>"""" &amp; _xlfn.TEXTJOIN(""",""",TRUE,Table2238[[#This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_xlfn.TEXTJOIN(""",""",TRUE,Table2238[[#This Row],[Categoria1]:[Categoria7]]) &amp; """"</f>
        <v>"Cuaresma","Fracción Del Pan","Antiguo Testamento"</v>
      </c>
      <c r="O100" t="s">
        <v>761</v>
      </c>
      <c r="P100" t="str">
        <f>"""" &amp; _xlfn.TEXTJOIN(""",""",TRUE,Table2238[[#This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_xlfn.TEXTJOIN(""",""",TRUE,Table2238[[#This Row],[Categoria1]:[Categoria7]]) &amp; """"</f>
        <v>"Cuaresma"</v>
      </c>
      <c r="O101" t="s">
        <v>762</v>
      </c>
      <c r="P101" t="str">
        <f>"""" &amp; _xlfn.TEXTJOIN(""",""",TRUE,Table2238[[#This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_xlfn.TEXTJOIN(""",""",TRUE,Table2238[[#This Row],[Categoria1]:[Categoria7]]) &amp; """"</f>
        <v>"Adviento","Navidad","Entrada","Nuevo Testamento"</v>
      </c>
      <c r="O102" t="s">
        <v>763</v>
      </c>
      <c r="P102" t="str">
        <f>"""" &amp; _xlfn.TEXTJOIN(""",""",TRUE,Table2238[[#This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_xlfn.TEXTJOIN(""",""",TRUE,Table2238[[#This Row],[Categoria1]:[Categoria7]]) &amp; """"</f>
        <v>"Cuaresma","Antiguo Testamento"</v>
      </c>
      <c r="O103" t="s">
        <v>855</v>
      </c>
      <c r="P103" t="str">
        <f>"""" &amp; _xlfn.TEXTJOIN(""",""",TRUE,Table2238[[#This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_xlfn.TEXTJOIN(""",""",TRUE,Table2238[[#This Row],[Categoria1]:[Categoria7]]) &amp; """"</f>
        <v>"Pascua","Pentecostés","Antiguo Testamento"</v>
      </c>
      <c r="O104" t="s">
        <v>856</v>
      </c>
      <c r="P104" t="str">
        <f>"""" &amp; _xlfn.TEXTJOIN(""",""",TRUE,Table2238[[#This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_xlfn.TEXTJOIN(""",""",TRUE,Table2238[[#This Row],[Categoria1]:[Categoria7]]) &amp; """"</f>
        <v>"Cuaresma","Fracción Del Pan","Nuevo Testamento"</v>
      </c>
      <c r="O105" t="s">
        <v>857</v>
      </c>
      <c r="P105" t="str">
        <f>"""" &amp; _xlfn.TEXTJOIN(""",""",TRUE,Table2238[[#This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_xlfn.TEXTJOIN(""",""",TRUE,Table2238[[#This Row],[Categoria1]:[Categoria7]]) &amp; """"</f>
        <v>"Pascua","Pentecostés"</v>
      </c>
      <c r="O106" t="s">
        <v>764</v>
      </c>
      <c r="P106" t="str">
        <f>"""" &amp; _xlfn.TEXTJOIN(""",""",TRUE,Table2238[[#This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_xlfn.TEXTJOIN(""",""",TRUE,Table2238[[#This Row],[Categoria1]:[Categoria7]]) &amp; """"</f>
        <v>"Pascua","Pentecostés","Comunión","Nuevo Testamento"</v>
      </c>
      <c r="O107" t="s">
        <v>765</v>
      </c>
      <c r="P107" t="str">
        <f>"""" &amp; _xlfn.TEXTJOIN(""",""",TRUE,Table2238[[#This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_xlfn.TEXTJOIN(""",""",TRUE,Table2238[[#This Row],[Categoria1]:[Categoria7]]) &amp; """"</f>
        <v>""</v>
      </c>
      <c r="O108" t="s">
        <v>858</v>
      </c>
      <c r="P108" t="str">
        <f>"""" &amp; _xlfn.TEXTJOIN(""",""",TRUE,Table2238[[#This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_xlfn.TEXTJOIN(""",""",TRUE,Table2238[[#This Row],[Categoria1]:[Categoria7]]) &amp; """"</f>
        <v>"Pascua","Pentecostés","Fracción Del Pan","Nuevo Testamento"</v>
      </c>
      <c r="O109" t="s">
        <v>859</v>
      </c>
      <c r="P109" t="str">
        <f>"""" &amp; _xlfn.TEXTJOIN(""",""",TRUE,Table2238[[#This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_xlfn.TEXTJOIN(""",""",TRUE,Table2238[[#This Row],[Categoria1]:[Categoria7]]) &amp; """"</f>
        <v>"Adviento","Navidad"</v>
      </c>
      <c r="O110" t="s">
        <v>766</v>
      </c>
      <c r="P110" t="str">
        <f>"""" &amp; _xlfn.TEXTJOIN(""",""",TRUE,Table2238[[#This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_xlfn.TEXTJOIN(""",""",TRUE,Table2238[[#This Row],[Categoria1]:[Categoria7]]) &amp; """"</f>
        <v>"Pascua","Pentecostés"</v>
      </c>
      <c r="O111" t="s">
        <v>860</v>
      </c>
      <c r="P111" t="str">
        <f>"""" &amp; _xlfn.TEXTJOIN(""",""",TRUE,Table2238[[#This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_xlfn.TEXTJOIN(""",""",TRUE,Table2238[[#This Row],[Categoria1]:[Categoria7]]) &amp; """"</f>
        <v>"Pascua","Pentecostés"</v>
      </c>
      <c r="O112" t="s">
        <v>767</v>
      </c>
      <c r="P112" t="str">
        <f>"""" &amp; _xlfn.TEXTJOIN(""",""",TRUE,Table2238[[#This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_xlfn.TEXTJOIN(""",""",TRUE,Table2238[[#This Row],[Categoria1]:[Categoria7]]) &amp; """"</f>
        <v>"Pascua","Pentecostés","Comunión","Final","Antiguo Testamento"</v>
      </c>
      <c r="O113" t="s">
        <v>861</v>
      </c>
      <c r="P113" t="str">
        <f>"""" &amp; _xlfn.TEXTJOIN(""",""",TRUE,Table2238[[#This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_xlfn.TEXTJOIN(""",""",TRUE,Table2238[[#This Row],[Categoria1]:[Categoria7]]) &amp; """"</f>
        <v>"Pascua","Pentecostés","Final","Nuevo Testamento"</v>
      </c>
      <c r="O114" t="s">
        <v>862</v>
      </c>
      <c r="P114" t="str">
        <f>"""" &amp; _xlfn.TEXTJOIN(""",""",TRUE,Table2238[[#This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_xlfn.TEXTJOIN(""",""",TRUE,Table2238[[#This Row],[Categoria1]:[Categoria7]]) &amp; """"</f>
        <v>"Cuaresma","Fracción Del Pan"</v>
      </c>
      <c r="O115" t="s">
        <v>863</v>
      </c>
      <c r="P115" t="str">
        <f>"""" &amp; _xlfn.TEXTJOIN(""",""",TRUE,Table2238[[#This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_xlfn.TEXTJOIN(""",""",TRUE,Table2238[[#This Row],[Categoria1]:[Categoria7]]) &amp; """"</f>
        <v>"Antiguo Testamento"</v>
      </c>
      <c r="O116" t="s">
        <v>768</v>
      </c>
      <c r="P116" t="str">
        <f>"""" &amp; _xlfn.TEXTJOIN(""",""",TRUE,Table2238[[#This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_xlfn.TEXTJOIN(""",""",TRUE,Table2238[[#This Row],[Categoria1]:[Categoria7]]) &amp; """"</f>
        <v>"Pascua","Pentecostés","Paz","Antiguo Testamento"</v>
      </c>
      <c r="O117" t="s">
        <v>864</v>
      </c>
      <c r="P117" t="str">
        <f>"""" &amp; _xlfn.TEXTJOIN(""",""",TRUE,Table2238[[#This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_xlfn.TEXTJOIN(""",""",TRUE,Table2238[[#This Row],[Categoria1]:[Categoria7]]) &amp; """"</f>
        <v>"Nuevo Testamento"</v>
      </c>
      <c r="O118" t="s">
        <v>769</v>
      </c>
      <c r="P118" t="str">
        <f>"""" &amp; _xlfn.TEXTJOIN(""",""",TRUE,Table2238[[#This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_xlfn.TEXTJOIN(""",""",TRUE,Table2238[[#This Row],[Categoria1]:[Categoria7]]) &amp; """"</f>
        <v>"Vírgen María","Adviento","Navidad","Nuevo Testamento"</v>
      </c>
      <c r="O119" t="s">
        <v>865</v>
      </c>
      <c r="P119" t="str">
        <f>"""" &amp; _xlfn.TEXTJOIN(""",""",TRUE,Table2238[[#This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_xlfn.TEXTJOIN(""",""",TRUE,Table2238[[#This Row],[Categoria1]:[Categoria7]]) &amp; """"</f>
        <v>"Vírgen María","Cuaresma","Antiguo Testamento"</v>
      </c>
      <c r="O120" t="s">
        <v>866</v>
      </c>
      <c r="P120" t="str">
        <f>"""" &amp; _xlfn.TEXTJOIN(""",""",TRUE,Table2238[[#This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_xlfn.TEXTJOIN(""",""",TRUE,Table2238[[#This Row],[Categoria1]:[Categoria7]]) &amp; """"</f>
        <v>"Cuaresma"</v>
      </c>
      <c r="O121" t="s">
        <v>770</v>
      </c>
      <c r="P121" t="str">
        <f>"""" &amp; _xlfn.TEXTJOIN(""",""",TRUE,Table2238[[#This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_xlfn.TEXTJOIN(""",""",TRUE,Table2238[[#This Row],[Categoria1]:[Categoria7]]) &amp; """"</f>
        <v>""</v>
      </c>
      <c r="O122" t="s">
        <v>867</v>
      </c>
      <c r="P122" t="str">
        <f>"""" &amp; _xlfn.TEXTJOIN(""",""",TRUE,Table2238[[#This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_xlfn.TEXTJOIN(""",""",TRUE,Table2238[[#This Row],[Categoria1]:[Categoria7]]) &amp; """"</f>
        <v>"Vírgen María","Cuaresma"</v>
      </c>
      <c r="O123" t="s">
        <v>771</v>
      </c>
      <c r="P123" t="str">
        <f>"""" &amp; _xlfn.TEXTJOIN(""",""",TRUE,Table2238[[#This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_xlfn.TEXTJOIN(""",""",TRUE,Table2238[[#This Row],[Categoria1]:[Categoria7]]) &amp; """"</f>
        <v>"Final","Nuevo Testamento"</v>
      </c>
      <c r="O124" t="s">
        <v>868</v>
      </c>
      <c r="P124" t="str">
        <f>"""" &amp; _xlfn.TEXTJOIN(""",""",TRUE,Table2238[[#This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_xlfn.TEXTJOIN(""",""",TRUE,Table2238[[#This Row],[Categoria1]:[Categoria7]]) &amp; """"</f>
        <v>"Pascua","Pentecostés","Comunión","Antiguo Testamento"</v>
      </c>
      <c r="O125" t="s">
        <v>869</v>
      </c>
      <c r="P125" t="str">
        <f>"""" &amp; _xlfn.TEXTJOIN(""",""",TRUE,Table2238[[#This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_xlfn.TEXTJOIN(""",""",TRUE,Table2238[[#This Row],[Categoria1]:[Categoria7]]) &amp; """"</f>
        <v>"Cuaresma","Adviento","Navidad","Nuevo Testamento"</v>
      </c>
      <c r="O126" t="s">
        <v>772</v>
      </c>
      <c r="P126" t="str">
        <f>"""" &amp; _xlfn.TEXTJOIN(""",""",TRUE,Table2238[[#This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_xlfn.TEXTJOIN(""",""",TRUE,Table2238[[#This Row],[Categoria1]:[Categoria7]]) &amp; """"</f>
        <v>"Pascua","Pentecostés"</v>
      </c>
      <c r="O127" t="s">
        <v>870</v>
      </c>
      <c r="P127" t="str">
        <f>"""" &amp; _xlfn.TEXTJOIN(""",""",TRUE,Table2238[[#This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_xlfn.TEXTJOIN(""",""",TRUE,Table2238[[#This Row],[Categoria1]:[Categoria7]]) &amp; """"</f>
        <v>""</v>
      </c>
      <c r="O128" t="s">
        <v>871</v>
      </c>
      <c r="P128" t="str">
        <f>"""" &amp; _xlfn.TEXTJOIN(""",""",TRUE,Table2238[[#This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_xlfn.TEXTJOIN(""",""",TRUE,Table2238[[#This Row],[Categoria1]:[Categoria7]]) &amp; """"</f>
        <v>"Penitencial"</v>
      </c>
      <c r="O129" t="s">
        <v>872</v>
      </c>
      <c r="P129" t="str">
        <f>"""" &amp; _xlfn.TEXTJOIN(""",""",TRUE,Table2238[[#This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_xlfn.TEXTJOIN(""",""",TRUE,Table2238[[#This Row],[Categoria1]:[Categoria7]]) &amp; """"</f>
        <v>"Penitencial"</v>
      </c>
      <c r="O130" t="s">
        <v>968</v>
      </c>
      <c r="P130" t="str">
        <f>"""" &amp; _xlfn.TEXTJOIN(""",""",TRUE,Table2238[[#This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_xlfn.TEXTJOIN(""",""",TRUE,Table2238[[#This Row],[Categoria1]:[Categoria7]]) &amp; """"</f>
        <v>"Cuaresma","Entrada","Antiguo Testamento"</v>
      </c>
      <c r="O131" t="s">
        <v>873</v>
      </c>
      <c r="P131" t="str">
        <f>"""" &amp; _xlfn.TEXTJOIN(""",""",TRUE,Table2238[[#This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_xlfn.TEXTJOIN(""",""",TRUE,Table2238[[#This Row],[Categoria1]:[Categoria7]]) &amp; """"</f>
        <v>"Cuaresma","Adviento","Navidad","Entrada","Antiguo Testamento"</v>
      </c>
      <c r="O132" t="s">
        <v>874</v>
      </c>
      <c r="P132" t="str">
        <f>"""" &amp; _xlfn.TEXTJOIN(""",""",TRUE,Table2238[[#This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_xlfn.TEXTJOIN(""",""",TRUE,Table2238[[#This Row],[Categoria1]:[Categoria7]]) &amp; """"</f>
        <v>"Adviento","Navidad","Pascua","Pentecostés","Final","Nuevo Testamento"</v>
      </c>
      <c r="O133" t="s">
        <v>875</v>
      </c>
      <c r="P133" t="str">
        <f>"""" &amp; _xlfn.TEXTJOIN(""",""",TRUE,Table2238[[#This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_xlfn.TEXTJOIN(""",""",TRUE,Table2238[[#This Row],[Categoria1]:[Categoria7]]) &amp; """"</f>
        <v>"Vírgen María","Nuevo Testamento"</v>
      </c>
      <c r="O134" t="s">
        <v>773</v>
      </c>
      <c r="P134" t="str">
        <f>"""" &amp; _xlfn.TEXTJOIN(""",""",TRUE,Table2238[[#This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_xlfn.TEXTJOIN(""",""",TRUE,Table2238[[#This Row],[Categoria1]:[Categoria7]]) &amp; """"</f>
        <v>"Vírgen María","Nuevo Testamento"</v>
      </c>
      <c r="O135" t="s">
        <v>876</v>
      </c>
      <c r="P135" t="str">
        <f>"""" &amp; _xlfn.TEXTJOIN(""",""",TRUE,Table2238[[#This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_xlfn.TEXTJOIN(""",""",TRUE,Table2238[[#This Row],[Categoria1]:[Categoria7]]) &amp; """"</f>
        <v>"Vírgen María","Pascua","Comunión","Pentecostés"</v>
      </c>
      <c r="O136" t="s">
        <v>774</v>
      </c>
      <c r="P136" t="str">
        <f>"""" &amp; _xlfn.TEXTJOIN(""",""",TRUE,Table2238[[#This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_xlfn.TEXTJOIN(""",""",TRUE,Table2238[[#This Row],[Categoria1]:[Categoria7]]) &amp; """"</f>
        <v>"Vírgen María","Cuaresma","Fracción Del Pan","Nuevo Testamento"</v>
      </c>
      <c r="O137" t="s">
        <v>877</v>
      </c>
      <c r="P137" t="str">
        <f>"""" &amp; _xlfn.TEXTJOIN(""",""",TRUE,Table2238[[#This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_xlfn.TEXTJOIN(""",""",TRUE,Table2238[[#This Row],[Categoria1]:[Categoria7]]) &amp; """"</f>
        <v>"Vírgen María","Adviento","Navidad"</v>
      </c>
      <c r="O138" t="s">
        <v>775</v>
      </c>
      <c r="P138" t="str">
        <f>"""" &amp; _xlfn.TEXTJOIN(""",""",TRUE,Table2238[[#This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_xlfn.TEXTJOIN(""",""",TRUE,Table2238[[#This Row],[Categoria1]:[Categoria7]]) &amp; """"</f>
        <v>"Vírgen María","Cuaresma"</v>
      </c>
      <c r="O139" t="s">
        <v>776</v>
      </c>
      <c r="P139" t="str">
        <f>"""" &amp; _xlfn.TEXTJOIN(""",""",TRUE,Table2238[[#This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_xlfn.TEXTJOIN(""",""",TRUE,Table2238[[#This Row],[Categoria1]:[Categoria7]]) &amp; """"</f>
        <v>"Pascua","Pentecostés","Entrada","Antiguo Testamento"</v>
      </c>
      <c r="O140" t="s">
        <v>777</v>
      </c>
      <c r="P140" t="str">
        <f>"""" &amp; _xlfn.TEXTJOIN(""",""",TRUE,Table2238[[#This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_xlfn.TEXTJOIN(""",""",TRUE,Table2238[[#This Row],[Categoria1]:[Categoria7]]) &amp; """"</f>
        <v>"Antiguo Testamento"</v>
      </c>
      <c r="O141" t="s">
        <v>878</v>
      </c>
      <c r="P141" t="str">
        <f>"""" &amp; _xlfn.TEXTJOIN(""",""",TRUE,Table2238[[#This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_xlfn.TEXTJOIN(""",""",TRUE,Table2238[[#This Row],[Categoria1]:[Categoria7]]) &amp; """"</f>
        <v>"Antiguo Testamento"</v>
      </c>
      <c r="O142" t="s">
        <v>879</v>
      </c>
      <c r="P142" t="str">
        <f>"""" &amp; _xlfn.TEXTJOIN(""",""",TRUE,Table2238[[#This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_xlfn.TEXTJOIN(""",""",TRUE,Table2238[[#This Row],[Categoria1]:[Categoria7]]) &amp; """"</f>
        <v>"Paz","Antiguo Testamento"</v>
      </c>
      <c r="O143" t="s">
        <v>880</v>
      </c>
      <c r="P143" t="str">
        <f>"""" &amp; _xlfn.TEXTJOIN(""",""",TRUE,Table2238[[#This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_xlfn.TEXTJOIN(""",""",TRUE,Table2238[[#This Row],[Categoria1]:[Categoria7]]) &amp; """"</f>
        <v>"Cuaresma","Antiguo Testamento"</v>
      </c>
      <c r="O144" t="s">
        <v>881</v>
      </c>
      <c r="P144" t="str">
        <f>"""" &amp; _xlfn.TEXTJOIN(""",""",TRUE,Table2238[[#This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_xlfn.TEXTJOIN(""",""",TRUE,Table2238[[#This Row],[Categoria1]:[Categoria7]]) &amp; """"</f>
        <v>"Cuaresma","Antiguo Testamento"</v>
      </c>
      <c r="O145" t="s">
        <v>778</v>
      </c>
      <c r="P145" t="str">
        <f>"""" &amp; _xlfn.TEXTJOIN(""",""",TRUE,Table2238[[#This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_xlfn.TEXTJOIN(""",""",TRUE,Table2238[[#This Row],[Categoria1]:[Categoria7]]) &amp; """"</f>
        <v>"Antiguo Testamento"</v>
      </c>
      <c r="O146" t="s">
        <v>882</v>
      </c>
      <c r="P146" t="str">
        <f>"""" &amp; _xlfn.TEXTJOIN(""",""",TRUE,Table2238[[#This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_xlfn.TEXTJOIN(""",""",TRUE,Table2238[[#This Row],[Categoria1]:[Categoria7]]) &amp; """"</f>
        <v>"Nuevo Testamento"</v>
      </c>
      <c r="O147" t="s">
        <v>883</v>
      </c>
      <c r="P147" t="str">
        <f>"""" &amp; _xlfn.TEXTJOIN(""",""",TRUE,Table2238[[#This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_xlfn.TEXTJOIN(""",""",TRUE,Table2238[[#This Row],[Categoria1]:[Categoria7]]) &amp; """"</f>
        <v>"Pascua","Pentecostés","Nuevo Testamento"</v>
      </c>
      <c r="O148" t="s">
        <v>884</v>
      </c>
      <c r="P148" t="str">
        <f>"""" &amp; _xlfn.TEXTJOIN(""",""",TRUE,Table2238[[#This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_xlfn.TEXTJOIN(""",""",TRUE,Table2238[[#This Row],[Categoria1]:[Categoria7]]) &amp; """"</f>
        <v>"Fracción Del Pan","Antiguo Testamento"</v>
      </c>
      <c r="O149" t="s">
        <v>885</v>
      </c>
      <c r="P149" t="str">
        <f>"""" &amp; _xlfn.TEXTJOIN(""",""",TRUE,Table2238[[#This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_xlfn.TEXTJOIN(""",""",TRUE,Table2238[[#This Row],[Categoria1]:[Categoria7]]) &amp; """"</f>
        <v>"Nuevo Testamento"</v>
      </c>
      <c r="O150" t="s">
        <v>779</v>
      </c>
      <c r="P150" t="str">
        <f>"""" &amp; _xlfn.TEXTJOIN(""",""",TRUE,Table2238[[#This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_xlfn.TEXTJOIN(""",""",TRUE,Table2238[[#This Row],[Categoria1]:[Categoria7]]) &amp; """"</f>
        <v>"Cuaresma","Antiguo Testamento"</v>
      </c>
      <c r="O151" t="s">
        <v>886</v>
      </c>
      <c r="P151" t="str">
        <f>"""" &amp; _xlfn.TEXTJOIN(""",""",TRUE,Table2238[[#This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_xlfn.TEXTJOIN(""",""",TRUE,Table2238[[#This Row],[Categoria1]:[Categoria7]]) &amp; """"</f>
        <v>"Pascua","Pentecostés","Nuevo Testamento"</v>
      </c>
      <c r="O152" t="s">
        <v>780</v>
      </c>
      <c r="P152" t="str">
        <f>"""" &amp; _xlfn.TEXTJOIN(""",""",TRUE,Table2238[[#This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_xlfn.TEXTJOIN(""",""",TRUE,Table2238[[#This Row],[Categoria1]:[Categoria7]]) &amp; """"</f>
        <v>"Adviento","Navidad","Antiguo Testamento"</v>
      </c>
      <c r="O153" t="s">
        <v>887</v>
      </c>
      <c r="P153" t="str">
        <f>"""" &amp; _xlfn.TEXTJOIN(""",""",TRUE,Table2238[[#This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_xlfn.TEXTJOIN(""",""",TRUE,Table2238[[#This Row],[Categoria1]:[Categoria7]]) &amp; """"</f>
        <v>"Antiguo Testamento"</v>
      </c>
      <c r="O154" t="s">
        <v>781</v>
      </c>
      <c r="P154" t="str">
        <f>"""" &amp; _xlfn.TEXTJOIN(""",""",TRUE,Table2238[[#This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_xlfn.TEXTJOIN(""",""",TRUE,Table2238[[#This Row],[Categoria1]:[Categoria7]]) &amp; """"</f>
        <v>"Antiguo Testamento"</v>
      </c>
      <c r="O155" t="s">
        <v>888</v>
      </c>
      <c r="P155" t="str">
        <f>"""" &amp; _xlfn.TEXTJOIN(""",""",TRUE,Table2238[[#This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_xlfn.TEXTJOIN(""",""",TRUE,Table2238[[#This Row],[Categoria1]:[Categoria7]]) &amp; """"</f>
        <v>"Cuaresma","Fracción Del Pan"</v>
      </c>
      <c r="O156" t="s">
        <v>889</v>
      </c>
      <c r="P156" t="str">
        <f>"""" &amp; _xlfn.TEXTJOIN(""",""",TRUE,Table2238[[#This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_xlfn.TEXTJOIN(""",""",TRUE,Table2238[[#This Row],[Categoria1]:[Categoria7]]) &amp; """"</f>
        <v>"Pascua","Pentecostés","Comunión","Nuevo Testamento"</v>
      </c>
      <c r="O157" t="s">
        <v>890</v>
      </c>
      <c r="P157" t="str">
        <f>"""" &amp; _xlfn.TEXTJOIN(""",""",TRUE,Table2238[[#This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_xlfn.TEXTJOIN(""",""",TRUE,Table2238[[#This Row],[Categoria1]:[Categoria7]]) &amp; """"</f>
        <v>"Antiguo Testamento"</v>
      </c>
      <c r="O158" t="s">
        <v>891</v>
      </c>
      <c r="P158" t="str">
        <f>"""" &amp; _xlfn.TEXTJOIN(""",""",TRUE,Table2238[[#This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_xlfn.TEXTJOIN(""",""",TRUE,Table2238[[#This Row],[Categoria1]:[Categoria7]]) &amp; """"</f>
        <v>"Entrada","Antiguo Testamento"</v>
      </c>
      <c r="O159" t="s">
        <v>892</v>
      </c>
      <c r="P159" t="str">
        <f>"""" &amp; _xlfn.TEXTJOIN(""",""",TRUE,Table2238[[#This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_xlfn.TEXTJOIN(""",""",TRUE,Table2238[[#This Row],[Categoria1]:[Categoria7]]) &amp; """"</f>
        <v>"Pascua","Pentecostés","Entrada","Antiguo Testamento"</v>
      </c>
      <c r="O160" t="s">
        <v>893</v>
      </c>
      <c r="P160" t="str">
        <f>"""" &amp; _xlfn.TEXTJOIN(""",""",TRUE,Table2238[[#This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_xlfn.TEXTJOIN(""",""",TRUE,Table2238[[#This Row],[Categoria1]:[Categoria7]]) &amp; """"</f>
        <v>""</v>
      </c>
      <c r="O161" t="s">
        <v>782</v>
      </c>
      <c r="P161" t="str">
        <f>"""" &amp; _xlfn.TEXTJOIN(""",""",TRUE,Table2238[[#This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_xlfn.TEXTJOIN(""",""",TRUE,Table2238[[#This Row],[Categoria1]:[Categoria7]]) &amp; """"</f>
        <v>"Vírgen María","Pascua","Pentecostés"</v>
      </c>
      <c r="O162" t="s">
        <v>894</v>
      </c>
      <c r="P162" t="str">
        <f>"""" &amp; _xlfn.TEXTJOIN(""",""",TRUE,Table2238[[#This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_xlfn.TEXTJOIN(""",""",TRUE,Table2238[[#This Row],[Categoria1]:[Categoria7]]) &amp; """"</f>
        <v>"Pascua","Pentecostés","Comunión"</v>
      </c>
      <c r="O163" t="s">
        <v>895</v>
      </c>
      <c r="P163" t="str">
        <f>"""" &amp; _xlfn.TEXTJOIN(""",""",TRUE,Table2238[[#This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_xlfn.TEXTJOIN(""",""",TRUE,Table2238[[#This Row],[Categoria1]:[Categoria7]]) &amp; """"</f>
        <v>""</v>
      </c>
      <c r="O164" t="s">
        <v>896</v>
      </c>
      <c r="P164" t="str">
        <f>"""" &amp; _xlfn.TEXTJOIN(""",""",TRUE,Table2238[[#This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_xlfn.TEXTJOIN(""",""",TRUE,Table2238[[#This Row],[Categoria1]:[Categoria7]]) &amp; """"</f>
        <v>""</v>
      </c>
      <c r="O165" t="s">
        <v>897</v>
      </c>
      <c r="P165" t="str">
        <f>"""" &amp; _xlfn.TEXTJOIN(""",""",TRUE,Table2238[[#This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_xlfn.TEXTJOIN(""",""",TRUE,Table2238[[#This Row],[Categoria1]:[Categoria7]]) &amp; """"</f>
        <v>""</v>
      </c>
      <c r="O166" t="s">
        <v>898</v>
      </c>
      <c r="P166" t="str">
        <f>"""" &amp; _xlfn.TEXTJOIN(""",""",TRUE,Table2238[[#This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_xlfn.TEXTJOIN(""",""",TRUE,Table2238[[#This Row],[Categoria1]:[Categoria7]]) &amp; """"</f>
        <v>"Paz","Antiguo Testamento"</v>
      </c>
      <c r="O167" t="s">
        <v>899</v>
      </c>
      <c r="P167" t="str">
        <f>"""" &amp; _xlfn.TEXTJOIN(""",""",TRUE,Table2238[[#This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_xlfn.TEXTJOIN(""",""",TRUE,Table2238[[#This Row],[Categoria1]:[Categoria7]]) &amp; """"</f>
        <v>"Pascua","Pentecostés","Niños"</v>
      </c>
      <c r="O168" t="s">
        <v>783</v>
      </c>
      <c r="P168" t="str">
        <f>"""" &amp; _xlfn.TEXTJOIN(""",""",TRUE,Table2238[[#This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_xlfn.TEXTJOIN(""",""",TRUE,Table2238[[#This Row],[Categoria1]:[Categoria7]]) &amp; """"</f>
        <v>"Cuaresma","Antiguo Testamento"</v>
      </c>
      <c r="O169" t="s">
        <v>900</v>
      </c>
      <c r="P169" t="str">
        <f>"""" &amp; _xlfn.TEXTJOIN(""",""",TRUE,Table2238[[#This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_xlfn.TEXTJOIN(""",""",TRUE,Table2238[[#This Row],[Categoria1]:[Categoria7]]) &amp; """"</f>
        <v>"Cuaresma","Nuevo Testamento"</v>
      </c>
      <c r="O170" t="s">
        <v>901</v>
      </c>
      <c r="P170" t="str">
        <f>"""" &amp; _xlfn.TEXTJOIN(""",""",TRUE,Table2238[[#This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_xlfn.TEXTJOIN(""",""",TRUE,Table2238[[#This Row],[Categoria1]:[Categoria7]]) &amp; """"</f>
        <v>"Adviento","Navidad"</v>
      </c>
      <c r="O171" t="s">
        <v>902</v>
      </c>
      <c r="P171" t="str">
        <f>"""" &amp; _xlfn.TEXTJOIN(""",""",TRUE,Table2238[[#This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_xlfn.TEXTJOIN(""",""",TRUE,Table2238[[#This Row],[Categoria1]:[Categoria7]]) &amp; """"</f>
        <v>"Pascua"</v>
      </c>
      <c r="O172" t="s">
        <v>903</v>
      </c>
      <c r="P172" t="str">
        <f>"""" &amp; _xlfn.TEXTJOIN(""",""",TRUE,Table2238[[#This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_xlfn.TEXTJOIN(""",""",TRUE,Table2238[[#This Row],[Categoria1]:[Categoria7]]) &amp; """"</f>
        <v>"Pascua"</v>
      </c>
      <c r="O173" t="s">
        <v>784</v>
      </c>
      <c r="P173" t="str">
        <f>"""" &amp; _xlfn.TEXTJOIN(""",""",TRUE,Table2238[[#This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_xlfn.TEXTJOIN(""",""",TRUE,Table2238[[#This Row],[Categoria1]:[Categoria7]]) &amp; """"</f>
        <v>"Cuaresma","Entrada","Antiguo Testamento"</v>
      </c>
      <c r="O174" t="s">
        <v>904</v>
      </c>
      <c r="P174" t="str">
        <f>"""" &amp; _xlfn.TEXTJOIN(""",""",TRUE,Table2238[[#This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_xlfn.TEXTJOIN(""",""",TRUE,Table2238[[#This Row],[Categoria1]:[Categoria7]]) &amp; """"</f>
        <v>"Antiguo Testamento","Paz"</v>
      </c>
      <c r="O175" t="s">
        <v>905</v>
      </c>
      <c r="P175" t="str">
        <f>"""" &amp; _xlfn.TEXTJOIN(""",""",TRUE,Table2238[[#This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_xlfn.TEXTJOIN(""",""",TRUE,Table2238[[#This Row],[Categoria1]:[Categoria7]]) &amp; """"</f>
        <v>"Pascua","Pentecostés","Comunión","Final","Antiguo Testamento"</v>
      </c>
      <c r="O176" t="s">
        <v>906</v>
      </c>
      <c r="P176" t="str">
        <f>"""" &amp; _xlfn.TEXTJOIN(""",""",TRUE,Table2238[[#This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_xlfn.TEXTJOIN(""",""",TRUE,Table2238[[#This Row],[Categoria1]:[Categoria7]]) &amp; """"</f>
        <v>"Cuaresma","Comunión","Nuevo Testamento"</v>
      </c>
      <c r="O177" t="s">
        <v>907</v>
      </c>
      <c r="P177" t="str">
        <f>"""" &amp; _xlfn.TEXTJOIN(""",""",TRUE,Table2238[[#This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_xlfn.TEXTJOIN(""",""",TRUE,Table2238[[#This Row],[Categoria1]:[Categoria7]]) &amp; """"</f>
        <v>"Pascua","Pentecostés","Final"</v>
      </c>
      <c r="O178" t="s">
        <v>908</v>
      </c>
      <c r="P178" t="str">
        <f>"""" &amp; _xlfn.TEXTJOIN(""",""",TRUE,Table2238[[#This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_xlfn.TEXTJOIN(""",""",TRUE,Table2238[[#This Row],[Categoria1]:[Categoria7]]) &amp; """"</f>
        <v>"Cuaresma","Antiguo Testamento"</v>
      </c>
      <c r="O179" t="s">
        <v>909</v>
      </c>
      <c r="P179" t="str">
        <f>"""" &amp; _xlfn.TEXTJOIN(""",""",TRUE,Table2238[[#This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_xlfn.TEXTJOIN(""",""",TRUE,Table2238[[#This Row],[Categoria1]:[Categoria7]]) &amp; """"</f>
        <v>"Pascua","Pentecostés","Comunión"</v>
      </c>
      <c r="O180" t="s">
        <v>910</v>
      </c>
      <c r="P180" t="str">
        <f>"""" &amp; _xlfn.TEXTJOIN(""",""",TRUE,Table2238[[#This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_xlfn.TEXTJOIN(""",""",TRUE,Table2238[[#This Row],[Categoria1]:[Categoria7]]) &amp; """"</f>
        <v>"Pascua","Pentecostés","Nuevo Testamento"</v>
      </c>
      <c r="O181" t="s">
        <v>911</v>
      </c>
      <c r="P181" t="str">
        <f>"""" &amp; _xlfn.TEXTJOIN(""",""",TRUE,Table2238[[#This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_xlfn.TEXTJOIN(""",""",TRUE,Table2238[[#This Row],[Categoria1]:[Categoria7]]) &amp; """"</f>
        <v>""</v>
      </c>
      <c r="O182" t="s">
        <v>912</v>
      </c>
      <c r="P182" t="str">
        <f>"""" &amp; _xlfn.TEXTJOIN(""",""",TRUE,Table2238[[#This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_xlfn.TEXTJOIN(""",""",TRUE,Table2238[[#This Row],[Categoria1]:[Categoria7]]) &amp; """"</f>
        <v>""</v>
      </c>
      <c r="O183" t="s">
        <v>785</v>
      </c>
      <c r="P183" t="str">
        <f>"""" &amp; _xlfn.TEXTJOIN(""",""",TRUE,Table2238[[#This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_xlfn.TEXTJOIN(""",""",TRUE,Table2238[[#This Row],[Categoria1]:[Categoria7]]) &amp; """"</f>
        <v>""</v>
      </c>
      <c r="O184" t="s">
        <v>913</v>
      </c>
      <c r="P184" t="str">
        <f>"""" &amp; _xlfn.TEXTJOIN(""",""",TRUE,Table2238[[#This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_xlfn.TEXTJOIN(""",""",TRUE,Table2238[[#This Row],[Categoria1]:[Categoria7]]) &amp; """"</f>
        <v>""</v>
      </c>
      <c r="O185" t="s">
        <v>786</v>
      </c>
      <c r="P185" t="str">
        <f>"""" &amp; _xlfn.TEXTJOIN(""",""",TRUE,Table2238[[#This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_xlfn.TEXTJOIN(""",""",TRUE,Table2238[[#This Row],[Categoria1]:[Categoria7]]) &amp; """"</f>
        <v>""</v>
      </c>
      <c r="O186" t="s">
        <v>787</v>
      </c>
      <c r="P186" t="str">
        <f>"""" &amp; _xlfn.TEXTJOIN(""",""",TRUE,Table2238[[#This Row],[Categoria]:[Categoria7]]) &amp; """"</f>
        <v>"Liturgia"</v>
      </c>
    </row>
    <row r="187" spans="1:16" x14ac:dyDescent="0.25">
      <c r="A187" s="1">
        <v>144</v>
      </c>
      <c r="B187" s="1">
        <v>185</v>
      </c>
      <c r="C187" t="s">
        <v>165</v>
      </c>
      <c r="D187" t="s">
        <v>382</v>
      </c>
      <c r="E187" t="s">
        <v>262</v>
      </c>
      <c r="F187" s="9" t="s">
        <v>42</v>
      </c>
      <c r="M187" t="s">
        <v>624</v>
      </c>
      <c r="N187" t="str">
        <f>"""" &amp; _xlfn.TEXTJOIN(""",""",TRUE,Table2238[[#This Row],[Categoria1]:[Categoria7]]) &amp; """"</f>
        <v>"Vírgen María"</v>
      </c>
      <c r="O187" t="s">
        <v>914</v>
      </c>
      <c r="P187" t="str">
        <f>"""" &amp; _xlfn.TEXTJOIN(""",""",TRUE,Table2238[[#This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_xlfn.TEXTJOIN(""",""",TRUE,Table2238[[#This Row],[Categoria1]:[Categoria7]]) &amp; """"</f>
        <v>""</v>
      </c>
      <c r="O188" t="s">
        <v>915</v>
      </c>
      <c r="P188" t="str">
        <f>"""" &amp; _xlfn.TEXTJOIN(""",""",TRUE,Table2238[[#This Row],[Categoria]:[Categoria7]]) &amp; """"</f>
        <v>"Liturgia"</v>
      </c>
    </row>
    <row r="189" spans="1:16" x14ac:dyDescent="0.25">
      <c r="A189" s="12">
        <v>219</v>
      </c>
      <c r="B189" s="1">
        <v>187</v>
      </c>
      <c r="C189" s="13" t="s">
        <v>230</v>
      </c>
      <c r="D189" s="13">
        <v>1988</v>
      </c>
      <c r="E189" s="13" t="s">
        <v>970</v>
      </c>
      <c r="F189" s="5"/>
      <c r="H189" s="4"/>
      <c r="M189" t="s">
        <v>687</v>
      </c>
      <c r="N189" t="str">
        <f>"""" &amp; _xlfn.TEXTJOIN(""",""",TRUE,Table2238[[#This Row],[Categoria1]:[Categoria7]]) &amp; """"</f>
        <v>""</v>
      </c>
      <c r="O189" t="s">
        <v>788</v>
      </c>
      <c r="P189" t="str">
        <f>"""" &amp; _xlfn.TEXTJOIN(""",""",TRUE,Table2238[[#This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_xlfn.TEXTJOIN(""",""",TRUE,Table2238[[#This Row],[Categoria1]:[Categoria7]]) &amp; """"</f>
        <v>""</v>
      </c>
      <c r="O190" t="s">
        <v>916</v>
      </c>
      <c r="P190" t="str">
        <f>"""" &amp; _xlfn.TEXTJOIN(""",""",TRUE,Table2238[[#This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_xlfn.TEXTJOIN(""",""",TRUE,Table2238[[#This Row],[Categoria1]:[Categoria7]]) &amp; """"</f>
        <v>""</v>
      </c>
      <c r="O191" t="s">
        <v>789</v>
      </c>
      <c r="P191" t="str">
        <f>"""" &amp; _xlfn.TEXTJOIN(""",""",TRUE,Table2238[[#This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_xlfn.TEXTJOIN(""",""",TRUE,Table2238[[#This Row],[Categoria1]:[Categoria7]]) &amp; """"</f>
        <v>""</v>
      </c>
      <c r="O192" t="s">
        <v>790</v>
      </c>
      <c r="P192" t="str">
        <f>"""" &amp; _xlfn.TEXTJOIN(""",""",TRUE,Table2238[[#This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_xlfn.TEXTJOIN(""",""",TRUE,Table2238[[#This Row],[Categoria1]:[Categoria7]]) &amp; """"</f>
        <v>""</v>
      </c>
      <c r="O193" t="s">
        <v>917</v>
      </c>
      <c r="P193" t="str">
        <f>"""" &amp; _xlfn.TEXTJOIN(""",""",TRUE,Table2238[[#This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_xlfn.TEXTJOIN(""",""",TRUE,Table2238[[#This Row],[Categoria1]:[Categoria7]]) &amp; """"</f>
        <v>"Niños","Paz"</v>
      </c>
      <c r="O194" t="s">
        <v>791</v>
      </c>
      <c r="P194" t="str">
        <f>"""" &amp; _xlfn.TEXTJOIN(""",""",TRUE,Table2238[[#This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_xlfn.TEXTJOIN(""",""",TRUE,Table2238[[#This Row],[Categoria1]:[Categoria7]]) &amp; """"</f>
        <v>"Cuaresma"</v>
      </c>
      <c r="O195" t="s">
        <v>918</v>
      </c>
      <c r="P195" t="str">
        <f>"""" &amp; _xlfn.TEXTJOIN(""",""",TRUE,Table2238[[#This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_xlfn.TEXTJOIN(""",""",TRUE,Table2238[[#This Row],[Categoria1]:[Categoria7]]) &amp; """"</f>
        <v>"Cuaresma","Antiguo Testamento"</v>
      </c>
      <c r="O196" t="s">
        <v>919</v>
      </c>
      <c r="P196" t="str">
        <f>"""" &amp; _xlfn.TEXTJOIN(""",""",TRUE,Table2238[[#This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_xlfn.TEXTJOIN(""",""",TRUE,Table2238[[#This Row],[Categoria1]:[Categoria7]]) &amp; """"</f>
        <v>"Antiguo Testamento"</v>
      </c>
      <c r="O197" t="s">
        <v>792</v>
      </c>
      <c r="P197" t="str">
        <f>"""" &amp; _xlfn.TEXTJOIN(""",""",TRUE,Table2238[[#This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_xlfn.TEXTJOIN(""",""",TRUE,Table2238[[#This Row],[Categoria1]:[Categoria7]]) &amp; """"</f>
        <v>"Nuevo Testamento"</v>
      </c>
      <c r="O198" t="s">
        <v>793</v>
      </c>
      <c r="P198" t="str">
        <f>"""" &amp; _xlfn.TEXTJOIN(""",""",TRUE,Table2238[[#This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_xlfn.TEXTJOIN(""",""",TRUE,Table2238[[#This Row],[Categoria1]:[Categoria7]]) &amp; """"</f>
        <v>"Antiguo Testamento"</v>
      </c>
      <c r="O199" t="s">
        <v>794</v>
      </c>
      <c r="P199" t="str">
        <f>"""" &amp; _xlfn.TEXTJOIN(""",""",TRUE,Table2238[[#This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_xlfn.TEXTJOIN(""",""",TRUE,Table2238[[#This Row],[Categoria1]:[Categoria7]]) &amp; """"</f>
        <v>"Vírgen María"</v>
      </c>
      <c r="O200" t="s">
        <v>920</v>
      </c>
      <c r="P200" t="str">
        <f>"""" &amp; _xlfn.TEXTJOIN(""",""",TRUE,Table2238[[#This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_xlfn.TEXTJOIN(""",""",TRUE,Table2238[[#This Row],[Categoria1]:[Categoria7]]) &amp; """"</f>
        <v>"Entrada","Antiguo Testamento"</v>
      </c>
      <c r="O201" t="s">
        <v>921</v>
      </c>
      <c r="P201" t="str">
        <f>"""" &amp; _xlfn.TEXTJOIN(""",""",TRUE,Table2238[[#This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_xlfn.TEXTJOIN(""",""",TRUE,Table2238[[#This Row],[Categoria1]:[Categoria7]]) &amp; """"</f>
        <v>"Nuevo Testamento"</v>
      </c>
      <c r="O202" t="s">
        <v>922</v>
      </c>
      <c r="P202" t="str">
        <f>"""" &amp; _xlfn.TEXTJOIN(""",""",TRUE,Table2238[[#This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_xlfn.TEXTJOIN(""",""",TRUE,Table2238[[#This Row],[Categoria1]:[Categoria7]]) &amp; """"</f>
        <v>"Antiguo Testamento"</v>
      </c>
      <c r="O203" t="s">
        <v>923</v>
      </c>
      <c r="P203" t="str">
        <f>"""" &amp; _xlfn.TEXTJOIN(""",""",TRUE,Table2238[[#This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_xlfn.TEXTJOIN(""",""",TRUE,Table2238[[#This Row],[Categoria1]:[Categoria7]]) &amp; """"</f>
        <v>"Cuaresma","Antiguo Testamento"</v>
      </c>
      <c r="O204" t="s">
        <v>795</v>
      </c>
      <c r="P204" t="str">
        <f>"""" &amp; _xlfn.TEXTJOIN(""",""",TRUE,Table2238[[#This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_xlfn.TEXTJOIN(""",""",TRUE,Table2238[[#This Row],[Categoria1]:[Categoria7]]) &amp; """"</f>
        <v>"Cuaresma"</v>
      </c>
      <c r="O205" t="s">
        <v>796</v>
      </c>
      <c r="P205" t="str">
        <f>"""" &amp; _xlfn.TEXTJOIN(""",""",TRUE,Table2238[[#This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_xlfn.TEXTJOIN(""",""",TRUE,Table2238[[#This Row],[Categoria1]:[Categoria7]]) &amp; """"</f>
        <v>"Vírgen María","Final","Antiguo Testamento"</v>
      </c>
      <c r="O206" t="s">
        <v>797</v>
      </c>
      <c r="P206" t="str">
        <f>"""" &amp; _xlfn.TEXTJOIN(""",""",TRUE,Table2238[[#This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_xlfn.TEXTJOIN(""",""",TRUE,Table2238[[#This Row],[Categoria1]:[Categoria7]]) &amp; """"</f>
        <v>"Vírgen María","Cuaresma","Fracción Del Pan"</v>
      </c>
      <c r="O207" t="s">
        <v>924</v>
      </c>
      <c r="P207" t="str">
        <f>"""" &amp; _xlfn.TEXTJOIN(""",""",TRUE,Table2238[[#This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_xlfn.TEXTJOIN(""",""",TRUE,Table2238[[#This Row],[Categoria1]:[Categoria7]]) &amp; """"</f>
        <v>"Vírgen María","Cuaresma","Fracción Del Pan"</v>
      </c>
      <c r="O208" t="s">
        <v>925</v>
      </c>
      <c r="P208" t="str">
        <f>"""" &amp; _xlfn.TEXTJOIN(""",""",TRUE,Table2238[[#This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_xlfn.TEXTJOIN(""",""",TRUE,Table2238[[#This Row],[Categoria1]:[Categoria7]]) &amp; """"</f>
        <v>""</v>
      </c>
      <c r="O209" t="s">
        <v>926</v>
      </c>
      <c r="P209" t="str">
        <f>"""" &amp; _xlfn.TEXTJOIN(""",""",TRUE,Table2238[[#This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_xlfn.TEXTJOIN(""",""",TRUE,Table2238[[#This Row],[Categoria1]:[Categoria7]]) &amp; """"</f>
        <v>"Pascua","Pentecostés","Antiguo Testamento","Paz"</v>
      </c>
      <c r="O210" t="s">
        <v>927</v>
      </c>
      <c r="P210" t="str">
        <f>"""" &amp; _xlfn.TEXTJOIN(""",""",TRUE,Table2238[[#This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_xlfn.TEXTJOIN(""",""",TRUE,Table2238[[#This Row],[Categoria1]:[Categoria7]]) &amp; """"</f>
        <v>""</v>
      </c>
      <c r="O211" t="s">
        <v>798</v>
      </c>
      <c r="P211" t="str">
        <f>"""" &amp; _xlfn.TEXTJOIN(""",""",TRUE,Table2238[[#This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_xlfn.TEXTJOIN(""",""",TRUE,Table2238[[#This Row],[Categoria1]:[Categoria7]]) &amp; """"</f>
        <v>"Cuaresma","Antiguo Testamento"</v>
      </c>
      <c r="O212" t="s">
        <v>928</v>
      </c>
      <c r="P212" t="str">
        <f>"""" &amp; _xlfn.TEXTJOIN(""",""",TRUE,Table2238[[#This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_xlfn.TEXTJOIN(""",""",TRUE,Table2238[[#This Row],[Categoria1]:[Categoria7]]) &amp; """"</f>
        <v>"Cuaresma","Antiguo Testamento"</v>
      </c>
      <c r="O213" t="s">
        <v>929</v>
      </c>
      <c r="P213" t="str">
        <f>"""" &amp; _xlfn.TEXTJOIN(""",""",TRUE,Table2238[[#This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_xlfn.TEXTJOIN(""",""",TRUE,Table2238[[#This Row],[Categoria1]:[Categoria7]]) &amp; """"</f>
        <v>"Adviento","Navidad","Cuaresma","Antiguo Testamento"</v>
      </c>
      <c r="O214" t="s">
        <v>930</v>
      </c>
      <c r="P214" t="str">
        <f>"""" &amp; _xlfn.TEXTJOIN(""",""",TRUE,Table2238[[#This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_xlfn.TEXTJOIN(""",""",TRUE,Table2238[[#This Row],[Categoria1]:[Categoria7]]) &amp; """"</f>
        <v>"Vírgen María","Pascua","Pentecostés","Fracción Del Pan"</v>
      </c>
      <c r="O215" t="s">
        <v>799</v>
      </c>
      <c r="P215" t="str">
        <f>"""" &amp; _xlfn.TEXTJOIN(""",""",TRUE,Table2238[[#This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_xlfn.TEXTJOIN(""",""",TRUE,Table2238[[#This Row],[Categoria1]:[Categoria7]]) &amp; """"</f>
        <v>"Cuaresma","Entrada","Antiguo Testamento"</v>
      </c>
      <c r="O216" t="s">
        <v>931</v>
      </c>
      <c r="P216" t="str">
        <f>"""" &amp; _xlfn.TEXTJOIN(""",""",TRUE,Table2238[[#This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_xlfn.TEXTJOIN(""",""",TRUE,Table2238[[#This Row],[Categoria1]:[Categoria7]]) &amp; """"</f>
        <v>"Adviento","Navidad","Pascua","Pentecostés","Comunión","Antiguo Testamento"</v>
      </c>
      <c r="O217" t="s">
        <v>932</v>
      </c>
      <c r="P217" t="str">
        <f>"""" &amp; _xlfn.TEXTJOIN(""",""",TRUE,Table2238[[#This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_xlfn.TEXTJOIN(""",""",TRUE,Table2238[[#This Row],[Categoria1]:[Categoria7]]) &amp; """"</f>
        <v>"Vírgen María","Adviento","Navidad","Pascua","Pentecostés","Final","Nuevo Testamento"</v>
      </c>
      <c r="O218" t="s">
        <v>933</v>
      </c>
      <c r="P218" t="str">
        <f>"""" &amp; _xlfn.TEXTJOIN(""",""",TRUE,Table2238[[#This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_xlfn.TEXTJOIN(""",""",TRUE,Table2238[[#This Row],[Categoria1]:[Categoria7]]) &amp; """"</f>
        <v>"Adviento","Navidad","Niños"</v>
      </c>
      <c r="O219" t="s">
        <v>934</v>
      </c>
      <c r="P219" t="str">
        <f>"""" &amp; _xlfn.TEXTJOIN(""",""",TRUE,Table2238[[#This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_xlfn.TEXTJOIN(""",""",TRUE,Table2238[[#This Row],[Categoria1]:[Categoria7]]) &amp; """"</f>
        <v>"Adviento","Navidad","Niños"</v>
      </c>
      <c r="O220" t="s">
        <v>935</v>
      </c>
      <c r="P220" t="str">
        <f>"""" &amp; _xlfn.TEXTJOIN(""",""",TRUE,Table2238[[#This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_xlfn.TEXTJOIN(""",""",TRUE,Table2238[[#This Row],[Categoria1]:[Categoria7]]) &amp; """"</f>
        <v>"Pascua","Pentecostés","Entrada","Comunión","Antiguo Testamento"</v>
      </c>
      <c r="O221" t="s">
        <v>936</v>
      </c>
      <c r="P221" t="str">
        <f>"""" &amp; _xlfn.TEXTJOIN(""",""",TRUE,Table2238[[#This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_xlfn.TEXTJOIN(""",""",TRUE,Table2238[[#This Row],[Categoria1]:[Categoria7]]) &amp; """"</f>
        <v>"Pascua","Pentecostés"</v>
      </c>
      <c r="O222" t="s">
        <v>800</v>
      </c>
      <c r="P222" t="str">
        <f>"""" &amp; _xlfn.TEXTJOIN(""",""",TRUE,Table2238[[#This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_xlfn.TEXTJOIN(""",""",TRUE,Table2238[[#This Row],[Categoria1]:[Categoria7]]) &amp; """"</f>
        <v>"Adviento","Navidad","Nuevo Testamento"</v>
      </c>
      <c r="O223" t="s">
        <v>937</v>
      </c>
      <c r="P223" t="str">
        <f>"""" &amp; _xlfn.TEXTJOIN(""",""",TRUE,Table2238[[#This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_xlfn.TEXTJOIN(""",""",TRUE,Table2238[[#This Row],[Categoria1]:[Categoria7]]) &amp; """"</f>
        <v>"Pascua","Pentecostés"</v>
      </c>
      <c r="O224" t="s">
        <v>801</v>
      </c>
      <c r="P224" t="str">
        <f>"""" &amp; _xlfn.TEXTJOIN(""",""",TRUE,Table2238[[#This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_xlfn.TEXTJOIN(""",""",TRUE,Table2238[[#This Row],[Categoria1]:[Categoria7]]) &amp; """"</f>
        <v>"Adviento","Navidad","Nuevo Testamento","Antiguo Testamento"</v>
      </c>
      <c r="O225" t="s">
        <v>938</v>
      </c>
      <c r="P225" t="str">
        <f>"""" &amp; _xlfn.TEXTJOIN(""",""",TRUE,Table2238[[#This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_xlfn.TEXTJOIN(""",""",TRUE,Table2238[[#This Row],[Categoria1]:[Categoria7]]) &amp; """"</f>
        <v>"Vírgen María","Adviento","Navidad"</v>
      </c>
      <c r="O226" t="s">
        <v>939</v>
      </c>
      <c r="P226" t="str">
        <f>"""" &amp; _xlfn.TEXTJOIN(""",""",TRUE,Table2238[[#This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_xlfn.TEXTJOIN(""",""",TRUE,Table2238[[#This Row],[Categoria1]:[Categoria7]]) &amp; """"</f>
        <v>"Adviento","Navidad","Nuevo Testamento"</v>
      </c>
      <c r="O227" t="s">
        <v>940</v>
      </c>
      <c r="P227" t="str">
        <f>"""" &amp; _xlfn.TEXTJOIN(""",""",TRUE,Table2238[[#This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_xlfn.TEXTJOIN(""",""",TRUE,Table2238[[#This Row],[Categoria1]:[Categoria7]]) &amp; """"</f>
        <v>"Nuevo Testamento"</v>
      </c>
      <c r="O228" t="s">
        <v>941</v>
      </c>
      <c r="P228" t="str">
        <f>"""" &amp; _xlfn.TEXTJOIN(""",""",TRUE,Table2238[[#This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_xlfn.TEXTJOIN(""",""",TRUE,Table2238[[#This Row],[Categoria1]:[Categoria7]]) &amp; """"</f>
        <v>"Adviento","Navidad","Niños"</v>
      </c>
      <c r="O229" t="s">
        <v>942</v>
      </c>
      <c r="P229" t="str">
        <f>"""" &amp; _xlfn.TEXTJOIN(""",""",TRUE,Table2238[[#This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_xlfn.TEXTJOIN(""",""",TRUE,Table2238[[#This Row],[Categoria1]:[Categoria7]]) &amp; """"</f>
        <v>"Cuaresma","Antiguo Testamento"</v>
      </c>
      <c r="O230" t="s">
        <v>943</v>
      </c>
      <c r="P230" t="str">
        <f>"""" &amp; _xlfn.TEXTJOIN(""",""",TRUE,Table2238[[#This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_xlfn.TEXTJOIN(""",""",TRUE,Table2238[[#This Row],[Categoria1]:[Categoria7]]) &amp; """"</f>
        <v>"Entrada","Antiguo Testamento"</v>
      </c>
      <c r="O231" t="s">
        <v>802</v>
      </c>
      <c r="P231" t="str">
        <f>"""" &amp; _xlfn.TEXTJOIN(""",""",TRUE,Table2238[[#This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_xlfn.TEXTJOIN(""",""",TRUE,Table2238[[#This Row],[Categoria1]:[Categoria7]]) &amp; """"</f>
        <v>"Entrada","Final","Antiguo Testamento"</v>
      </c>
      <c r="O232" t="s">
        <v>944</v>
      </c>
      <c r="P232" t="str">
        <f>"""" &amp; _xlfn.TEXTJOIN(""",""",TRUE,Table2238[[#This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_xlfn.TEXTJOIN(""",""",TRUE,Table2238[[#This Row],[Categoria1]:[Categoria7]]) &amp; """"</f>
        <v>"Cuaresma","Entrada","Nuevo Testamento"</v>
      </c>
      <c r="O233" t="s">
        <v>945</v>
      </c>
      <c r="P233" t="str">
        <f>"""" &amp; _xlfn.TEXTJOIN(""",""",TRUE,Table2238[[#This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C3" sqref="C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t="e">
        <f>VLOOKUP(B3,'Index Web'!A$3:L$234,2,FALSE)</f>
        <v>#N/A</v>
      </c>
      <c r="E3" t="s">
        <v>947</v>
      </c>
      <c r="F3" t="e">
        <f>_xlfn.CONCAT("""",VLOOKUP(B3,'Index Web'!A$3:L$234,3,FALSE),"""")</f>
        <v>#N/A</v>
      </c>
      <c r="G3" t="s">
        <v>948</v>
      </c>
      <c r="H3" t="e">
        <f>_xlfn.CONCAT("""",VLOOKUP(B3,'Index Web'!A$3:L$234,4,FALSE),"""")</f>
        <v>#N/A</v>
      </c>
      <c r="I3" t="s">
        <v>949</v>
      </c>
      <c r="J3" t="e">
        <f>_xlfn.CONCAT("""",VLOOKUP(B3,'Index Web'!A$3:L$234,5,FALSE),"""")</f>
        <v>#N/A</v>
      </c>
      <c r="K3" t="s">
        <v>950</v>
      </c>
      <c r="L3" t="e">
        <f>_xlfn.CONCAT("[",VLOOKUP(B3,'Index Web'!A$3:N$234,14,FALSE),"]")</f>
        <v>#N/A</v>
      </c>
      <c r="M3" t="s">
        <v>951</v>
      </c>
      <c r="N3" t="e">
        <f>_xlfn.CONCAT("""/src/index.html?canto=",VLOOKUP(B3,'Index Web'!A$3:N$234,13,FALSE),"""")</f>
        <v>#N/A</v>
      </c>
      <c r="O3" t="s">
        <v>952</v>
      </c>
      <c r="P3" t="e">
        <f>_xlfn.CONCAT("""",VLOOKUP(B3,'Index Web'!A$3:O$234,15,FALSE)," ",VLOOKUP(B3,'Index Web'!A$3:O$234,13,FALSE),"""","},")</f>
        <v>#N/A</v>
      </c>
      <c r="Q3" t="e">
        <f t="shared" ref="Q3:Q66" si="0">_xlfn.CONCAT(C3:P3)</f>
        <v>#N/A</v>
      </c>
    </row>
    <row r="4" spans="2:86" x14ac:dyDescent="0.25">
      <c r="B4" s="25">
        <v>1</v>
      </c>
      <c r="C4" t="s">
        <v>261</v>
      </c>
      <c r="D4">
        <f>VLOOKUP(B4,'Index Web'!A$3:L$234,2,FALSE)</f>
        <v>300</v>
      </c>
      <c r="E4" t="s">
        <v>947</v>
      </c>
      <c r="F4" t="str">
        <f>_xlfn.CONCAT("""",VLOOKUP(B4,'Index Web'!A$3:L$234,3,FALSE),"""")</f>
        <v>"Salmo 1"</v>
      </c>
      <c r="G4" t="s">
        <v>948</v>
      </c>
      <c r="H4" t="str">
        <f>_xlfn.CONCAT("""",VLOOKUP(B4,'Index Web'!A$3:L$234,4,FALSE),"""")</f>
        <v>""</v>
      </c>
      <c r="I4" t="s">
        <v>949</v>
      </c>
      <c r="J4" t="str">
        <f>_xlfn.CONCAT("""",VLOOKUP(B4,'Index Web'!A$3:L$234,5,FALSE),"""")</f>
        <v>"Liturgia"</v>
      </c>
      <c r="K4" t="s">
        <v>950</v>
      </c>
      <c r="L4" t="str">
        <f>_xlfn.CONCAT("[",VLOOKUP(B4,'Index Web'!A$3:N$234,14,FALSE),"]")</f>
        <v>[Salmodia]</v>
      </c>
      <c r="M4" t="s">
        <v>951</v>
      </c>
      <c r="N4" t="str">
        <f>_xlfn.CONCAT("""/src/index.html?canto=",VLOOKUP(B4,'Index Web'!A$3:N$234,13,FALSE),"""")</f>
        <v>"/src/index.html?canto=salmo1"</v>
      </c>
      <c r="O4" t="s">
        <v>952</v>
      </c>
      <c r="P4" t="str">
        <f>_xlfn.CONCAT("""",VLOOKUP(B4,'Index Web'!A$3:O$234,15,FALSE)," ",VLOOKUP(B4,'Index Web'!A$3:O$234,13,FALSE),"""","},")</f>
        <v>" salmo1"},</v>
      </c>
      <c r="Q4" t="str">
        <f t="shared" si="0"/>
        <v>{id:300,title: "Salmo 1", subtitle: "", category: "Liturgia", moments: [Salmodia], url: "/src/index.html?canto=salmo1", content: " salmo1"},</v>
      </c>
    </row>
    <row r="5" spans="2:86" x14ac:dyDescent="0.25">
      <c r="B5" s="26">
        <v>2</v>
      </c>
      <c r="C5" t="s">
        <v>261</v>
      </c>
      <c r="D5">
        <f>VLOOKUP(B5,'Index Web'!A$3:L$234,2,FALSE)</f>
        <v>300</v>
      </c>
      <c r="E5" t="s">
        <v>947</v>
      </c>
      <c r="F5" t="str">
        <f>_xlfn.CONCAT("""",VLOOKUP(B5,'Index Web'!A$3:L$234,3,FALSE),"""")</f>
        <v>"Salmo 2"</v>
      </c>
      <c r="G5" t="s">
        <v>948</v>
      </c>
      <c r="H5" t="str">
        <f>_xlfn.CONCAT("""",VLOOKUP(B5,'Index Web'!A$3:L$234,4,FALSE),"""")</f>
        <v>""</v>
      </c>
      <c r="I5" t="s">
        <v>949</v>
      </c>
      <c r="J5" t="str">
        <f>_xlfn.CONCAT("""",VLOOKUP(B5,'Index Web'!A$3:L$234,5,FALSE),"""")</f>
        <v>"Liturgia"</v>
      </c>
      <c r="K5" t="s">
        <v>950</v>
      </c>
      <c r="L5" t="str">
        <f>_xlfn.CONCAT("[",VLOOKUP(B5,'Index Web'!A$3:N$234,14,FALSE),"]")</f>
        <v>[Salmodia]</v>
      </c>
      <c r="M5" t="s">
        <v>951</v>
      </c>
      <c r="N5" t="str">
        <f>_xlfn.CONCAT("""/src/index.html?canto=",VLOOKUP(B5,'Index Web'!A$3:N$234,13,FALSE),"""")</f>
        <v>"/src/index.html?canto=salmo2"</v>
      </c>
      <c r="O5" t="s">
        <v>952</v>
      </c>
      <c r="P5" t="str">
        <f>_xlfn.CONCAT("""",VLOOKUP(B5,'Index Web'!A$3:O$234,15,FALSE)," ",VLOOKUP(B5,'Index Web'!A$3:O$234,13,FALSE),"""","},")</f>
        <v>" salmo2"},</v>
      </c>
      <c r="Q5" t="str">
        <f t="shared" si="0"/>
        <v>{id:300,title: "Salmo 2", subtitle: "", category: "Liturgia", moments: [Salmodia], url: "/src/index.html?canto=salmo2", content: " salmo2"},</v>
      </c>
    </row>
    <row r="6" spans="2:86" x14ac:dyDescent="0.25">
      <c r="B6" s="25">
        <v>3</v>
      </c>
      <c r="C6" t="s">
        <v>261</v>
      </c>
      <c r="D6">
        <f>VLOOKUP(B6,'Index Web'!A$3:L$234,2,FALSE)</f>
        <v>300</v>
      </c>
      <c r="E6" t="s">
        <v>947</v>
      </c>
      <c r="F6" t="str">
        <f>_xlfn.CONCAT("""",VLOOKUP(B6,'Index Web'!A$3:L$234,3,FALSE),"""")</f>
        <v>"Salmo 3"</v>
      </c>
      <c r="G6" t="s">
        <v>948</v>
      </c>
      <c r="H6" t="str">
        <f>_xlfn.CONCAT("""",VLOOKUP(B6,'Index Web'!A$3:L$234,4,FALSE),"""")</f>
        <v>""</v>
      </c>
      <c r="I6" t="s">
        <v>949</v>
      </c>
      <c r="J6" t="str">
        <f>_xlfn.CONCAT("""",VLOOKUP(B6,'Index Web'!A$3:L$234,5,FALSE),"""")</f>
        <v>"Liturgia"</v>
      </c>
      <c r="K6" t="s">
        <v>950</v>
      </c>
      <c r="L6" t="str">
        <f>_xlfn.CONCAT("[",VLOOKUP(B6,'Index Web'!A$3:N$234,14,FALSE),"]")</f>
        <v>[Salmodia]</v>
      </c>
      <c r="M6" t="s">
        <v>951</v>
      </c>
      <c r="N6" t="str">
        <f>_xlfn.CONCAT("""/src/index.html?canto=",VLOOKUP(B6,'Index Web'!A$3:N$234,13,FALSE),"""")</f>
        <v>"/src/index.html?canto=salmo3"</v>
      </c>
      <c r="O6" t="s">
        <v>952</v>
      </c>
      <c r="P6" t="str">
        <f>_xlfn.CONCAT("""",VLOOKUP(B6,'Index Web'!A$3:O$234,15,FALSE)," ",VLOOKUP(B6,'Index Web'!A$3:O$234,13,FALSE),"""","},")</f>
        <v>" salmo3"},</v>
      </c>
      <c r="Q6" t="str">
        <f t="shared" si="0"/>
        <v>{id:300,title: "Salmo 3", subtitle: "", category: "Liturgia", moments: [Salmodia], url: "/src/index.html?canto=salmo3", content: " salmo3"},</v>
      </c>
    </row>
    <row r="7" spans="2:86" x14ac:dyDescent="0.25">
      <c r="B7" s="26">
        <v>4</v>
      </c>
      <c r="C7" t="s">
        <v>261</v>
      </c>
      <c r="D7">
        <f>VLOOKUP(B7,'Index Web'!A$3:L$234,2,FALSE)</f>
        <v>300</v>
      </c>
      <c r="E7" t="s">
        <v>947</v>
      </c>
      <c r="F7" t="str">
        <f>_xlfn.CONCAT("""",VLOOKUP(B7,'Index Web'!A$3:L$234,3,FALSE),"""")</f>
        <v>"Salmo 4"</v>
      </c>
      <c r="G7" t="s">
        <v>948</v>
      </c>
      <c r="H7" t="str">
        <f>_xlfn.CONCAT("""",VLOOKUP(B7,'Index Web'!A$3:L$234,4,FALSE),"""")</f>
        <v>""</v>
      </c>
      <c r="I7" t="s">
        <v>949</v>
      </c>
      <c r="J7" t="str">
        <f>_xlfn.CONCAT("""",VLOOKUP(B7,'Index Web'!A$3:L$234,5,FALSE),"""")</f>
        <v>"Liturgia"</v>
      </c>
      <c r="K7" t="s">
        <v>950</v>
      </c>
      <c r="L7" t="str">
        <f>_xlfn.CONCAT("[",VLOOKUP(B7,'Index Web'!A$3:N$234,14,FALSE),"]")</f>
        <v>[Salmodia]</v>
      </c>
      <c r="M7" t="s">
        <v>951</v>
      </c>
      <c r="N7" t="str">
        <f>_xlfn.CONCAT("""/src/index.html?canto=",VLOOKUP(B7,'Index Web'!A$3:N$234,13,FALSE),"""")</f>
        <v>"/src/index.html?canto=salmo4"</v>
      </c>
      <c r="O7" t="s">
        <v>952</v>
      </c>
      <c r="P7" t="str">
        <f>_xlfn.CONCAT("""",VLOOKUP(B7,'Index Web'!A$3:O$234,15,FALSE)," ",VLOOKUP(B7,'Index Web'!A$3:O$234,13,FALSE),"""","},")</f>
        <v>" salmo4"},</v>
      </c>
      <c r="Q7" t="str">
        <f t="shared" si="0"/>
        <v>{id:300,title: "Salmo 4", subtitle: "", category: "Liturgia", moments: [Salmodia], url: "/src/index.html?canto=salmo4", content: " salmo4"},</v>
      </c>
    </row>
    <row r="8" spans="2:86" x14ac:dyDescent="0.25">
      <c r="B8" s="25">
        <v>5</v>
      </c>
      <c r="C8" t="s">
        <v>261</v>
      </c>
      <c r="D8">
        <f>VLOOKUP(B8,'Index Web'!A$3:L$234,2,FALSE)</f>
        <v>300</v>
      </c>
      <c r="E8" t="s">
        <v>947</v>
      </c>
      <c r="F8" t="str">
        <f>_xlfn.CONCAT("""",VLOOKUP(B8,'Index Web'!A$3:L$234,3,FALSE),"""")</f>
        <v>"Salmo 5"</v>
      </c>
      <c r="G8" t="s">
        <v>948</v>
      </c>
      <c r="H8" t="str">
        <f>_xlfn.CONCAT("""",VLOOKUP(B8,'Index Web'!A$3:L$234,4,FALSE),"""")</f>
        <v>""</v>
      </c>
      <c r="I8" t="s">
        <v>949</v>
      </c>
      <c r="J8" t="str">
        <f>_xlfn.CONCAT("""",VLOOKUP(B8,'Index Web'!A$3:L$234,5,FALSE),"""")</f>
        <v>"Liturgia"</v>
      </c>
      <c r="K8" t="s">
        <v>950</v>
      </c>
      <c r="L8" t="str">
        <f>_xlfn.CONCAT("[",VLOOKUP(B8,'Index Web'!A$3:N$234,14,FALSE),"]")</f>
        <v>[Salmodia]</v>
      </c>
      <c r="M8" t="s">
        <v>951</v>
      </c>
      <c r="N8" t="str">
        <f>_xlfn.CONCAT("""/src/index.html?canto=",VLOOKUP(B8,'Index Web'!A$3:N$234,13,FALSE),"""")</f>
        <v>"/src/index.html?canto=salmo5"</v>
      </c>
      <c r="O8" t="s">
        <v>952</v>
      </c>
      <c r="P8" t="str">
        <f>_xlfn.CONCAT("""",VLOOKUP(B8,'Index Web'!A$3:O$234,15,FALSE)," ",VLOOKUP(B8,'Index Web'!A$3:O$234,13,FALSE),"""","},")</f>
        <v>" salmo5"},</v>
      </c>
      <c r="Q8" t="str">
        <f t="shared" si="0"/>
        <v>{id:300,title: "Salmo 5", subtitle: "", category: "Liturgia", moments: [Salmodia], url: "/src/index.html?canto=salmo5", content: " salmo5"},</v>
      </c>
    </row>
    <row r="9" spans="2:86" x14ac:dyDescent="0.25">
      <c r="B9" s="26">
        <v>6</v>
      </c>
      <c r="C9" t="s">
        <v>261</v>
      </c>
      <c r="D9">
        <f>VLOOKUP(B9,'Index Web'!A$3:L$234,2,FALSE)</f>
        <v>300</v>
      </c>
      <c r="E9" t="s">
        <v>947</v>
      </c>
      <c r="F9" t="str">
        <f>_xlfn.CONCAT("""",VLOOKUP(B9,'Index Web'!A$3:L$234,3,FALSE),"""")</f>
        <v>"Salmo 6"</v>
      </c>
      <c r="G9" t="s">
        <v>948</v>
      </c>
      <c r="H9" t="str">
        <f>_xlfn.CONCAT("""",VLOOKUP(B9,'Index Web'!A$3:L$234,4,FALSE),"""")</f>
        <v>""</v>
      </c>
      <c r="I9" t="s">
        <v>949</v>
      </c>
      <c r="J9" t="str">
        <f>_xlfn.CONCAT("""",VLOOKUP(B9,'Index Web'!A$3:L$234,5,FALSE),"""")</f>
        <v>"Liturgia"</v>
      </c>
      <c r="K9" t="s">
        <v>950</v>
      </c>
      <c r="L9" t="str">
        <f>_xlfn.CONCAT("[",VLOOKUP(B9,'Index Web'!A$3:N$234,14,FALSE),"]")</f>
        <v>[Salmodia]</v>
      </c>
      <c r="M9" t="s">
        <v>951</v>
      </c>
      <c r="N9" t="str">
        <f>_xlfn.CONCAT("""/src/index.html?canto=",VLOOKUP(B9,'Index Web'!A$3:N$234,13,FALSE),"""")</f>
        <v>"/src/index.html?canto=salmo6"</v>
      </c>
      <c r="O9" t="s">
        <v>952</v>
      </c>
      <c r="P9" t="str">
        <f>_xlfn.CONCAT("""",VLOOKUP(B9,'Index Web'!A$3:O$234,15,FALSE)," ",VLOOKUP(B9,'Index Web'!A$3:O$234,13,FALSE),"""","},")</f>
        <v>" salmo6"},</v>
      </c>
      <c r="Q9" t="str">
        <f t="shared" si="0"/>
        <v>{id:300,title: "Salmo 6", subtitle: "", category: "Liturgia", moments: [Salmodia], url: "/src/index.html?canto=salmo6", content: " salmo6"},</v>
      </c>
    </row>
    <row r="10" spans="2:86" x14ac:dyDescent="0.25">
      <c r="B10" s="25">
        <v>7</v>
      </c>
      <c r="C10" t="s">
        <v>261</v>
      </c>
      <c r="D10">
        <f>VLOOKUP(B10,'Index Web'!A$3:L$234,2,FALSE)</f>
        <v>300</v>
      </c>
      <c r="E10" t="s">
        <v>947</v>
      </c>
      <c r="F10" t="str">
        <f>_xlfn.CONCAT("""",VLOOKUP(B10,'Index Web'!A$3:L$234,3,FALSE),"""")</f>
        <v>"Salmo 7"</v>
      </c>
      <c r="G10" t="s">
        <v>948</v>
      </c>
      <c r="H10" t="str">
        <f>_xlfn.CONCAT("""",VLOOKUP(B10,'Index Web'!A$3:L$234,4,FALSE),"""")</f>
        <v>""</v>
      </c>
      <c r="I10" t="s">
        <v>949</v>
      </c>
      <c r="J10" t="str">
        <f>_xlfn.CONCAT("""",VLOOKUP(B10,'Index Web'!A$3:L$234,5,FALSE),"""")</f>
        <v>"Liturgia"</v>
      </c>
      <c r="K10" t="s">
        <v>950</v>
      </c>
      <c r="L10" t="str">
        <f>_xlfn.CONCAT("[",VLOOKUP(B10,'Index Web'!A$3:N$234,14,FALSE),"]")</f>
        <v>[Salmodia]</v>
      </c>
      <c r="M10" t="s">
        <v>951</v>
      </c>
      <c r="N10" t="str">
        <f>_xlfn.CONCAT("""/src/index.html?canto=",VLOOKUP(B10,'Index Web'!A$3:N$234,13,FALSE),"""")</f>
        <v>"/src/index.html?canto=salmo7"</v>
      </c>
      <c r="O10" t="s">
        <v>952</v>
      </c>
      <c r="P10" t="str">
        <f>_xlfn.CONCAT("""",VLOOKUP(B10,'Index Web'!A$3:O$234,15,FALSE)," ",VLOOKUP(B10,'Index Web'!A$3:O$234,13,FALSE),"""","},")</f>
        <v>" salmo7"},</v>
      </c>
      <c r="Q10" t="str">
        <f t="shared" si="0"/>
        <v>{id:300,title: "Salmo 7", subtitle: "", category: "Liturgia", moments: [Salmodia], url: "/src/index.html?canto=salmo7", content: " salmo7"},</v>
      </c>
    </row>
    <row r="11" spans="2:86" x14ac:dyDescent="0.25">
      <c r="B11" s="26">
        <v>8</v>
      </c>
      <c r="C11" t="s">
        <v>261</v>
      </c>
      <c r="D11">
        <f>VLOOKUP(B11,'Index Web'!A$3:L$234,2,FALSE)</f>
        <v>300</v>
      </c>
      <c r="E11" t="s">
        <v>947</v>
      </c>
      <c r="F11" t="str">
        <f>_xlfn.CONCAT("""",VLOOKUP(B11,'Index Web'!A$3:L$234,3,FALSE),"""")</f>
        <v>"Salmo 8"</v>
      </c>
      <c r="G11" t="s">
        <v>948</v>
      </c>
      <c r="H11" t="str">
        <f>_xlfn.CONCAT("""",VLOOKUP(B11,'Index Web'!A$3:L$234,4,FALSE),"""")</f>
        <v>"Salmo 8 - MAJESTAD DEL SEÑOR Y DIGNIDAD DEL HOMBRE."</v>
      </c>
      <c r="I11" t="s">
        <v>949</v>
      </c>
      <c r="J11" t="str">
        <f>_xlfn.CONCAT("""",VLOOKUP(B11,'Index Web'!A$3:L$234,5,FALSE),"""")</f>
        <v>"Liturgia"</v>
      </c>
      <c r="K11" t="s">
        <v>950</v>
      </c>
      <c r="L11" t="str">
        <f>_xlfn.CONCAT("[",VLOOKUP(B11,'Index Web'!A$3:N$234,14,FALSE),"]")</f>
        <v>[Salmodia]</v>
      </c>
      <c r="M11" t="s">
        <v>951</v>
      </c>
      <c r="N11" t="str">
        <f>_xlfn.CONCAT("""/src/index.html?canto=",VLOOKUP(B11,'Index Web'!A$3:N$234,13,FALSE),"""")</f>
        <v>"/src/index.html?canto=salmo8"</v>
      </c>
      <c r="O11" t="s">
        <v>952</v>
      </c>
      <c r="P11" t="str">
        <f>_xlfn.CONCAT("""",VLOOKUP(B11,'Index Web'!A$3:O$234,15,FALSE)," ",VLOOKUP(B11,'Index Web'!A$3:O$234,13,FALSE),"""","},")</f>
        <v>"¡Oh Señor, nuestro Dios, qué admirable es tu nombre en toda la tierra! Ensalzaste tu majestad sobre los cielos. De la boca de los niños y de los que aún maman, has sacado una alabanza contra tus enemigos, para reprimir al adversario y al rebelde. Al ver tu cielo, hechura de tus dedos, la luna y las estrellas que has fijado tú, ¿qué es el hombre para que te acuerdes de él, el ser humano para darle poder? Lo hiciste poco inferior a los ángeles, lo coronaste de gloria y dignidad, le diste el mando sobre las obras de tus manos, todo lo sometiste bajo sus pies: rebaños de ovejas y toros, todos juntos, y hasta las bestias del campo, las aves del cielo, los peces del mar, que trazan sendas por las aguas. ¡Oh Señor, nuestro Dios, qué admirable es tu nombre en toda la tierra! salmo8"},</v>
      </c>
      <c r="Q11" t="str">
        <f t="shared" si="0"/>
        <v>{id:300,title: "Salmo 8", subtitle: "Salmo 8 - MAJESTAD DEL SEÑOR Y DIGNIDAD DEL HOMBRE.", category: "Liturgia", moments: [Salmodia], url: "/src/index.html?canto=salmo8", content: "¡Oh Señor, nuestro Dios, qué admirable es tu nombre en toda la tierra! Ensalzaste tu majestad sobre los cielos. De la boca de los niños y de los que aún maman, has sacado una alabanza contra tus enemigos, para reprimir al adversario y al rebelde. Al ver tu cielo, hechura de tus dedos, la luna y las estrellas que has fijado tú, ¿qué es el hombre para que te acuerdes de él, el ser humano para darle poder? Lo hiciste poco inferior a los ángeles, lo coronaste de gloria y dignidad, le diste el mando sobre las obras de tus manos, todo lo sometiste bajo sus pies: rebaños de ovejas y toros, todos juntos, y hasta las bestias del campo, las aves del cielo, los peces del mar, que trazan sendas por las aguas. ¡Oh Señor, nuestro Dios, qué admirable es tu nombre en toda la tierra! salmo8"},</v>
      </c>
    </row>
    <row r="12" spans="2:86" x14ac:dyDescent="0.25">
      <c r="B12" s="27">
        <v>179</v>
      </c>
      <c r="C12" t="s">
        <v>261</v>
      </c>
      <c r="D12">
        <f>VLOOKUP(B12,'Index Web'!A$3:L$234,2,FALSE)</f>
        <v>300</v>
      </c>
      <c r="E12" t="s">
        <v>947</v>
      </c>
      <c r="F12" t="str">
        <f>_xlfn.CONCAT("""",VLOOKUP(B12,'Index Web'!A$3:L$234,3,FALSE),"""")</f>
        <v>""</v>
      </c>
      <c r="G12" t="s">
        <v>948</v>
      </c>
      <c r="H12" t="str">
        <f>_xlfn.CONCAT("""",VLOOKUP(B12,'Index Web'!A$3:L$234,4,FALSE),"""")</f>
        <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v>
      </c>
      <c r="O12" t="s">
        <v>952</v>
      </c>
      <c r="P12" t="str">
        <f>_xlfn.CONCAT("""",VLOOKUP(B12,'Index Web'!A$3:O$234,15,FALSE)," ",VLOOKUP(B12,'Index Web'!A$3:O$234,13,FALSE),"""","},")</f>
        <v>" "},</v>
      </c>
      <c r="Q12" t="str">
        <f t="shared" si="0"/>
        <v>{id:300,title: "", subtitle: "", category: "Liturgia", moments: [""], url: "/src/index.html?canto=", content: " "},</v>
      </c>
    </row>
    <row r="13" spans="2:86" x14ac:dyDescent="0.25">
      <c r="B13" s="26">
        <v>9</v>
      </c>
      <c r="C13" t="s">
        <v>261</v>
      </c>
      <c r="D13">
        <f>VLOOKUP(B13,'Index Web'!A$3:L$234,2,FALSE)</f>
        <v>300</v>
      </c>
      <c r="E13" t="s">
        <v>947</v>
      </c>
      <c r="F13" t="str">
        <f>_xlfn.CONCAT("""",VLOOKUP(B13,'Index Web'!A$3:L$234,3,FALSE),"""")</f>
        <v>"Salmo 9"</v>
      </c>
      <c r="G13" t="s">
        <v>948</v>
      </c>
      <c r="H13" t="str">
        <f>_xlfn.CONCAT("""",VLOOKUP(B13,'Index Web'!A$3:L$234,4,FALSE),"""")</f>
        <v>""</v>
      </c>
      <c r="I13" t="s">
        <v>949</v>
      </c>
      <c r="J13" t="str">
        <f>_xlfn.CONCAT("""",VLOOKUP(B13,'Index Web'!A$3:L$234,5,FALSE),"""")</f>
        <v>"Liturgia"</v>
      </c>
      <c r="K13" t="s">
        <v>950</v>
      </c>
      <c r="L13" t="str">
        <f>_xlfn.CONCAT("[",VLOOKUP(B13,'Index Web'!A$3:N$234,14,FALSE),"]")</f>
        <v>[Salmodia]</v>
      </c>
      <c r="M13" t="s">
        <v>951</v>
      </c>
      <c r="N13" t="str">
        <f>_xlfn.CONCAT("""/src/index.html?canto=",VLOOKUP(B13,'Index Web'!A$3:N$234,13,FALSE),"""")</f>
        <v>"/src/index.html?canto=salmo9"</v>
      </c>
      <c r="O13" t="s">
        <v>952</v>
      </c>
      <c r="P13" t="str">
        <f>_xlfn.CONCAT("""",VLOOKUP(B13,'Index Web'!A$3:O$234,15,FALSE)," ",VLOOKUP(B13,'Index Web'!A$3:O$234,13,FALSE),"""","},")</f>
        <v>" salmo9"},</v>
      </c>
      <c r="Q13" t="str">
        <f t="shared" si="0"/>
        <v>{id:300,title: "Salmo 9", subtitle: "", category: "Liturgia", moments: [Salmodia], url: "/src/index.html?canto=salmo9", content: " salmo9"},</v>
      </c>
    </row>
    <row r="14" spans="2:86" x14ac:dyDescent="0.25">
      <c r="B14" s="28">
        <v>238</v>
      </c>
      <c r="C14" t="s">
        <v>261</v>
      </c>
      <c r="D14" t="e">
        <f>VLOOKUP(B14,'Index Web'!A$3:L$234,2,FALSE)</f>
        <v>#N/A</v>
      </c>
      <c r="E14" t="s">
        <v>947</v>
      </c>
      <c r="F14" t="e">
        <f>_xlfn.CONCAT("""",VLOOKUP(B14,'Index Web'!A$3:L$234,3,FALSE),"""")</f>
        <v>#N/A</v>
      </c>
      <c r="G14" t="s">
        <v>948</v>
      </c>
      <c r="H14" t="e">
        <f>_xlfn.CONCAT("""",VLOOKUP(B14,'Index Web'!A$3:L$234,4,FALSE),"""")</f>
        <v>#N/A</v>
      </c>
      <c r="I14" t="s">
        <v>949</v>
      </c>
      <c r="J14" t="e">
        <f>_xlfn.CONCAT("""",VLOOKUP(B14,'Index Web'!A$3:L$234,5,FALSE),"""")</f>
        <v>#N/A</v>
      </c>
      <c r="K14" t="s">
        <v>950</v>
      </c>
      <c r="L14" t="e">
        <f>_xlfn.CONCAT("[",VLOOKUP(B14,'Index Web'!A$3:N$234,14,FALSE),"]")</f>
        <v>#N/A</v>
      </c>
      <c r="M14" t="s">
        <v>951</v>
      </c>
      <c r="N14" t="e">
        <f>_xlfn.CONCAT("""/src/index.html?canto=",VLOOKUP(B14,'Index Web'!A$3:N$234,13,FALSE),"""")</f>
        <v>#N/A</v>
      </c>
      <c r="O14" t="s">
        <v>952</v>
      </c>
      <c r="P14" t="e">
        <f>_xlfn.CONCAT("""",VLOOKUP(B14,'Index Web'!A$3:O$234,15,FALSE)," ",VLOOKUP(B14,'Index Web'!A$3:O$234,13,FALSE),"""","},")</f>
        <v>#N/A</v>
      </c>
      <c r="Q14" t="e">
        <f t="shared" si="0"/>
        <v>#N/A</v>
      </c>
    </row>
    <row r="15" spans="2:86" x14ac:dyDescent="0.25">
      <c r="B15" s="26">
        <v>10</v>
      </c>
      <c r="C15" t="s">
        <v>261</v>
      </c>
      <c r="D15">
        <f>VLOOKUP(B15,'Index Web'!A$3:L$234,2,FALSE)</f>
        <v>300</v>
      </c>
      <c r="E15" t="s">
        <v>947</v>
      </c>
      <c r="F15" t="str">
        <f>_xlfn.CONCAT("""",VLOOKUP(B15,'Index Web'!A$3:L$234,3,FALSE),"""")</f>
        <v>"Salmo 10"</v>
      </c>
      <c r="G15" t="s">
        <v>948</v>
      </c>
      <c r="H15" t="str">
        <f>_xlfn.CONCAT("""",VLOOKUP(B15,'Index Web'!A$3:L$234,4,FALSE),"""")</f>
        <v>""</v>
      </c>
      <c r="I15" t="s">
        <v>949</v>
      </c>
      <c r="J15" t="str">
        <f>_xlfn.CONCAT("""",VLOOKUP(B15,'Index Web'!A$3:L$234,5,FALSE),"""")</f>
        <v>"Liturgia"</v>
      </c>
      <c r="K15" t="s">
        <v>950</v>
      </c>
      <c r="L15" t="str">
        <f>_xlfn.CONCAT("[",VLOOKUP(B15,'Index Web'!A$3:N$234,14,FALSE),"]")</f>
        <v>[Salmodia]</v>
      </c>
      <c r="M15" t="s">
        <v>951</v>
      </c>
      <c r="N15" t="str">
        <f>_xlfn.CONCAT("""/src/index.html?canto=",VLOOKUP(B15,'Index Web'!A$3:N$234,13,FALSE),"""")</f>
        <v>"/src/index.html?canto=salmo10"</v>
      </c>
      <c r="O15" t="s">
        <v>952</v>
      </c>
      <c r="P15" t="str">
        <f>_xlfn.CONCAT("""",VLOOKUP(B15,'Index Web'!A$3:O$234,15,FALSE)," ",VLOOKUP(B15,'Index Web'!A$3:O$234,13,FALSE),"""","},")</f>
        <v>" salmo10"},</v>
      </c>
      <c r="Q15" t="str">
        <f t="shared" si="0"/>
        <v>{id:300,title: "Salmo 10", subtitle: "", category: "Liturgia", moments: [Salmodia], url: "/src/index.html?canto=salmo10", content: " salmo10"},</v>
      </c>
    </row>
    <row r="16" spans="2:86" x14ac:dyDescent="0.25">
      <c r="B16" s="25">
        <v>11</v>
      </c>
      <c r="C16" t="s">
        <v>261</v>
      </c>
      <c r="D16">
        <f>VLOOKUP(B16,'Index Web'!A$3:L$234,2,FALSE)</f>
        <v>300</v>
      </c>
      <c r="E16" t="s">
        <v>947</v>
      </c>
      <c r="F16" t="str">
        <f>_xlfn.CONCAT("""",VLOOKUP(B16,'Index Web'!A$3:L$234,3,FALSE),"""")</f>
        <v>"Salmo 11"</v>
      </c>
      <c r="G16" t="s">
        <v>948</v>
      </c>
      <c r="H16" t="str">
        <f>_xlfn.CONCAT("""",VLOOKUP(B16,'Index Web'!A$3:L$234,4,FALSE),"""")</f>
        <v>""</v>
      </c>
      <c r="I16" t="s">
        <v>949</v>
      </c>
      <c r="J16" t="str">
        <f>_xlfn.CONCAT("""",VLOOKUP(B16,'Index Web'!A$3:L$234,5,FALSE),"""")</f>
        <v>"Liturgia"</v>
      </c>
      <c r="K16" t="s">
        <v>950</v>
      </c>
      <c r="L16" t="str">
        <f>_xlfn.CONCAT("[",VLOOKUP(B16,'Index Web'!A$3:N$234,14,FALSE),"]")</f>
        <v>[Salmodia]</v>
      </c>
      <c r="M16" t="s">
        <v>951</v>
      </c>
      <c r="N16" t="str">
        <f>_xlfn.CONCAT("""/src/index.html?canto=",VLOOKUP(B16,'Index Web'!A$3:N$234,13,FALSE),"""")</f>
        <v>"/src/index.html?canto=salmo11"</v>
      </c>
      <c r="O16" t="s">
        <v>952</v>
      </c>
      <c r="P16" t="str">
        <f>_xlfn.CONCAT("""",VLOOKUP(B16,'Index Web'!A$3:O$234,15,FALSE)," ",VLOOKUP(B16,'Index Web'!A$3:O$234,13,FALSE),"""","},")</f>
        <v>" salmo11"},</v>
      </c>
      <c r="Q16" t="str">
        <f t="shared" si="0"/>
        <v>{id:300,title: "Salmo 11", subtitle: "", category: "Liturgia", moments: [Salmodia], url: "/src/index.html?canto=salmo11", content: " salmo11"},</v>
      </c>
    </row>
    <row r="17" spans="2:17" x14ac:dyDescent="0.25">
      <c r="B17" s="26">
        <v>12</v>
      </c>
      <c r="C17" t="s">
        <v>261</v>
      </c>
      <c r="D17">
        <f>VLOOKUP(B17,'Index Web'!A$3:L$234,2,FALSE)</f>
        <v>300</v>
      </c>
      <c r="E17" t="s">
        <v>947</v>
      </c>
      <c r="F17" t="str">
        <f>_xlfn.CONCAT("""",VLOOKUP(B17,'Index Web'!A$3:L$234,3,FALSE),"""")</f>
        <v>"Salmo 12"</v>
      </c>
      <c r="G17" t="s">
        <v>948</v>
      </c>
      <c r="H17" t="str">
        <f>_xlfn.CONCAT("""",VLOOKUP(B17,'Index Web'!A$3:L$234,4,FALSE),"""")</f>
        <v>""</v>
      </c>
      <c r="I17" t="s">
        <v>949</v>
      </c>
      <c r="J17" t="str">
        <f>_xlfn.CONCAT("""",VLOOKUP(B17,'Index Web'!A$3:L$234,5,FALSE),"""")</f>
        <v>"Liturgia"</v>
      </c>
      <c r="K17" t="s">
        <v>950</v>
      </c>
      <c r="L17" t="str">
        <f>_xlfn.CONCAT("[",VLOOKUP(B17,'Index Web'!A$3:N$234,14,FALSE),"]")</f>
        <v>[Salmodia]</v>
      </c>
      <c r="M17" t="s">
        <v>951</v>
      </c>
      <c r="N17" t="str">
        <f>_xlfn.CONCAT("""/src/index.html?canto=",VLOOKUP(B17,'Index Web'!A$3:N$234,13,FALSE),"""")</f>
        <v>"/src/index.html?canto=salmo12"</v>
      </c>
      <c r="O17" t="s">
        <v>952</v>
      </c>
      <c r="P17" t="str">
        <f>_xlfn.CONCAT("""",VLOOKUP(B17,'Index Web'!A$3:O$234,15,FALSE)," ",VLOOKUP(B17,'Index Web'!A$3:O$234,13,FALSE),"""","},")</f>
        <v>" salmo12"},</v>
      </c>
      <c r="Q17" t="str">
        <f t="shared" si="0"/>
        <v>{id:300,title: "Salmo 12", subtitle: "", category: "Liturgia", moments: [Salmodia], url: "/src/index.html?canto=salmo12", content: " salmo12"},</v>
      </c>
    </row>
    <row r="18" spans="2:17" x14ac:dyDescent="0.25">
      <c r="B18" s="29">
        <v>180</v>
      </c>
      <c r="C18" t="s">
        <v>261</v>
      </c>
      <c r="D18">
        <f>VLOOKUP(B18,'Index Web'!A$3:L$234,2,FALSE)</f>
        <v>300</v>
      </c>
      <c r="E18" t="s">
        <v>947</v>
      </c>
      <c r="F18" t="str">
        <f>_xlfn.CONCAT("""",VLOOKUP(B18,'Index Web'!A$3:L$234,3,FALSE),"""")</f>
        <v>""</v>
      </c>
      <c r="G18" t="s">
        <v>948</v>
      </c>
      <c r="H18" t="str">
        <f>_xlfn.CONCAT("""",VLOOKUP(B18,'Index Web'!A$3:L$234,4,FALSE),"""")</f>
        <v>""</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v>
      </c>
      <c r="O18" t="s">
        <v>952</v>
      </c>
      <c r="P18" t="str">
        <f>_xlfn.CONCAT("""",VLOOKUP(B18,'Index Web'!A$3:O$234,15,FALSE)," ",VLOOKUP(B18,'Index Web'!A$3:O$234,13,FALSE),"""","},")</f>
        <v>" "},</v>
      </c>
      <c r="Q18" t="str">
        <f t="shared" si="0"/>
        <v>{id:300,title: "", subtitle: "", category: "Liturgia", moments: [""], url: "/src/index.html?canto=", content: " "},</v>
      </c>
    </row>
    <row r="19" spans="2:17" x14ac:dyDescent="0.25">
      <c r="B19" s="27">
        <v>181</v>
      </c>
      <c r="C19" t="s">
        <v>261</v>
      </c>
      <c r="D19">
        <f>VLOOKUP(B19,'Index Web'!A$3:L$234,2,FALSE)</f>
        <v>300</v>
      </c>
      <c r="E19" t="s">
        <v>947</v>
      </c>
      <c r="F19" t="str">
        <f>_xlfn.CONCAT("""",VLOOKUP(B19,'Index Web'!A$3:L$234,3,FALSE),"""")</f>
        <v>""</v>
      </c>
      <c r="G19" t="s">
        <v>948</v>
      </c>
      <c r="H19" t="str">
        <f>_xlfn.CONCAT("""",VLOOKUP(B19,'Index Web'!A$3:L$234,4,FALSE),"""")</f>
        <v>""</v>
      </c>
      <c r="I19" t="s">
        <v>949</v>
      </c>
      <c r="J19" t="str">
        <f>_xlfn.CONCAT("""",VLOOKUP(B19,'Index Web'!A$3:L$234,5,FALSE),"""")</f>
        <v>"Liturgia"</v>
      </c>
      <c r="K19" t="s">
        <v>950</v>
      </c>
      <c r="L19" t="str">
        <f>_xlfn.CONCAT("[",VLOOKUP(B19,'Index Web'!A$3:N$234,14,FALSE),"]")</f>
        <v>[""]</v>
      </c>
      <c r="M19" t="s">
        <v>951</v>
      </c>
      <c r="N19" t="str">
        <f>_xlfn.CONCAT("""/src/index.html?canto=",VLOOKUP(B19,'Index Web'!A$3:N$234,13,FALSE),"""")</f>
        <v>"/src/index.html?canto="</v>
      </c>
      <c r="O19" t="s">
        <v>952</v>
      </c>
      <c r="P19" t="str">
        <f>_xlfn.CONCAT("""",VLOOKUP(B19,'Index Web'!A$3:O$234,15,FALSE)," ",VLOOKUP(B19,'Index Web'!A$3:O$234,13,FALSE),"""","},")</f>
        <v>" "},</v>
      </c>
      <c r="Q19" t="str">
        <f t="shared" si="0"/>
        <v>{id:300,title: "", subtitle: "", category: "Liturgia", moments: [""], url: "/src/index.html?canto=", content: " "},</v>
      </c>
    </row>
    <row r="20" spans="2:17" x14ac:dyDescent="0.25">
      <c r="B20" s="25">
        <v>13</v>
      </c>
      <c r="C20" t="s">
        <v>261</v>
      </c>
      <c r="D20">
        <f>VLOOKUP(B20,'Index Web'!A$3:L$234,2,FALSE)</f>
        <v>300</v>
      </c>
      <c r="E20" t="s">
        <v>947</v>
      </c>
      <c r="F20" t="str">
        <f>_xlfn.CONCAT("""",VLOOKUP(B20,'Index Web'!A$3:L$234,3,FALSE),"""")</f>
        <v>"Salmo 13"</v>
      </c>
      <c r="G20" t="s">
        <v>948</v>
      </c>
      <c r="H20" t="str">
        <f>_xlfn.CONCAT("""",VLOOKUP(B20,'Index Web'!A$3:L$234,4,FALSE),"""")</f>
        <v>""</v>
      </c>
      <c r="I20" t="s">
        <v>949</v>
      </c>
      <c r="J20" t="str">
        <f>_xlfn.CONCAT("""",VLOOKUP(B20,'Index Web'!A$3:L$234,5,FALSE),"""")</f>
        <v>"Liturgia"</v>
      </c>
      <c r="K20" t="s">
        <v>950</v>
      </c>
      <c r="L20" t="str">
        <f>_xlfn.CONCAT("[",VLOOKUP(B20,'Index Web'!A$3:N$234,14,FALSE),"]")</f>
        <v>[Salmodia]</v>
      </c>
      <c r="M20" t="s">
        <v>951</v>
      </c>
      <c r="N20" t="str">
        <f>_xlfn.CONCAT("""/src/index.html?canto=",VLOOKUP(B20,'Index Web'!A$3:N$234,13,FALSE),"""")</f>
        <v>"/src/index.html?canto=salmo13"</v>
      </c>
      <c r="O20" t="s">
        <v>952</v>
      </c>
      <c r="P20" t="str">
        <f>_xlfn.CONCAT("""",VLOOKUP(B20,'Index Web'!A$3:O$234,15,FALSE)," ",VLOOKUP(B20,'Index Web'!A$3:O$234,13,FALSE),"""","},")</f>
        <v>" salmo13"},</v>
      </c>
      <c r="Q20" t="str">
        <f t="shared" si="0"/>
        <v>{id:300,title: "Salmo 13", subtitle: "", category: "Liturgia", moments: [Salmodia], url: "/src/index.html?canto=salmo13", content: " salmo13"},</v>
      </c>
    </row>
    <row r="21" spans="2:17" x14ac:dyDescent="0.25">
      <c r="B21" s="26">
        <v>14</v>
      </c>
      <c r="C21" t="s">
        <v>261</v>
      </c>
      <c r="D21">
        <f>VLOOKUP(B21,'Index Web'!A$3:L$234,2,FALSE)</f>
        <v>300</v>
      </c>
      <c r="E21" t="s">
        <v>947</v>
      </c>
      <c r="F21" t="str">
        <f>_xlfn.CONCAT("""",VLOOKUP(B21,'Index Web'!A$3:L$234,3,FALSE),"""")</f>
        <v>"Salmo 14"</v>
      </c>
      <c r="G21" t="s">
        <v>948</v>
      </c>
      <c r="H21" t="str">
        <f>_xlfn.CONCAT("""",VLOOKUP(B21,'Index Web'!A$3:L$234,4,FALSE),"""")</f>
        <v>""</v>
      </c>
      <c r="I21" t="s">
        <v>949</v>
      </c>
      <c r="J21" t="str">
        <f>_xlfn.CONCAT("""",VLOOKUP(B21,'Index Web'!A$3:L$234,5,FALSE),"""")</f>
        <v>"Liturgia"</v>
      </c>
      <c r="K21" t="s">
        <v>950</v>
      </c>
      <c r="L21" t="str">
        <f>_xlfn.CONCAT("[",VLOOKUP(B21,'Index Web'!A$3:N$234,14,FALSE),"]")</f>
        <v>[Salmodia]</v>
      </c>
      <c r="M21" t="s">
        <v>951</v>
      </c>
      <c r="N21" t="str">
        <f>_xlfn.CONCAT("""/src/index.html?canto=",VLOOKUP(B21,'Index Web'!A$3:N$234,13,FALSE),"""")</f>
        <v>"/src/index.html?canto=salmo14"</v>
      </c>
      <c r="O21" t="s">
        <v>952</v>
      </c>
      <c r="P21" t="str">
        <f>_xlfn.CONCAT("""",VLOOKUP(B21,'Index Web'!A$3:O$234,15,FALSE)," ",VLOOKUP(B21,'Index Web'!A$3:O$234,13,FALSE),"""","},")</f>
        <v>" salmo14"},</v>
      </c>
      <c r="Q21" t="str">
        <f t="shared" si="0"/>
        <v>{id:300,title: "Salmo 14", subtitle: "", category: "Liturgia", moments: [Salmodia], url: "/src/index.html?canto=salmo14", content: " salmo14"},</v>
      </c>
    </row>
    <row r="22" spans="2:17" x14ac:dyDescent="0.25">
      <c r="B22" s="25">
        <v>15</v>
      </c>
      <c r="C22" t="s">
        <v>261</v>
      </c>
      <c r="D22">
        <f>VLOOKUP(B22,'Index Web'!A$3:L$234,2,FALSE)</f>
        <v>300</v>
      </c>
      <c r="E22" t="s">
        <v>947</v>
      </c>
      <c r="F22" t="str">
        <f>_xlfn.CONCAT("""",VLOOKUP(B22,'Index Web'!A$3:L$234,3,FALSE),"""")</f>
        <v>"Salmo 15"</v>
      </c>
      <c r="G22" t="s">
        <v>948</v>
      </c>
      <c r="H22" t="str">
        <f>_xlfn.CONCAT("""",VLOOKUP(B22,'Index Web'!A$3:L$234,4,FALSE),"""")</f>
        <v>""</v>
      </c>
      <c r="I22" t="s">
        <v>949</v>
      </c>
      <c r="J22" t="str">
        <f>_xlfn.CONCAT("""",VLOOKUP(B22,'Index Web'!A$3:L$234,5,FALSE),"""")</f>
        <v>"Liturgia"</v>
      </c>
      <c r="K22" t="s">
        <v>950</v>
      </c>
      <c r="L22" t="str">
        <f>_xlfn.CONCAT("[",VLOOKUP(B22,'Index Web'!A$3:N$234,14,FALSE),"]")</f>
        <v>[Salmodia]</v>
      </c>
      <c r="M22" t="s">
        <v>951</v>
      </c>
      <c r="N22" t="str">
        <f>_xlfn.CONCAT("""/src/index.html?canto=",VLOOKUP(B22,'Index Web'!A$3:N$234,13,FALSE),"""")</f>
        <v>"/src/index.html?canto=salmo15"</v>
      </c>
      <c r="O22" t="s">
        <v>952</v>
      </c>
      <c r="P22" t="str">
        <f>_xlfn.CONCAT("""",VLOOKUP(B22,'Index Web'!A$3:O$234,15,FALSE)," ",VLOOKUP(B22,'Index Web'!A$3:O$234,13,FALSE),"""","},")</f>
        <v>" salmo15"},</v>
      </c>
      <c r="Q22" t="str">
        <f t="shared" si="0"/>
        <v>{id:300,title: "Salmo 15", subtitle: "", category: "Liturgia", moments: [Salmodia], url: "/src/index.html?canto=salmo15", content: " salmo15"},</v>
      </c>
    </row>
    <row r="23" spans="2:17" x14ac:dyDescent="0.25">
      <c r="B23" s="26">
        <v>16</v>
      </c>
      <c r="C23" t="s">
        <v>261</v>
      </c>
      <c r="D23">
        <f>VLOOKUP(B23,'Index Web'!A$3:L$234,2,FALSE)</f>
        <v>300</v>
      </c>
      <c r="E23" t="s">
        <v>947</v>
      </c>
      <c r="F23" t="str">
        <f>_xlfn.CONCAT("""",VLOOKUP(B23,'Index Web'!A$3:L$234,3,FALSE),"""")</f>
        <v>"Salmo 16"</v>
      </c>
      <c r="G23" t="s">
        <v>948</v>
      </c>
      <c r="H23" t="str">
        <f>_xlfn.CONCAT("""",VLOOKUP(B23,'Index Web'!A$3:L$234,4,FALSE),"""")</f>
        <v>""</v>
      </c>
      <c r="I23" t="s">
        <v>949</v>
      </c>
      <c r="J23" t="str">
        <f>_xlfn.CONCAT("""",VLOOKUP(B23,'Index Web'!A$3:L$234,5,FALSE),"""")</f>
        <v>"Liturgia"</v>
      </c>
      <c r="K23" t="s">
        <v>950</v>
      </c>
      <c r="L23" t="str">
        <f>_xlfn.CONCAT("[",VLOOKUP(B23,'Index Web'!A$3:N$234,14,FALSE),"]")</f>
        <v>[Salmodia]</v>
      </c>
      <c r="M23" t="s">
        <v>951</v>
      </c>
      <c r="N23" t="str">
        <f>_xlfn.CONCAT("""/src/index.html?canto=",VLOOKUP(B23,'Index Web'!A$3:N$234,13,FALSE),"""")</f>
        <v>"/src/index.html?canto=salmo16"</v>
      </c>
      <c r="O23" t="s">
        <v>952</v>
      </c>
      <c r="P23" t="str">
        <f>_xlfn.CONCAT("""",VLOOKUP(B23,'Index Web'!A$3:O$234,15,FALSE)," ",VLOOKUP(B23,'Index Web'!A$3:O$234,13,FALSE),"""","},")</f>
        <v>" salmo16"},</v>
      </c>
      <c r="Q23" t="str">
        <f t="shared" si="0"/>
        <v>{id:300,title: "Salmo 16", subtitle: "", category: "Liturgia", moments: [Salmodia], url: "/src/index.html?canto=salmo16", content: " salmo16"},</v>
      </c>
    </row>
    <row r="24" spans="2:17" x14ac:dyDescent="0.25">
      <c r="B24" s="25">
        <v>17</v>
      </c>
      <c r="C24" t="s">
        <v>261</v>
      </c>
      <c r="D24">
        <f>VLOOKUP(B24,'Index Web'!A$3:L$234,2,FALSE)</f>
        <v>300</v>
      </c>
      <c r="E24" t="s">
        <v>947</v>
      </c>
      <c r="F24" t="str">
        <f>_xlfn.CONCAT("""",VLOOKUP(B24,'Index Web'!A$3:L$234,3,FALSE),"""")</f>
        <v>"Salmo 17"</v>
      </c>
      <c r="G24" t="s">
        <v>948</v>
      </c>
      <c r="H24" t="str">
        <f>_xlfn.CONCAT("""",VLOOKUP(B24,'Index Web'!A$3:L$234,4,FALSE),"""")</f>
        <v>""</v>
      </c>
      <c r="I24" t="s">
        <v>949</v>
      </c>
      <c r="J24" t="str">
        <f>_xlfn.CONCAT("""",VLOOKUP(B24,'Index Web'!A$3:L$234,5,FALSE),"""")</f>
        <v>"Liturgia"</v>
      </c>
      <c r="K24" t="s">
        <v>950</v>
      </c>
      <c r="L24" t="str">
        <f>_xlfn.CONCAT("[",VLOOKUP(B24,'Index Web'!A$3:N$234,14,FALSE),"]")</f>
        <v>[Salmodia]</v>
      </c>
      <c r="M24" t="s">
        <v>951</v>
      </c>
      <c r="N24" t="str">
        <f>_xlfn.CONCAT("""/src/index.html?canto=",VLOOKUP(B24,'Index Web'!A$3:N$234,13,FALSE),"""")</f>
        <v>"/src/index.html?canto=salmo17"</v>
      </c>
      <c r="O24" t="s">
        <v>952</v>
      </c>
      <c r="P24" t="str">
        <f>_xlfn.CONCAT("""",VLOOKUP(B24,'Index Web'!A$3:O$234,15,FALSE)," ",VLOOKUP(B24,'Index Web'!A$3:O$234,13,FALSE),"""","},")</f>
        <v>" salmo17"},</v>
      </c>
      <c r="Q24" t="str">
        <f t="shared" si="0"/>
        <v>{id:300,title: "Salmo 17", subtitle: "", category: "Liturgia", moments: [Salmodia], url: "/src/index.html?canto=salmo17", content: " salmo17"},</v>
      </c>
    </row>
    <row r="25" spans="2:17" x14ac:dyDescent="0.25">
      <c r="B25" s="26">
        <v>18</v>
      </c>
      <c r="C25" t="s">
        <v>261</v>
      </c>
      <c r="D25">
        <f>VLOOKUP(B25,'Index Web'!A$3:L$234,2,FALSE)</f>
        <v>300</v>
      </c>
      <c r="E25" t="s">
        <v>947</v>
      </c>
      <c r="F25" t="str">
        <f>_xlfn.CONCAT("""",VLOOKUP(B25,'Index Web'!A$3:L$234,3,FALSE),"""")</f>
        <v>"Salmo 18"</v>
      </c>
      <c r="G25" t="s">
        <v>948</v>
      </c>
      <c r="H25" t="str">
        <f>_xlfn.CONCAT("""",VLOOKUP(B25,'Index Web'!A$3:L$234,4,FALSE),"""")</f>
        <v>""</v>
      </c>
      <c r="I25" t="s">
        <v>949</v>
      </c>
      <c r="J25" t="str">
        <f>_xlfn.CONCAT("""",VLOOKUP(B25,'Index Web'!A$3:L$234,5,FALSE),"""")</f>
        <v>"Liturgia"</v>
      </c>
      <c r="K25" t="s">
        <v>950</v>
      </c>
      <c r="L25" t="str">
        <f>_xlfn.CONCAT("[",VLOOKUP(B25,'Index Web'!A$3:N$234,14,FALSE),"]")</f>
        <v>[Salmodia]</v>
      </c>
      <c r="M25" t="s">
        <v>951</v>
      </c>
      <c r="N25" t="str">
        <f>_xlfn.CONCAT("""/src/index.html?canto=",VLOOKUP(B25,'Index Web'!A$3:N$234,13,FALSE),"""")</f>
        <v>"/src/index.html?canto=salmo18"</v>
      </c>
      <c r="O25" t="s">
        <v>952</v>
      </c>
      <c r="P25" t="str">
        <f>_xlfn.CONCAT("""",VLOOKUP(B25,'Index Web'!A$3:O$234,15,FALSE)," ",VLOOKUP(B25,'Index Web'!A$3:O$234,13,FALSE),"""","},")</f>
        <v>" salmo18"},</v>
      </c>
      <c r="Q25" t="str">
        <f t="shared" si="0"/>
        <v>{id:300,title: "Salmo 18", subtitle: "", category: "Liturgia", moments: [Salmodia], url: "/src/index.html?canto=salmo18", content: " salmo18"},</v>
      </c>
    </row>
    <row r="26" spans="2:17" x14ac:dyDescent="0.25">
      <c r="B26" s="29">
        <v>182</v>
      </c>
      <c r="C26" t="s">
        <v>261</v>
      </c>
      <c r="D26">
        <f>VLOOKUP(B26,'Index Web'!A$3:L$234,2,FALSE)</f>
        <v>300</v>
      </c>
      <c r="E26" t="s">
        <v>947</v>
      </c>
      <c r="F26" t="str">
        <f>_xlfn.CONCAT("""",VLOOKUP(B26,'Index Web'!A$3:L$234,3,FALSE),"""")</f>
        <v>""</v>
      </c>
      <c r="G26" t="s">
        <v>948</v>
      </c>
      <c r="H26" t="str">
        <f>_xlfn.CONCAT("""",VLOOKUP(B26,'Index Web'!A$3:L$234,4,FALSE),"""")</f>
        <v>""</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v>
      </c>
      <c r="O26" t="s">
        <v>952</v>
      </c>
      <c r="P26" t="str">
        <f>_xlfn.CONCAT("""",VLOOKUP(B26,'Index Web'!A$3:O$234,15,FALSE)," ",VLOOKUP(B26,'Index Web'!A$3:O$234,13,FALSE),"""","},")</f>
        <v>" "},</v>
      </c>
      <c r="Q26" t="str">
        <f t="shared" si="0"/>
        <v>{id:300,title: "", subtitle: "", category: "Liturgia", moments: [""], url: "/src/index.html?canto=", content: " "},</v>
      </c>
    </row>
    <row r="27" spans="2:17" x14ac:dyDescent="0.25">
      <c r="B27" s="26">
        <v>19</v>
      </c>
      <c r="C27" t="s">
        <v>261</v>
      </c>
      <c r="D27">
        <f>VLOOKUP(B27,'Index Web'!A$3:L$234,2,FALSE)</f>
        <v>300</v>
      </c>
      <c r="E27" t="s">
        <v>947</v>
      </c>
      <c r="F27" t="str">
        <f>_xlfn.CONCAT("""",VLOOKUP(B27,'Index Web'!A$3:L$234,3,FALSE),"""")</f>
        <v>"Salmo 19"</v>
      </c>
      <c r="G27" t="s">
        <v>948</v>
      </c>
      <c r="H27" t="str">
        <f>_xlfn.CONCAT("""",VLOOKUP(B27,'Index Web'!A$3:L$234,4,FALSE),"""")</f>
        <v>""</v>
      </c>
      <c r="I27" t="s">
        <v>949</v>
      </c>
      <c r="J27" t="str">
        <f>_xlfn.CONCAT("""",VLOOKUP(B27,'Index Web'!A$3:L$234,5,FALSE),"""")</f>
        <v>"Liturgia"</v>
      </c>
      <c r="K27" t="s">
        <v>950</v>
      </c>
      <c r="L27" t="str">
        <f>_xlfn.CONCAT("[",VLOOKUP(B27,'Index Web'!A$3:N$234,14,FALSE),"]")</f>
        <v>[Salmodia]</v>
      </c>
      <c r="M27" t="s">
        <v>951</v>
      </c>
      <c r="N27" t="str">
        <f>_xlfn.CONCAT("""/src/index.html?canto=",VLOOKUP(B27,'Index Web'!A$3:N$234,13,FALSE),"""")</f>
        <v>"/src/index.html?canto=salmo19"</v>
      </c>
      <c r="O27" t="s">
        <v>952</v>
      </c>
      <c r="P27" t="str">
        <f>_xlfn.CONCAT("""",VLOOKUP(B27,'Index Web'!A$3:O$234,15,FALSE)," ",VLOOKUP(B27,'Index Web'!A$3:O$234,13,FALSE),"""","},")</f>
        <v>" salmo19"},</v>
      </c>
      <c r="Q27" t="str">
        <f t="shared" si="0"/>
        <v>{id:300,title: "Salmo 19", subtitle: "", category: "Liturgia", moments: [Salmodia], url: "/src/index.html?canto=salmo19", content: " salmo19"},</v>
      </c>
    </row>
    <row r="28" spans="2:17" x14ac:dyDescent="0.25">
      <c r="B28" s="25">
        <v>20</v>
      </c>
      <c r="C28" t="s">
        <v>261</v>
      </c>
      <c r="D28">
        <f>VLOOKUP(B28,'Index Web'!A$3:L$234,2,FALSE)</f>
        <v>300</v>
      </c>
      <c r="E28" t="s">
        <v>947</v>
      </c>
      <c r="F28" t="str">
        <f>_xlfn.CONCAT("""",VLOOKUP(B28,'Index Web'!A$3:L$234,3,FALSE),"""")</f>
        <v>"Salmo 20"</v>
      </c>
      <c r="G28" t="s">
        <v>948</v>
      </c>
      <c r="H28" t="str">
        <f>_xlfn.CONCAT("""",VLOOKUP(B28,'Index Web'!A$3:L$234,4,FALSE),"""")</f>
        <v>""</v>
      </c>
      <c r="I28" t="s">
        <v>949</v>
      </c>
      <c r="J28" t="str">
        <f>_xlfn.CONCAT("""",VLOOKUP(B28,'Index Web'!A$3:L$234,5,FALSE),"""")</f>
        <v>"Liturgia"</v>
      </c>
      <c r="K28" t="s">
        <v>950</v>
      </c>
      <c r="L28" t="str">
        <f>_xlfn.CONCAT("[",VLOOKUP(B28,'Index Web'!A$3:N$234,14,FALSE),"]")</f>
        <v>[Salmodia]</v>
      </c>
      <c r="M28" t="s">
        <v>951</v>
      </c>
      <c r="N28" t="str">
        <f>_xlfn.CONCAT("""/src/index.html?canto=",VLOOKUP(B28,'Index Web'!A$3:N$234,13,FALSE),"""")</f>
        <v>"/src/index.html?canto=salmo20"</v>
      </c>
      <c r="O28" t="s">
        <v>952</v>
      </c>
      <c r="P28" t="str">
        <f>_xlfn.CONCAT("""",VLOOKUP(B28,'Index Web'!A$3:O$234,15,FALSE)," ",VLOOKUP(B28,'Index Web'!A$3:O$234,13,FALSE),"""","},")</f>
        <v>" salmo20"},</v>
      </c>
      <c r="Q28" t="str">
        <f t="shared" si="0"/>
        <v>{id:300,title: "Salmo 20", subtitle: "", category: "Liturgia", moments: [Salmodia], url: "/src/index.html?canto=salmo20", content: " salmo20"},</v>
      </c>
    </row>
    <row r="29" spans="2:17" x14ac:dyDescent="0.25">
      <c r="B29" s="26">
        <v>21</v>
      </c>
      <c r="C29" t="s">
        <v>261</v>
      </c>
      <c r="D29">
        <f>VLOOKUP(B29,'Index Web'!A$3:L$234,2,FALSE)</f>
        <v>300</v>
      </c>
      <c r="E29" t="s">
        <v>947</v>
      </c>
      <c r="F29" t="str">
        <f>_xlfn.CONCAT("""",VLOOKUP(B29,'Index Web'!A$3:L$234,3,FALSE),"""")</f>
        <v>"Salmo 21"</v>
      </c>
      <c r="G29" t="s">
        <v>948</v>
      </c>
      <c r="H29" t="str">
        <f>_xlfn.CONCAT("""",VLOOKUP(B29,'Index Web'!A$3:L$234,4,FALSE),"""")</f>
        <v>""</v>
      </c>
      <c r="I29" t="s">
        <v>949</v>
      </c>
      <c r="J29" t="str">
        <f>_xlfn.CONCAT("""",VLOOKUP(B29,'Index Web'!A$3:L$234,5,FALSE),"""")</f>
        <v>"Liturgia"</v>
      </c>
      <c r="K29" t="s">
        <v>950</v>
      </c>
      <c r="L29" t="str">
        <f>_xlfn.CONCAT("[",VLOOKUP(B29,'Index Web'!A$3:N$234,14,FALSE),"]")</f>
        <v>[Salmodia]</v>
      </c>
      <c r="M29" t="s">
        <v>951</v>
      </c>
      <c r="N29" t="str">
        <f>_xlfn.CONCAT("""/src/index.html?canto=",VLOOKUP(B29,'Index Web'!A$3:N$234,13,FALSE),"""")</f>
        <v>"/src/index.html?canto=salmo21"</v>
      </c>
      <c r="O29" t="s">
        <v>952</v>
      </c>
      <c r="P29" t="str">
        <f>_xlfn.CONCAT("""",VLOOKUP(B29,'Index Web'!A$3:O$234,15,FALSE)," ",VLOOKUP(B29,'Index Web'!A$3:O$234,13,FALSE),"""","},")</f>
        <v>" salmo21"},</v>
      </c>
      <c r="Q29" t="str">
        <f t="shared" si="0"/>
        <v>{id:300,title: "Salmo 21", subtitle: "", category: "Liturgia", moments: [Salmodia], url: "/src/index.html?canto=salmo21", content: " salmo21"},</v>
      </c>
    </row>
    <row r="30" spans="2:17" x14ac:dyDescent="0.25">
      <c r="B30" s="25">
        <v>22</v>
      </c>
      <c r="C30" t="s">
        <v>261</v>
      </c>
      <c r="D30">
        <f>VLOOKUP(B30,'Index Web'!A$3:L$234,2,FALSE)</f>
        <v>300</v>
      </c>
      <c r="E30" t="s">
        <v>947</v>
      </c>
      <c r="F30" t="str">
        <f>_xlfn.CONCAT("""",VLOOKUP(B30,'Index Web'!A$3:L$234,3,FALSE),"""")</f>
        <v>"Salmo 22"</v>
      </c>
      <c r="G30" t="s">
        <v>948</v>
      </c>
      <c r="H30" t="str">
        <f>_xlfn.CONCAT("""",VLOOKUP(B30,'Index Web'!A$3:L$234,4,FALSE),"""")</f>
        <v>""</v>
      </c>
      <c r="I30" t="s">
        <v>949</v>
      </c>
      <c r="J30" t="str">
        <f>_xlfn.CONCAT("""",VLOOKUP(B30,'Index Web'!A$3:L$234,5,FALSE),"""")</f>
        <v>"Liturgia"</v>
      </c>
      <c r="K30" t="s">
        <v>950</v>
      </c>
      <c r="L30" t="str">
        <f>_xlfn.CONCAT("[",VLOOKUP(B30,'Index Web'!A$3:N$234,14,FALSE),"]")</f>
        <v>[Salmodia]</v>
      </c>
      <c r="M30" t="s">
        <v>951</v>
      </c>
      <c r="N30" t="str">
        <f>_xlfn.CONCAT("""/src/index.html?canto=",VLOOKUP(B30,'Index Web'!A$3:N$234,13,FALSE),"""")</f>
        <v>"/src/index.html?canto=salmo22"</v>
      </c>
      <c r="O30" t="s">
        <v>952</v>
      </c>
      <c r="P30" t="str">
        <f>_xlfn.CONCAT("""",VLOOKUP(B30,'Index Web'!A$3:O$234,15,FALSE)," ",VLOOKUP(B30,'Index Web'!A$3:O$234,13,FALSE),"""","},")</f>
        <v>" salmo22"},</v>
      </c>
      <c r="Q30" t="str">
        <f t="shared" si="0"/>
        <v>{id:300,title: "Salmo 22", subtitle: "", category: "Liturgia", moments: [Salmodia], url: "/src/index.html?canto=salmo22", content: " salmo22"},</v>
      </c>
    </row>
    <row r="31" spans="2:17" x14ac:dyDescent="0.25">
      <c r="B31" s="26">
        <v>23</v>
      </c>
      <c r="C31" t="s">
        <v>261</v>
      </c>
      <c r="D31">
        <f>VLOOKUP(B31,'Index Web'!A$3:L$234,2,FALSE)</f>
        <v>300</v>
      </c>
      <c r="E31" t="s">
        <v>947</v>
      </c>
      <c r="F31" t="str">
        <f>_xlfn.CONCAT("""",VLOOKUP(B31,'Index Web'!A$3:L$234,3,FALSE),"""")</f>
        <v>"Salmo 23"</v>
      </c>
      <c r="G31" t="s">
        <v>948</v>
      </c>
      <c r="H31" t="str">
        <f>_xlfn.CONCAT("""",VLOOKUP(B31,'Index Web'!A$3:L$234,4,FALSE),"""")</f>
        <v>"Salmo 23 - ENTRADA DEL SEÑOR EN EL SANTUARIO."</v>
      </c>
      <c r="I31" t="s">
        <v>949</v>
      </c>
      <c r="J31" t="str">
        <f>_xlfn.CONCAT("""",VLOOKUP(B31,'Index Web'!A$3:L$234,5,FALSE),"""")</f>
        <v>"Liturgia"</v>
      </c>
      <c r="K31" t="s">
        <v>950</v>
      </c>
      <c r="L31" t="str">
        <f>_xlfn.CONCAT("[",VLOOKUP(B31,'Index Web'!A$3:N$234,14,FALSE),"]")</f>
        <v>[Salmodia]</v>
      </c>
      <c r="M31" t="s">
        <v>951</v>
      </c>
      <c r="N31" t="str">
        <f>_xlfn.CONCAT("""/src/index.html?canto=",VLOOKUP(B31,'Index Web'!A$3:N$234,13,FALSE),"""")</f>
        <v>"/src/index.html?canto=salmo23"</v>
      </c>
      <c r="O31" t="s">
        <v>952</v>
      </c>
      <c r="P31" t="str">
        <f>_xlfn.CONCAT("""",VLOOKUP(B31,'Index Web'!A$3:O$234,15,FALSE)," ",VLOOKUP(B31,'Index Web'!A$3:O$234,13,FALSE),"""","},")</f>
        <v>"Del Señor es la tierra y cuanto la llena, el orbe y todos sus habitantes: él la fundó sobre los mares, él la afianzó sobre los ríos. ¿Quién puede subir al monte del Señor? ¿Quién puede estar en el recinto sacro? El hombre de manos inocentes y puro corazón, que no confía en los ídolos ni jura con engaño. Ése recibirá la bendición del Señor, le hará justicia el Dios de su salvación. Éste es el grupo que busca al Señor, que viene a tu presencia, Dios de Jacob. ¡Portones!, alzad los dinteles, levantaos, puertas antiguas: va a entrar el Rey de la gloria. ¿Quién es ese Rey de la gloria? El Señor, héroe valeroso, el Señor, valiente en la pelea. ¡Portones!, alzad los dinteles, levantaos, puertas antiguas: va a entrar el Rey de la gloria. ¿Quién es ese Rey de la gloria? El Señor, Dios del universo: él es el Rey de la gloria. salmo23"},</v>
      </c>
      <c r="Q31" t="str">
        <f t="shared" si="0"/>
        <v>{id:300,title: "Salmo 23", subtitle: "Salmo 23 - ENTRADA DEL SEÑOR EN EL SANTUARIO.", category: "Liturgia", moments: [Salmodia], url: "/src/index.html?canto=salmo23", content: "Del Señor es la tierra y cuanto la llena, el orbe y todos sus habitantes: él la fundó sobre los mares, él la afianzó sobre los ríos. ¿Quién puede subir al monte del Señor? ¿Quién puede estar en el recinto sacro? El hombre de manos inocentes y puro corazón, que no confía en los ídolos ni jura con engaño. Ése recibirá la bendición del Señor, le hará justicia el Dios de su salvación. Éste es el grupo que busca al Señor, que viene a tu presencia, Dios de Jacob. ¡Portones!, alzad los dinteles, levantaos, puertas antiguas: va a entrar el Rey de la gloria. ¿Quién es ese Rey de la gloria? El Señor, héroe valeroso, el Señor, valiente en la pelea. ¡Portones!, alzad los dinteles, levantaos, puertas antiguas: va a entrar el Rey de la gloria. ¿Quién es ese Rey de la gloria? El Señor, Dios del universo: él es el Rey de la gloria. salmo23"},</v>
      </c>
    </row>
    <row r="32" spans="2:17" x14ac:dyDescent="0.25">
      <c r="B32" s="25">
        <v>24</v>
      </c>
      <c r="C32" t="s">
        <v>261</v>
      </c>
      <c r="D32">
        <f>VLOOKUP(B32,'Index Web'!A$3:L$234,2,FALSE)</f>
        <v>300</v>
      </c>
      <c r="E32" t="s">
        <v>947</v>
      </c>
      <c r="F32" t="str">
        <f>_xlfn.CONCAT("""",VLOOKUP(B32,'Index Web'!A$3:L$234,3,FALSE),"""")</f>
        <v>"Salmo 24"</v>
      </c>
      <c r="G32" t="s">
        <v>948</v>
      </c>
      <c r="H32" t="str">
        <f>_xlfn.CONCAT("""",VLOOKUP(B32,'Index Web'!A$3:L$234,4,FALSE),"""")</f>
        <v>""</v>
      </c>
      <c r="I32" t="s">
        <v>949</v>
      </c>
      <c r="J32" t="str">
        <f>_xlfn.CONCAT("""",VLOOKUP(B32,'Index Web'!A$3:L$234,5,FALSE),"""")</f>
        <v>"Liturgia"</v>
      </c>
      <c r="K32" t="s">
        <v>950</v>
      </c>
      <c r="L32" t="str">
        <f>_xlfn.CONCAT("[",VLOOKUP(B32,'Index Web'!A$3:N$234,14,FALSE),"]")</f>
        <v>[Salmodia]</v>
      </c>
      <c r="M32" t="s">
        <v>951</v>
      </c>
      <c r="N32" t="str">
        <f>_xlfn.CONCAT("""/src/index.html?canto=",VLOOKUP(B32,'Index Web'!A$3:N$234,13,FALSE),"""")</f>
        <v>"/src/index.html?canto=salmo24"</v>
      </c>
      <c r="O32" t="s">
        <v>952</v>
      </c>
      <c r="P32" t="str">
        <f>_xlfn.CONCAT("""",VLOOKUP(B32,'Index Web'!A$3:O$234,15,FALSE)," ",VLOOKUP(B32,'Index Web'!A$3:O$234,13,FALSE),"""","},")</f>
        <v>" salmo24"},</v>
      </c>
      <c r="Q32" t="str">
        <f t="shared" si="0"/>
        <v>{id:300,title: "Salmo 24", subtitle: "", category: "Liturgia", moments: [Salmodia], url: "/src/index.html?canto=salmo24", content: " salmo24"},</v>
      </c>
    </row>
    <row r="33" spans="2:17" x14ac:dyDescent="0.25">
      <c r="B33" s="26">
        <v>25</v>
      </c>
      <c r="C33" t="s">
        <v>261</v>
      </c>
      <c r="D33">
        <f>VLOOKUP(B33,'Index Web'!A$3:L$234,2,FALSE)</f>
        <v>300</v>
      </c>
      <c r="E33" t="s">
        <v>947</v>
      </c>
      <c r="F33" t="str">
        <f>_xlfn.CONCAT("""",VLOOKUP(B33,'Index Web'!A$3:L$234,3,FALSE),"""")</f>
        <v>"Salmo 25"</v>
      </c>
      <c r="G33" t="s">
        <v>948</v>
      </c>
      <c r="H33" t="str">
        <f>_xlfn.CONCAT("""",VLOOKUP(B33,'Index Web'!A$3:L$234,4,FALSE),"""")</f>
        <v>""</v>
      </c>
      <c r="I33" t="s">
        <v>949</v>
      </c>
      <c r="J33" t="str">
        <f>_xlfn.CONCAT("""",VLOOKUP(B33,'Index Web'!A$3:L$234,5,FALSE),"""")</f>
        <v>"Liturgia"</v>
      </c>
      <c r="K33" t="s">
        <v>950</v>
      </c>
      <c r="L33" t="str">
        <f>_xlfn.CONCAT("[",VLOOKUP(B33,'Index Web'!A$3:N$234,14,FALSE),"]")</f>
        <v>[Salmodia]</v>
      </c>
      <c r="M33" t="s">
        <v>951</v>
      </c>
      <c r="N33" t="str">
        <f>_xlfn.CONCAT("""/src/index.html?canto=",VLOOKUP(B33,'Index Web'!A$3:N$234,13,FALSE),"""")</f>
        <v>"/src/index.html?canto=salmo25"</v>
      </c>
      <c r="O33" t="s">
        <v>952</v>
      </c>
      <c r="P33" t="str">
        <f>_xlfn.CONCAT("""",VLOOKUP(B33,'Index Web'!A$3:O$234,15,FALSE)," ",VLOOKUP(B33,'Index Web'!A$3:O$234,13,FALSE),"""","},")</f>
        <v>" salmo25"},</v>
      </c>
      <c r="Q33" t="str">
        <f t="shared" si="0"/>
        <v>{id:300,title: "Salmo 25", subtitle: "", category: "Liturgia", moments: [Salmodia], url: "/src/index.html?canto=salmo25", content: " salmo25"},</v>
      </c>
    </row>
    <row r="34" spans="2:17" x14ac:dyDescent="0.25">
      <c r="B34" s="25">
        <v>26</v>
      </c>
      <c r="C34" t="s">
        <v>261</v>
      </c>
      <c r="D34">
        <f>VLOOKUP(B34,'Index Web'!A$3:L$234,2,FALSE)</f>
        <v>300</v>
      </c>
      <c r="E34" t="s">
        <v>947</v>
      </c>
      <c r="F34" t="str">
        <f>_xlfn.CONCAT("""",VLOOKUP(B34,'Index Web'!A$3:L$234,3,FALSE),"""")</f>
        <v>"Salmo 26"</v>
      </c>
      <c r="G34" t="s">
        <v>948</v>
      </c>
      <c r="H34" t="str">
        <f>_xlfn.CONCAT("""",VLOOKUP(B34,'Index Web'!A$3:L$234,4,FALSE),"""")</f>
        <v>""</v>
      </c>
      <c r="I34" t="s">
        <v>949</v>
      </c>
      <c r="J34" t="str">
        <f>_xlfn.CONCAT("""",VLOOKUP(B34,'Index Web'!A$3:L$234,5,FALSE),"""")</f>
        <v>"Liturgia"</v>
      </c>
      <c r="K34" t="s">
        <v>950</v>
      </c>
      <c r="L34" t="str">
        <f>_xlfn.CONCAT("[",VLOOKUP(B34,'Index Web'!A$3:N$234,14,FALSE),"]")</f>
        <v>[Salmodia]</v>
      </c>
      <c r="M34" t="s">
        <v>951</v>
      </c>
      <c r="N34" t="str">
        <f>_xlfn.CONCAT("""/src/index.html?canto=",VLOOKUP(B34,'Index Web'!A$3:N$234,13,FALSE),"""")</f>
        <v>"/src/index.html?canto=salmo26"</v>
      </c>
      <c r="O34" t="s">
        <v>952</v>
      </c>
      <c r="P34" t="str">
        <f>_xlfn.CONCAT("""",VLOOKUP(B34,'Index Web'!A$3:O$234,15,FALSE)," ",VLOOKUP(B34,'Index Web'!A$3:O$234,13,FALSE),"""","},")</f>
        <v>" salmo26"},</v>
      </c>
      <c r="Q34" t="str">
        <f t="shared" si="0"/>
        <v>{id:300,title: "Salmo 26", subtitle: "", category: "Liturgia", moments: [Salmodia], url: "/src/index.html?canto=salmo26", content: " salmo26"},</v>
      </c>
    </row>
    <row r="35" spans="2:17" x14ac:dyDescent="0.25">
      <c r="B35" s="27">
        <v>183</v>
      </c>
      <c r="C35" t="s">
        <v>261</v>
      </c>
      <c r="D35">
        <f>VLOOKUP(B35,'Index Web'!A$3:L$234,2,FALSE)</f>
        <v>300</v>
      </c>
      <c r="E35" t="s">
        <v>947</v>
      </c>
      <c r="F35" t="str">
        <f>_xlfn.CONCAT("""",VLOOKUP(B35,'Index Web'!A$3:L$234,3,FALSE),"""")</f>
        <v>""</v>
      </c>
      <c r="G35" t="s">
        <v>948</v>
      </c>
      <c r="H35" t="str">
        <f>_xlfn.CONCAT("""",VLOOKUP(B35,'Index Web'!A$3:L$234,4,FALSE),"""")</f>
        <v>""</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v>
      </c>
      <c r="O35" t="s">
        <v>952</v>
      </c>
      <c r="P35" t="str">
        <f>_xlfn.CONCAT("""",VLOOKUP(B35,'Index Web'!A$3:O$234,15,FALSE)," ",VLOOKUP(B35,'Index Web'!A$3:O$234,13,FALSE),"""","},")</f>
        <v>" "},</v>
      </c>
      <c r="Q35" t="str">
        <f t="shared" si="0"/>
        <v>{id:300,title: "", subtitle: "", category: "Liturgia", moments: [""], url: "/src/index.html?canto=", content: " "},</v>
      </c>
    </row>
    <row r="36" spans="2:17" x14ac:dyDescent="0.25">
      <c r="B36" s="25">
        <v>27</v>
      </c>
      <c r="C36" t="s">
        <v>261</v>
      </c>
      <c r="D36">
        <f>VLOOKUP(B36,'Index Web'!A$3:L$234,2,FALSE)</f>
        <v>300</v>
      </c>
      <c r="E36" t="s">
        <v>947</v>
      </c>
      <c r="F36" t="str">
        <f>_xlfn.CONCAT("""",VLOOKUP(B36,'Index Web'!A$3:L$234,3,FALSE),"""")</f>
        <v>"Salmo 27"</v>
      </c>
      <c r="G36" t="s">
        <v>948</v>
      </c>
      <c r="H36" t="str">
        <f>_xlfn.CONCAT("""",VLOOKUP(B36,'Index Web'!A$3:L$234,4,FALSE),"""")</f>
        <v>""</v>
      </c>
      <c r="I36" t="s">
        <v>949</v>
      </c>
      <c r="J36" t="str">
        <f>_xlfn.CONCAT("""",VLOOKUP(B36,'Index Web'!A$3:L$234,5,FALSE),"""")</f>
        <v>"Liturgia"</v>
      </c>
      <c r="K36" t="s">
        <v>950</v>
      </c>
      <c r="L36" t="str">
        <f>_xlfn.CONCAT("[",VLOOKUP(B36,'Index Web'!A$3:N$234,14,FALSE),"]")</f>
        <v>[Salmodia]</v>
      </c>
      <c r="M36" t="s">
        <v>951</v>
      </c>
      <c r="N36" t="str">
        <f>_xlfn.CONCAT("""/src/index.html?canto=",VLOOKUP(B36,'Index Web'!A$3:N$234,13,FALSE),"""")</f>
        <v>"/src/index.html?canto=salmo27"</v>
      </c>
      <c r="O36" t="s">
        <v>952</v>
      </c>
      <c r="P36" t="str">
        <f>_xlfn.CONCAT("""",VLOOKUP(B36,'Index Web'!A$3:O$234,15,FALSE)," ",VLOOKUP(B36,'Index Web'!A$3:O$234,13,FALSE),"""","},")</f>
        <v>" salmo27"},</v>
      </c>
      <c r="Q36" t="str">
        <f t="shared" si="0"/>
        <v>{id:300,title: "Salmo 27", subtitle: "", category: "Liturgia", moments: [Salmodia], url: "/src/index.html?canto=salmo27", content: " salmo27"},</v>
      </c>
    </row>
    <row r="37" spans="2:17" x14ac:dyDescent="0.25">
      <c r="B37" s="26">
        <v>28</v>
      </c>
      <c r="C37" t="s">
        <v>261</v>
      </c>
      <c r="D37">
        <f>VLOOKUP(B37,'Index Web'!A$3:L$234,2,FALSE)</f>
        <v>300</v>
      </c>
      <c r="E37" t="s">
        <v>947</v>
      </c>
      <c r="F37" t="str">
        <f>_xlfn.CONCAT("""",VLOOKUP(B37,'Index Web'!A$3:L$234,3,FALSE),"""")</f>
        <v>"Salmo 28"</v>
      </c>
      <c r="G37" t="s">
        <v>948</v>
      </c>
      <c r="H37" t="str">
        <f>_xlfn.CONCAT("""",VLOOKUP(B37,'Index Web'!A$3:L$234,4,FALSE),"""")</f>
        <v>""</v>
      </c>
      <c r="I37" t="s">
        <v>949</v>
      </c>
      <c r="J37" t="str">
        <f>_xlfn.CONCAT("""",VLOOKUP(B37,'Index Web'!A$3:L$234,5,FALSE),"""")</f>
        <v>"Liturgia"</v>
      </c>
      <c r="K37" t="s">
        <v>950</v>
      </c>
      <c r="L37" t="str">
        <f>_xlfn.CONCAT("[",VLOOKUP(B37,'Index Web'!A$3:N$234,14,FALSE),"]")</f>
        <v>[Salmodia]</v>
      </c>
      <c r="M37" t="s">
        <v>951</v>
      </c>
      <c r="N37" t="str">
        <f>_xlfn.CONCAT("""/src/index.html?canto=",VLOOKUP(B37,'Index Web'!A$3:N$234,13,FALSE),"""")</f>
        <v>"/src/index.html?canto=salmo28"</v>
      </c>
      <c r="O37" t="s">
        <v>952</v>
      </c>
      <c r="P37" t="str">
        <f>_xlfn.CONCAT("""",VLOOKUP(B37,'Index Web'!A$3:O$234,15,FALSE)," ",VLOOKUP(B37,'Index Web'!A$3:O$234,13,FALSE),"""","},")</f>
        <v>" salmo28"},</v>
      </c>
      <c r="Q37" t="str">
        <f t="shared" si="0"/>
        <v>{id:300,title: "Salmo 28", subtitle: "", category: "Liturgia", moments: [Salmodia], url: "/src/index.html?canto=salmo28", content: " salmo28"},</v>
      </c>
    </row>
    <row r="38" spans="2:17" x14ac:dyDescent="0.25">
      <c r="B38" s="25">
        <v>29</v>
      </c>
      <c r="C38" t="s">
        <v>261</v>
      </c>
      <c r="D38">
        <f>VLOOKUP(B38,'Index Web'!A$3:L$234,2,FALSE)</f>
        <v>300</v>
      </c>
      <c r="E38" t="s">
        <v>947</v>
      </c>
      <c r="F38" t="str">
        <f>_xlfn.CONCAT("""",VLOOKUP(B38,'Index Web'!A$3:L$234,3,FALSE),"""")</f>
        <v>"Salmo 29"</v>
      </c>
      <c r="G38" t="s">
        <v>948</v>
      </c>
      <c r="H38" t="str">
        <f>_xlfn.CONCAT("""",VLOOKUP(B38,'Index Web'!A$3:L$234,4,FALSE),"""")</f>
        <v>""</v>
      </c>
      <c r="I38" t="s">
        <v>949</v>
      </c>
      <c r="J38" t="str">
        <f>_xlfn.CONCAT("""",VLOOKUP(B38,'Index Web'!A$3:L$234,5,FALSE),"""")</f>
        <v>"Liturgia"</v>
      </c>
      <c r="K38" t="s">
        <v>950</v>
      </c>
      <c r="L38" t="str">
        <f>_xlfn.CONCAT("[",VLOOKUP(B38,'Index Web'!A$3:N$234,14,FALSE),"]")</f>
        <v>[Salmodia]</v>
      </c>
      <c r="M38" t="s">
        <v>951</v>
      </c>
      <c r="N38" t="str">
        <f>_xlfn.CONCAT("""/src/index.html?canto=",VLOOKUP(B38,'Index Web'!A$3:N$234,13,FALSE),"""")</f>
        <v>"/src/index.html?canto=salmo29"</v>
      </c>
      <c r="O38" t="s">
        <v>952</v>
      </c>
      <c r="P38" t="str">
        <f>_xlfn.CONCAT("""",VLOOKUP(B38,'Index Web'!A$3:O$234,15,FALSE)," ",VLOOKUP(B38,'Index Web'!A$3:O$234,13,FALSE),"""","},")</f>
        <v>" salmo29"},</v>
      </c>
      <c r="Q38" t="str">
        <f t="shared" si="0"/>
        <v>{id:300,title: "Salmo 29", subtitle: "", category: "Liturgia", moments: [Salmodia], url: "/src/index.html?canto=salmo29", content: " salmo29"},</v>
      </c>
    </row>
    <row r="39" spans="2:17" x14ac:dyDescent="0.25">
      <c r="B39" s="26">
        <v>30</v>
      </c>
      <c r="C39" t="s">
        <v>261</v>
      </c>
      <c r="D39">
        <f>VLOOKUP(B39,'Index Web'!A$3:L$234,2,FALSE)</f>
        <v>300</v>
      </c>
      <c r="E39" t="s">
        <v>947</v>
      </c>
      <c r="F39" t="str">
        <f>_xlfn.CONCAT("""",VLOOKUP(B39,'Index Web'!A$3:L$234,3,FALSE),"""")</f>
        <v>"Salmo 30"</v>
      </c>
      <c r="G39" t="s">
        <v>948</v>
      </c>
      <c r="H39" t="str">
        <f>_xlfn.CONCAT("""",VLOOKUP(B39,'Index Web'!A$3:L$234,4,FALSE),"""")</f>
        <v>""</v>
      </c>
      <c r="I39" t="s">
        <v>949</v>
      </c>
      <c r="J39" t="str">
        <f>_xlfn.CONCAT("""",VLOOKUP(B39,'Index Web'!A$3:L$234,5,FALSE),"""")</f>
        <v>"Liturgia"</v>
      </c>
      <c r="K39" t="s">
        <v>950</v>
      </c>
      <c r="L39" t="str">
        <f>_xlfn.CONCAT("[",VLOOKUP(B39,'Index Web'!A$3:N$234,14,FALSE),"]")</f>
        <v>[Salmodia]</v>
      </c>
      <c r="M39" t="s">
        <v>951</v>
      </c>
      <c r="N39" t="str">
        <f>_xlfn.CONCAT("""/src/index.html?canto=",VLOOKUP(B39,'Index Web'!A$3:N$234,13,FALSE),"""")</f>
        <v>"/src/index.html?canto=salmo30"</v>
      </c>
      <c r="O39" t="s">
        <v>952</v>
      </c>
      <c r="P39" t="str">
        <f>_xlfn.CONCAT("""",VLOOKUP(B39,'Index Web'!A$3:O$234,15,FALSE)," ",VLOOKUP(B39,'Index Web'!A$3:O$234,13,FALSE),"""","},")</f>
        <v>" salmo30"},</v>
      </c>
      <c r="Q39" t="str">
        <f t="shared" si="0"/>
        <v>{id:300,title: "Salmo 30", subtitle: "", category: "Liturgia", moments: [Salmodia], url: "/src/index.html?canto=salmo30", content: " salmo30"},</v>
      </c>
    </row>
    <row r="40" spans="2:17" x14ac:dyDescent="0.25">
      <c r="B40" s="25">
        <v>31</v>
      </c>
      <c r="C40" t="s">
        <v>261</v>
      </c>
      <c r="D40">
        <f>VLOOKUP(B40,'Index Web'!A$3:L$234,2,FALSE)</f>
        <v>300</v>
      </c>
      <c r="E40" t="s">
        <v>947</v>
      </c>
      <c r="F40" t="str">
        <f>_xlfn.CONCAT("""",VLOOKUP(B40,'Index Web'!A$3:L$234,3,FALSE),"""")</f>
        <v>"Salmo 31"</v>
      </c>
      <c r="G40" t="s">
        <v>948</v>
      </c>
      <c r="H40" t="str">
        <f>_xlfn.CONCAT("""",VLOOKUP(B40,'Index Web'!A$3:L$234,4,FALSE),"""")</f>
        <v>""</v>
      </c>
      <c r="I40" t="s">
        <v>949</v>
      </c>
      <c r="J40" t="str">
        <f>_xlfn.CONCAT("""",VLOOKUP(B40,'Index Web'!A$3:L$234,5,FALSE),"""")</f>
        <v>"Liturgia"</v>
      </c>
      <c r="K40" t="s">
        <v>950</v>
      </c>
      <c r="L40" t="str">
        <f>_xlfn.CONCAT("[",VLOOKUP(B40,'Index Web'!A$3:N$234,14,FALSE),"]")</f>
        <v>[Salmodia]</v>
      </c>
      <c r="M40" t="s">
        <v>951</v>
      </c>
      <c r="N40" t="str">
        <f>_xlfn.CONCAT("""/src/index.html?canto=",VLOOKUP(B40,'Index Web'!A$3:N$234,13,FALSE),"""")</f>
        <v>"/src/index.html?canto=salmo31"</v>
      </c>
      <c r="O40" t="s">
        <v>952</v>
      </c>
      <c r="P40" t="str">
        <f>_xlfn.CONCAT("""",VLOOKUP(B40,'Index Web'!A$3:O$234,15,FALSE)," ",VLOOKUP(B40,'Index Web'!A$3:O$234,13,FALSE),"""","},")</f>
        <v>" salmo31"},</v>
      </c>
      <c r="Q40" t="str">
        <f t="shared" si="0"/>
        <v>{id:300,title: "Salmo 31", subtitle: "", category: "Liturgia", moments: [Salmodia], url: "/src/index.html?canto=salmo31", content: " salmo31"},</v>
      </c>
    </row>
    <row r="41" spans="2:17" x14ac:dyDescent="0.25">
      <c r="B41" s="26">
        <v>32</v>
      </c>
      <c r="C41" t="s">
        <v>261</v>
      </c>
      <c r="D41">
        <f>VLOOKUP(B41,'Index Web'!A$3:L$234,2,FALSE)</f>
        <v>300</v>
      </c>
      <c r="E41" t="s">
        <v>947</v>
      </c>
      <c r="F41" t="str">
        <f>_xlfn.CONCAT("""",VLOOKUP(B41,'Index Web'!A$3:L$234,3,FALSE),"""")</f>
        <v>"Salmo 32"</v>
      </c>
      <c r="G41" t="s">
        <v>948</v>
      </c>
      <c r="H41" t="str">
        <f>_xlfn.CONCAT("""",VLOOKUP(B41,'Index Web'!A$3:L$234,4,FALSE),"""")</f>
        <v>""</v>
      </c>
      <c r="I41" t="s">
        <v>949</v>
      </c>
      <c r="J41" t="str">
        <f>_xlfn.CONCAT("""",VLOOKUP(B41,'Index Web'!A$3:L$234,5,FALSE),"""")</f>
        <v>"Liturgia"</v>
      </c>
      <c r="K41" t="s">
        <v>950</v>
      </c>
      <c r="L41" t="str">
        <f>_xlfn.CONCAT("[",VLOOKUP(B41,'Index Web'!A$3:N$234,14,FALSE),"]")</f>
        <v>[Salmodia]</v>
      </c>
      <c r="M41" t="s">
        <v>951</v>
      </c>
      <c r="N41" t="str">
        <f>_xlfn.CONCAT("""/src/index.html?canto=",VLOOKUP(B41,'Index Web'!A$3:N$234,13,FALSE),"""")</f>
        <v>"/src/index.html?canto=salmo32"</v>
      </c>
      <c r="O41" t="s">
        <v>952</v>
      </c>
      <c r="P41" t="str">
        <f>_xlfn.CONCAT("""",VLOOKUP(B41,'Index Web'!A$3:O$234,15,FALSE)," ",VLOOKUP(B41,'Index Web'!A$3:O$234,13,FALSE),"""","},")</f>
        <v>" salmo32"},</v>
      </c>
      <c r="Q41" t="str">
        <f t="shared" si="0"/>
        <v>{id:300,title: "Salmo 32", subtitle: "", category: "Liturgia", moments: [Salmodia], url: "/src/index.html?canto=salmo32", content: " salmo32"},</v>
      </c>
    </row>
    <row r="42" spans="2:17" x14ac:dyDescent="0.25">
      <c r="B42" s="25">
        <v>33</v>
      </c>
      <c r="C42" t="s">
        <v>261</v>
      </c>
      <c r="D42">
        <f>VLOOKUP(B42,'Index Web'!A$3:L$234,2,FALSE)</f>
        <v>300</v>
      </c>
      <c r="E42" t="s">
        <v>947</v>
      </c>
      <c r="F42" t="str">
        <f>_xlfn.CONCAT("""",VLOOKUP(B42,'Index Web'!A$3:L$234,3,FALSE),"""")</f>
        <v>"Salmo 33"</v>
      </c>
      <c r="G42" t="s">
        <v>948</v>
      </c>
      <c r="H42" t="str">
        <f>_xlfn.CONCAT("""",VLOOKUP(B42,'Index Web'!A$3:L$234,4,FALSE),"""")</f>
        <v>""</v>
      </c>
      <c r="I42" t="s">
        <v>949</v>
      </c>
      <c r="J42" t="str">
        <f>_xlfn.CONCAT("""",VLOOKUP(B42,'Index Web'!A$3:L$234,5,FALSE),"""")</f>
        <v>"Liturgia"</v>
      </c>
      <c r="K42" t="s">
        <v>950</v>
      </c>
      <c r="L42" t="str">
        <f>_xlfn.CONCAT("[",VLOOKUP(B42,'Index Web'!A$3:N$234,14,FALSE),"]")</f>
        <v>[Salmodia]</v>
      </c>
      <c r="M42" t="s">
        <v>951</v>
      </c>
      <c r="N42" t="str">
        <f>_xlfn.CONCAT("""/src/index.html?canto=",VLOOKUP(B42,'Index Web'!A$3:N$234,13,FALSE),"""")</f>
        <v>"/src/index.html?canto=salmo33"</v>
      </c>
      <c r="O42" t="s">
        <v>952</v>
      </c>
      <c r="P42" t="str">
        <f>_xlfn.CONCAT("""",VLOOKUP(B42,'Index Web'!A$3:O$234,15,FALSE)," ",VLOOKUP(B42,'Index Web'!A$3:O$234,13,FALSE),"""","},")</f>
        <v>" salmo33"},</v>
      </c>
      <c r="Q42" t="str">
        <f t="shared" si="0"/>
        <v>{id:300,title: "Salmo 33", subtitle: "", category: "Liturgia", moments: [Salmodia], url: "/src/index.html?canto=salmo33", content: " salmo33"},</v>
      </c>
    </row>
    <row r="43" spans="2:17" x14ac:dyDescent="0.25">
      <c r="B43" s="26">
        <v>34</v>
      </c>
      <c r="C43" t="s">
        <v>261</v>
      </c>
      <c r="D43">
        <f>VLOOKUP(B43,'Index Web'!A$3:L$234,2,FALSE)</f>
        <v>300</v>
      </c>
      <c r="E43" t="s">
        <v>947</v>
      </c>
      <c r="F43" t="str">
        <f>_xlfn.CONCAT("""",VLOOKUP(B43,'Index Web'!A$3:L$234,3,FALSE),"""")</f>
        <v>"Salmo 34"</v>
      </c>
      <c r="G43" t="s">
        <v>948</v>
      </c>
      <c r="H43" t="str">
        <f>_xlfn.CONCAT("""",VLOOKUP(B43,'Index Web'!A$3:L$234,4,FALSE),"""")</f>
        <v>""</v>
      </c>
      <c r="I43" t="s">
        <v>949</v>
      </c>
      <c r="J43" t="str">
        <f>_xlfn.CONCAT("""",VLOOKUP(B43,'Index Web'!A$3:L$234,5,FALSE),"""")</f>
        <v>"Liturgia"</v>
      </c>
      <c r="K43" t="s">
        <v>950</v>
      </c>
      <c r="L43" t="str">
        <f>_xlfn.CONCAT("[",VLOOKUP(B43,'Index Web'!A$3:N$234,14,FALSE),"]")</f>
        <v>[Salmodia]</v>
      </c>
      <c r="M43" t="s">
        <v>951</v>
      </c>
      <c r="N43" t="str">
        <f>_xlfn.CONCAT("""/src/index.html?canto=",VLOOKUP(B43,'Index Web'!A$3:N$234,13,FALSE),"""")</f>
        <v>"/src/index.html?canto=salmo34"</v>
      </c>
      <c r="O43" t="s">
        <v>952</v>
      </c>
      <c r="P43" t="str">
        <f>_xlfn.CONCAT("""",VLOOKUP(B43,'Index Web'!A$3:O$234,15,FALSE)," ",VLOOKUP(B43,'Index Web'!A$3:O$234,13,FALSE),"""","},")</f>
        <v>" salmo34"},</v>
      </c>
      <c r="Q43" t="str">
        <f t="shared" si="0"/>
        <v>{id:300,title: "Salmo 34", subtitle: "", category: "Liturgia", moments: [Salmodia], url: "/src/index.html?canto=salmo34", content: " salmo34"},</v>
      </c>
    </row>
    <row r="44" spans="2:17" x14ac:dyDescent="0.25">
      <c r="B44" s="25">
        <v>35</v>
      </c>
      <c r="C44" t="s">
        <v>261</v>
      </c>
      <c r="D44">
        <f>VLOOKUP(B44,'Index Web'!A$3:L$234,2,FALSE)</f>
        <v>300</v>
      </c>
      <c r="E44" t="s">
        <v>947</v>
      </c>
      <c r="F44" t="str">
        <f>_xlfn.CONCAT("""",VLOOKUP(B44,'Index Web'!A$3:L$234,3,FALSE),"""")</f>
        <v>"Salmo 35"</v>
      </c>
      <c r="G44" t="s">
        <v>948</v>
      </c>
      <c r="H44" t="str">
        <f>_xlfn.CONCAT("""",VLOOKUP(B44,'Index Web'!A$3:L$234,4,FALSE),"""")</f>
        <v>""</v>
      </c>
      <c r="I44" t="s">
        <v>949</v>
      </c>
      <c r="J44" t="str">
        <f>_xlfn.CONCAT("""",VLOOKUP(B44,'Index Web'!A$3:L$234,5,FALSE),"""")</f>
        <v>"Liturgia"</v>
      </c>
      <c r="K44" t="s">
        <v>950</v>
      </c>
      <c r="L44" t="str">
        <f>_xlfn.CONCAT("[",VLOOKUP(B44,'Index Web'!A$3:N$234,14,FALSE),"]")</f>
        <v>[Salmodia]</v>
      </c>
      <c r="M44" t="s">
        <v>951</v>
      </c>
      <c r="N44" t="str">
        <f>_xlfn.CONCAT("""/src/index.html?canto=",VLOOKUP(B44,'Index Web'!A$3:N$234,13,FALSE),"""")</f>
        <v>"/src/index.html?canto=salmo35"</v>
      </c>
      <c r="O44" t="s">
        <v>952</v>
      </c>
      <c r="P44" t="str">
        <f>_xlfn.CONCAT("""",VLOOKUP(B44,'Index Web'!A$3:O$234,15,FALSE)," ",VLOOKUP(B44,'Index Web'!A$3:O$234,13,FALSE),"""","},")</f>
        <v>" salmo35"},</v>
      </c>
      <c r="Q44" t="str">
        <f t="shared" si="0"/>
        <v>{id:300,title: "Salmo 35", subtitle: "", category: "Liturgia", moments: [Salmodia], url: "/src/index.html?canto=salmo35", content: " salmo35"},</v>
      </c>
    </row>
    <row r="45" spans="2:17" x14ac:dyDescent="0.25">
      <c r="B45" s="26">
        <v>36</v>
      </c>
      <c r="C45" t="s">
        <v>261</v>
      </c>
      <c r="D45">
        <f>VLOOKUP(B45,'Index Web'!A$3:L$234,2,FALSE)</f>
        <v>300</v>
      </c>
      <c r="E45" t="s">
        <v>947</v>
      </c>
      <c r="F45" t="str">
        <f>_xlfn.CONCAT("""",VLOOKUP(B45,'Index Web'!A$3:L$234,3,FALSE),"""")</f>
        <v>"Salmo 36"</v>
      </c>
      <c r="G45" t="s">
        <v>948</v>
      </c>
      <c r="H45" t="str">
        <f>_xlfn.CONCAT("""",VLOOKUP(B45,'Index Web'!A$3:L$234,4,FALSE),"""")</f>
        <v>""</v>
      </c>
      <c r="I45" t="s">
        <v>949</v>
      </c>
      <c r="J45" t="str">
        <f>_xlfn.CONCAT("""",VLOOKUP(B45,'Index Web'!A$3:L$234,5,FALSE),"""")</f>
        <v>"Liturgia"</v>
      </c>
      <c r="K45" t="s">
        <v>950</v>
      </c>
      <c r="L45" t="str">
        <f>_xlfn.CONCAT("[",VLOOKUP(B45,'Index Web'!A$3:N$234,14,FALSE),"]")</f>
        <v>[Salmodia]</v>
      </c>
      <c r="M45" t="s">
        <v>951</v>
      </c>
      <c r="N45" t="str">
        <f>_xlfn.CONCAT("""/src/index.html?canto=",VLOOKUP(B45,'Index Web'!A$3:N$234,13,FALSE),"""")</f>
        <v>"/src/index.html?canto=salmo36"</v>
      </c>
      <c r="O45" t="s">
        <v>952</v>
      </c>
      <c r="P45" t="str">
        <f>_xlfn.CONCAT("""",VLOOKUP(B45,'Index Web'!A$3:O$234,15,FALSE)," ",VLOOKUP(B45,'Index Web'!A$3:O$234,13,FALSE),"""","},")</f>
        <v>" salmo36"},</v>
      </c>
      <c r="Q45" t="str">
        <f t="shared" si="0"/>
        <v>{id:300,title: "Salmo 36", subtitle: "", category: "Liturgia", moments: [Salmodia], url: "/src/index.html?canto=salmo36", content: " salmo36"},</v>
      </c>
    </row>
    <row r="46" spans="2:17" x14ac:dyDescent="0.25">
      <c r="B46" s="29">
        <v>185</v>
      </c>
      <c r="C46" t="s">
        <v>261</v>
      </c>
      <c r="D46">
        <f>VLOOKUP(B46,'Index Web'!A$3:L$234,2,FALSE)</f>
        <v>300</v>
      </c>
      <c r="E46" t="s">
        <v>947</v>
      </c>
      <c r="F46" t="str">
        <f>_xlfn.CONCAT("""",VLOOKUP(B46,'Index Web'!A$3:L$234,3,FALSE),"""")</f>
        <v>""</v>
      </c>
      <c r="G46" t="s">
        <v>948</v>
      </c>
      <c r="H46" t="str">
        <f>_xlfn.CONCAT("""",VLOOKUP(B46,'Index Web'!A$3:L$234,4,FALSE),"""")</f>
        <v>""</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v>
      </c>
      <c r="O46" t="s">
        <v>952</v>
      </c>
      <c r="P46" t="str">
        <f>_xlfn.CONCAT("""",VLOOKUP(B46,'Index Web'!A$3:O$234,15,FALSE)," ",VLOOKUP(B46,'Index Web'!A$3:O$234,13,FALSE),"""","},")</f>
        <v>" "},</v>
      </c>
      <c r="Q46" t="str">
        <f t="shared" si="0"/>
        <v>{id:300,title: "", subtitle: "", category: "Liturgia", moments: [""], url: "/src/index.html?canto=", content: " "},</v>
      </c>
    </row>
    <row r="47" spans="2:17" x14ac:dyDescent="0.25">
      <c r="B47" s="26">
        <v>37</v>
      </c>
      <c r="C47" t="s">
        <v>261</v>
      </c>
      <c r="D47">
        <f>VLOOKUP(B47,'Index Web'!A$3:L$234,2,FALSE)</f>
        <v>300</v>
      </c>
      <c r="E47" t="s">
        <v>947</v>
      </c>
      <c r="F47" t="str">
        <f>_xlfn.CONCAT("""",VLOOKUP(B47,'Index Web'!A$3:L$234,3,FALSE),"""")</f>
        <v>"Salmo 37"</v>
      </c>
      <c r="G47" t="s">
        <v>948</v>
      </c>
      <c r="H47" t="str">
        <f>_xlfn.CONCAT("""",VLOOKUP(B47,'Index Web'!A$3:L$234,4,FALSE),"""")</f>
        <v>""</v>
      </c>
      <c r="I47" t="s">
        <v>949</v>
      </c>
      <c r="J47" t="str">
        <f>_xlfn.CONCAT("""",VLOOKUP(B47,'Index Web'!A$3:L$234,5,FALSE),"""")</f>
        <v>"Liturgia"</v>
      </c>
      <c r="K47" t="s">
        <v>950</v>
      </c>
      <c r="L47" t="str">
        <f>_xlfn.CONCAT("[",VLOOKUP(B47,'Index Web'!A$3:N$234,14,FALSE),"]")</f>
        <v>[Salmodia]</v>
      </c>
      <c r="M47" t="s">
        <v>951</v>
      </c>
      <c r="N47" t="str">
        <f>_xlfn.CONCAT("""/src/index.html?canto=",VLOOKUP(B47,'Index Web'!A$3:N$234,13,FALSE),"""")</f>
        <v>"/src/index.html?canto=salmo37"</v>
      </c>
      <c r="O47" t="s">
        <v>952</v>
      </c>
      <c r="P47" t="str">
        <f>_xlfn.CONCAT("""",VLOOKUP(B47,'Index Web'!A$3:O$234,15,FALSE)," ",VLOOKUP(B47,'Index Web'!A$3:O$234,13,FALSE),"""","},")</f>
        <v>" salmo37"},</v>
      </c>
      <c r="Q47" t="str">
        <f t="shared" si="0"/>
        <v>{id:300,title: "Salmo 37", subtitle: "", category: "Liturgia", moments: [Salmodia], url: "/src/index.html?canto=salmo37", content: " salmo37"},</v>
      </c>
    </row>
    <row r="48" spans="2:17" x14ac:dyDescent="0.25">
      <c r="B48" s="24">
        <v>239</v>
      </c>
      <c r="C48" t="s">
        <v>261</v>
      </c>
      <c r="D48" t="e">
        <f>VLOOKUP(B48,'Index Web'!A$3:L$234,2,FALSE)</f>
        <v>#N/A</v>
      </c>
      <c r="E48" t="s">
        <v>947</v>
      </c>
      <c r="F48" t="e">
        <f>_xlfn.CONCAT("""",VLOOKUP(B48,'Index Web'!A$3:L$234,3,FALSE),"""")</f>
        <v>#N/A</v>
      </c>
      <c r="G48" t="s">
        <v>948</v>
      </c>
      <c r="H48" t="e">
        <f>_xlfn.CONCAT("""",VLOOKUP(B48,'Index Web'!A$3:L$234,4,FALSE),"""")</f>
        <v>#N/A</v>
      </c>
      <c r="I48" t="s">
        <v>949</v>
      </c>
      <c r="J48" t="e">
        <f>_xlfn.CONCAT("""",VLOOKUP(B48,'Index Web'!A$3:L$234,5,FALSE),"""")</f>
        <v>#N/A</v>
      </c>
      <c r="K48" t="s">
        <v>950</v>
      </c>
      <c r="L48" t="e">
        <f>_xlfn.CONCAT("[",VLOOKUP(B48,'Index Web'!A$3:N$234,14,FALSE),"]")</f>
        <v>#N/A</v>
      </c>
      <c r="M48" t="s">
        <v>951</v>
      </c>
      <c r="N48" t="e">
        <f>_xlfn.CONCAT("""/src/index.html?canto=",VLOOKUP(B48,'Index Web'!A$3:N$234,13,FALSE),"""")</f>
        <v>#N/A</v>
      </c>
      <c r="O48" t="s">
        <v>952</v>
      </c>
      <c r="P48" t="e">
        <f>_xlfn.CONCAT("""",VLOOKUP(B48,'Index Web'!A$3:O$234,15,FALSE)," ",VLOOKUP(B48,'Index Web'!A$3:O$234,13,FALSE),"""","},")</f>
        <v>#N/A</v>
      </c>
      <c r="Q48" t="e">
        <f t="shared" si="0"/>
        <v>#N/A</v>
      </c>
    </row>
    <row r="49" spans="2:17" x14ac:dyDescent="0.25">
      <c r="B49" s="30">
        <v>221</v>
      </c>
      <c r="C49" t="s">
        <v>261</v>
      </c>
      <c r="D49">
        <f>VLOOKUP(B49,'Index Web'!A$3:L$234,2,FALSE)</f>
        <v>300</v>
      </c>
      <c r="E49" t="s">
        <v>947</v>
      </c>
      <c r="F49" t="str">
        <f>_xlfn.CONCAT("""",VLOOKUP(B49,'Index Web'!A$3:L$234,3,FALSE),"""")</f>
        <v>""</v>
      </c>
      <c r="G49" t="s">
        <v>948</v>
      </c>
      <c r="H49" t="str">
        <f>_xlfn.CONCAT("""",VLOOKUP(B49,'Index Web'!A$3:L$234,4,FALSE),"""")</f>
        <v>""</v>
      </c>
      <c r="I49" t="s">
        <v>949</v>
      </c>
      <c r="J49" t="str">
        <f>_xlfn.CONCAT("""",VLOOKUP(B49,'Index Web'!A$3:L$234,5,FALSE),"""")</f>
        <v>"Liturgia"</v>
      </c>
      <c r="K49" t="s">
        <v>950</v>
      </c>
      <c r="L49" t="str">
        <f>_xlfn.CONCAT("[",VLOOKUP(B49,'Index Web'!A$3:N$234,14,FALSE),"]")</f>
        <v>[""]</v>
      </c>
      <c r="M49" t="s">
        <v>951</v>
      </c>
      <c r="N49" t="str">
        <f>_xlfn.CONCAT("""/src/index.html?canto=",VLOOKUP(B49,'Index Web'!A$3:N$234,13,FALSE),"""")</f>
        <v>"/src/index.html?canto="</v>
      </c>
      <c r="O49" t="s">
        <v>952</v>
      </c>
      <c r="P49" t="str">
        <f>_xlfn.CONCAT("""",VLOOKUP(B49,'Index Web'!A$3:O$234,15,FALSE)," ",VLOOKUP(B49,'Index Web'!A$3:O$234,13,FALSE),"""","},")</f>
        <v>" "},</v>
      </c>
      <c r="Q49" t="str">
        <f t="shared" si="0"/>
        <v>{id:300,title: "", subtitle: "", category: "Liturgia", moments: [""], url: "/src/index.html?canto=", content: " "},</v>
      </c>
    </row>
    <row r="50" spans="2:17" x14ac:dyDescent="0.25">
      <c r="B50" s="25">
        <v>38</v>
      </c>
      <c r="C50" t="s">
        <v>261</v>
      </c>
      <c r="D50">
        <f>VLOOKUP(B50,'Index Web'!A$3:L$234,2,FALSE)</f>
        <v>300</v>
      </c>
      <c r="E50" t="s">
        <v>947</v>
      </c>
      <c r="F50" t="str">
        <f>_xlfn.CONCAT("""",VLOOKUP(B50,'Index Web'!A$3:L$234,3,FALSE),"""")</f>
        <v>"Salmo 38"</v>
      </c>
      <c r="G50" t="s">
        <v>948</v>
      </c>
      <c r="H50" t="str">
        <f>_xlfn.CONCAT("""",VLOOKUP(B50,'Index Web'!A$3:L$234,4,FALSE),"""")</f>
        <v>""</v>
      </c>
      <c r="I50" t="s">
        <v>949</v>
      </c>
      <c r="J50" t="str">
        <f>_xlfn.CONCAT("""",VLOOKUP(B50,'Index Web'!A$3:L$234,5,FALSE),"""")</f>
        <v>"Liturgia"</v>
      </c>
      <c r="K50" t="s">
        <v>950</v>
      </c>
      <c r="L50" t="str">
        <f>_xlfn.CONCAT("[",VLOOKUP(B50,'Index Web'!A$3:N$234,14,FALSE),"]")</f>
        <v>[Salmodia]</v>
      </c>
      <c r="M50" t="s">
        <v>951</v>
      </c>
      <c r="N50" t="str">
        <f>_xlfn.CONCAT("""/src/index.html?canto=",VLOOKUP(B50,'Index Web'!A$3:N$234,13,FALSE),"""")</f>
        <v>"/src/index.html?canto=salmo38"</v>
      </c>
      <c r="O50" t="s">
        <v>952</v>
      </c>
      <c r="P50" t="str">
        <f>_xlfn.CONCAT("""",VLOOKUP(B50,'Index Web'!A$3:O$234,15,FALSE)," ",VLOOKUP(B50,'Index Web'!A$3:O$234,13,FALSE),"""","},")</f>
        <v>" salmo38"},</v>
      </c>
      <c r="Q50" t="str">
        <f t="shared" si="0"/>
        <v>{id:300,title: "Salmo 38", subtitle: "", category: "Liturgia", moments: [Salmodia], url: "/src/index.html?canto=salmo38", content: " salmo38"},</v>
      </c>
    </row>
    <row r="51" spans="2:17" x14ac:dyDescent="0.25">
      <c r="B51" s="26">
        <v>39</v>
      </c>
      <c r="C51" t="s">
        <v>261</v>
      </c>
      <c r="D51">
        <f>VLOOKUP(B51,'Index Web'!A$3:L$234,2,FALSE)</f>
        <v>300</v>
      </c>
      <c r="E51" t="s">
        <v>947</v>
      </c>
      <c r="F51" t="str">
        <f>_xlfn.CONCAT("""",VLOOKUP(B51,'Index Web'!A$3:L$234,3,FALSE),"""")</f>
        <v>"Salmo 39"</v>
      </c>
      <c r="G51" t="s">
        <v>948</v>
      </c>
      <c r="H51" t="str">
        <f>_xlfn.CONCAT("""",VLOOKUP(B51,'Index Web'!A$3:L$234,4,FALSE),"""")</f>
        <v>""</v>
      </c>
      <c r="I51" t="s">
        <v>949</v>
      </c>
      <c r="J51" t="str">
        <f>_xlfn.CONCAT("""",VLOOKUP(B51,'Index Web'!A$3:L$234,5,FALSE),"""")</f>
        <v>"Liturgia"</v>
      </c>
      <c r="K51" t="s">
        <v>950</v>
      </c>
      <c r="L51" t="str">
        <f>_xlfn.CONCAT("[",VLOOKUP(B51,'Index Web'!A$3:N$234,14,FALSE),"]")</f>
        <v>[Salmodia]</v>
      </c>
      <c r="M51" t="s">
        <v>951</v>
      </c>
      <c r="N51" t="str">
        <f>_xlfn.CONCAT("""/src/index.html?canto=",VLOOKUP(B51,'Index Web'!A$3:N$234,13,FALSE),"""")</f>
        <v>"/src/index.html?canto=salmo39"</v>
      </c>
      <c r="O51" t="s">
        <v>952</v>
      </c>
      <c r="P51" t="str">
        <f>_xlfn.CONCAT("""",VLOOKUP(B51,'Index Web'!A$3:O$234,15,FALSE)," ",VLOOKUP(B51,'Index Web'!A$3:O$234,13,FALSE),"""","},")</f>
        <v>" salmo39"},</v>
      </c>
      <c r="Q51" t="str">
        <f t="shared" si="0"/>
        <v>{id:300,title: "Salmo 39", subtitle: "", category: "Liturgia", moments: [Salmodia], url: "/src/index.html?canto=salmo39", content: " salmo39"},</v>
      </c>
    </row>
    <row r="52" spans="2:17" x14ac:dyDescent="0.25">
      <c r="B52" s="28">
        <v>240</v>
      </c>
      <c r="C52" t="s">
        <v>261</v>
      </c>
      <c r="D52" t="e">
        <f>VLOOKUP(B52,'Index Web'!A$3:L$234,2,FALSE)</f>
        <v>#N/A</v>
      </c>
      <c r="E52" t="s">
        <v>947</v>
      </c>
      <c r="F52" t="e">
        <f>_xlfn.CONCAT("""",VLOOKUP(B52,'Index Web'!A$3:L$234,3,FALSE),"""")</f>
        <v>#N/A</v>
      </c>
      <c r="G52" t="s">
        <v>948</v>
      </c>
      <c r="H52" t="e">
        <f>_xlfn.CONCAT("""",VLOOKUP(B52,'Index Web'!A$3:L$234,4,FALSE),"""")</f>
        <v>#N/A</v>
      </c>
      <c r="I52" t="s">
        <v>949</v>
      </c>
      <c r="J52" t="e">
        <f>_xlfn.CONCAT("""",VLOOKUP(B52,'Index Web'!A$3:L$234,5,FALSE),"""")</f>
        <v>#N/A</v>
      </c>
      <c r="K52" t="s">
        <v>950</v>
      </c>
      <c r="L52" t="e">
        <f>_xlfn.CONCAT("[",VLOOKUP(B52,'Index Web'!A$3:N$234,14,FALSE),"]")</f>
        <v>#N/A</v>
      </c>
      <c r="M52" t="s">
        <v>951</v>
      </c>
      <c r="N52" t="e">
        <f>_xlfn.CONCAT("""/src/index.html?canto=",VLOOKUP(B52,'Index Web'!A$3:N$234,13,FALSE),"""")</f>
        <v>#N/A</v>
      </c>
      <c r="O52" t="s">
        <v>952</v>
      </c>
      <c r="P52" t="e">
        <f>_xlfn.CONCAT("""",VLOOKUP(B52,'Index Web'!A$3:O$234,15,FALSE)," ",VLOOKUP(B52,'Index Web'!A$3:O$234,13,FALSE),"""","},")</f>
        <v>#N/A</v>
      </c>
      <c r="Q52" t="e">
        <f t="shared" si="0"/>
        <v>#N/A</v>
      </c>
    </row>
    <row r="53" spans="2:17" x14ac:dyDescent="0.25">
      <c r="B53" s="26">
        <v>40</v>
      </c>
      <c r="C53" t="s">
        <v>261</v>
      </c>
      <c r="D53">
        <f>VLOOKUP(B53,'Index Web'!A$3:L$234,2,FALSE)</f>
        <v>300</v>
      </c>
      <c r="E53" t="s">
        <v>947</v>
      </c>
      <c r="F53" t="str">
        <f>_xlfn.CONCAT("""",VLOOKUP(B53,'Index Web'!A$3:L$234,3,FALSE),"""")</f>
        <v>"Salmo 40"</v>
      </c>
      <c r="G53" t="s">
        <v>948</v>
      </c>
      <c r="H53" t="str">
        <f>_xlfn.CONCAT("""",VLOOKUP(B53,'Index Web'!A$3:L$234,4,FALSE),"""")</f>
        <v>""</v>
      </c>
      <c r="I53" t="s">
        <v>949</v>
      </c>
      <c r="J53" t="str">
        <f>_xlfn.CONCAT("""",VLOOKUP(B53,'Index Web'!A$3:L$234,5,FALSE),"""")</f>
        <v>"Liturgia"</v>
      </c>
      <c r="K53" t="s">
        <v>950</v>
      </c>
      <c r="L53" t="str">
        <f>_xlfn.CONCAT("[",VLOOKUP(B53,'Index Web'!A$3:N$234,14,FALSE),"]")</f>
        <v>[Salmodia]</v>
      </c>
      <c r="M53" t="s">
        <v>951</v>
      </c>
      <c r="N53" t="str">
        <f>_xlfn.CONCAT("""/src/index.html?canto=",VLOOKUP(B53,'Index Web'!A$3:N$234,13,FALSE),"""")</f>
        <v>"/src/index.html?canto=salmo40"</v>
      </c>
      <c r="O53" t="s">
        <v>952</v>
      </c>
      <c r="P53" t="str">
        <f>_xlfn.CONCAT("""",VLOOKUP(B53,'Index Web'!A$3:O$234,15,FALSE)," ",VLOOKUP(B53,'Index Web'!A$3:O$234,13,FALSE),"""","},")</f>
        <v>" salmo40"},</v>
      </c>
      <c r="Q53" t="str">
        <f t="shared" si="0"/>
        <v>{id:300,title: "Salmo 40", subtitle: "", category: "Liturgia", moments: [Salmodia], url: "/src/index.html?canto=salmo40", content: " salmo40"},</v>
      </c>
    </row>
    <row r="54" spans="2:17" x14ac:dyDescent="0.25">
      <c r="B54" s="25">
        <v>41</v>
      </c>
      <c r="C54" t="s">
        <v>261</v>
      </c>
      <c r="D54">
        <f>VLOOKUP(B54,'Index Web'!A$3:L$234,2,FALSE)</f>
        <v>300</v>
      </c>
      <c r="E54" t="s">
        <v>947</v>
      </c>
      <c r="F54" t="str">
        <f>_xlfn.CONCAT("""",VLOOKUP(B54,'Index Web'!A$3:L$234,3,FALSE),"""")</f>
        <v>"Salmo 41"</v>
      </c>
      <c r="G54" t="s">
        <v>948</v>
      </c>
      <c r="H54" t="str">
        <f>_xlfn.CONCAT("""",VLOOKUP(B54,'Index Web'!A$3:L$234,4,FALSE),"""")</f>
        <v>""</v>
      </c>
      <c r="I54" t="s">
        <v>949</v>
      </c>
      <c r="J54" t="str">
        <f>_xlfn.CONCAT("""",VLOOKUP(B54,'Index Web'!A$3:L$234,5,FALSE),"""")</f>
        <v>"Liturgia"</v>
      </c>
      <c r="K54" t="s">
        <v>950</v>
      </c>
      <c r="L54" t="str">
        <f>_xlfn.CONCAT("[",VLOOKUP(B54,'Index Web'!A$3:N$234,14,FALSE),"]")</f>
        <v>[Salmodia]</v>
      </c>
      <c r="M54" t="s">
        <v>951</v>
      </c>
      <c r="N54" t="str">
        <f>_xlfn.CONCAT("""/src/index.html?canto=",VLOOKUP(B54,'Index Web'!A$3:N$234,13,FALSE),"""")</f>
        <v>"/src/index.html?canto=salmo41"</v>
      </c>
      <c r="O54" t="s">
        <v>952</v>
      </c>
      <c r="P54" t="str">
        <f>_xlfn.CONCAT("""",VLOOKUP(B54,'Index Web'!A$3:O$234,15,FALSE)," ",VLOOKUP(B54,'Index Web'!A$3:O$234,13,FALSE),"""","},")</f>
        <v>" salmo41"},</v>
      </c>
      <c r="Q54" t="str">
        <f t="shared" si="0"/>
        <v>{id:300,title: "Salmo 41", subtitle: "", category: "Liturgia", moments: [Salmodia], url: "/src/index.html?canto=salmo41", content: " salmo41"},</v>
      </c>
    </row>
    <row r="55" spans="2:17" x14ac:dyDescent="0.25">
      <c r="B55" s="27">
        <v>186</v>
      </c>
      <c r="C55" t="s">
        <v>261</v>
      </c>
      <c r="D55">
        <f>VLOOKUP(B55,'Index Web'!A$3:L$234,2,FALSE)</f>
        <v>300</v>
      </c>
      <c r="E55" t="s">
        <v>947</v>
      </c>
      <c r="F55" t="str">
        <f>_xlfn.CONCAT("""",VLOOKUP(B55,'Index Web'!A$3:L$234,3,FALSE),"""")</f>
        <v>""</v>
      </c>
      <c r="G55" t="s">
        <v>948</v>
      </c>
      <c r="H55" t="str">
        <f>_xlfn.CONCAT("""",VLOOKUP(B55,'Index Web'!A$3:L$234,4,FALSE),"""")</f>
        <v>""</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v>
      </c>
      <c r="O55" t="s">
        <v>952</v>
      </c>
      <c r="P55" t="str">
        <f>_xlfn.CONCAT("""",VLOOKUP(B55,'Index Web'!A$3:O$234,15,FALSE)," ",VLOOKUP(B55,'Index Web'!A$3:O$234,13,FALSE),"""","},")</f>
        <v>" "},</v>
      </c>
      <c r="Q55" t="str">
        <f t="shared" si="0"/>
        <v>{id:300,title: "", subtitle: "", category: "Liturgia", moments: [""], url: "/src/index.html?canto=", content: " "},</v>
      </c>
    </row>
    <row r="56" spans="2:17" x14ac:dyDescent="0.25">
      <c r="B56" s="29">
        <v>187</v>
      </c>
      <c r="C56" t="s">
        <v>261</v>
      </c>
      <c r="D56">
        <f>VLOOKUP(B56,'Index Web'!A$3:L$234,2,FALSE)</f>
        <v>300</v>
      </c>
      <c r="E56" t="s">
        <v>947</v>
      </c>
      <c r="F56" t="str">
        <f>_xlfn.CONCAT("""",VLOOKUP(B56,'Index Web'!A$3:L$234,3,FALSE),"""")</f>
        <v>""</v>
      </c>
      <c r="G56" t="s">
        <v>948</v>
      </c>
      <c r="H56" t="str">
        <f>_xlfn.CONCAT("""",VLOOKUP(B56,'Index Web'!A$3:L$234,4,FALSE),"""")</f>
        <v>""</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v>
      </c>
      <c r="O56" t="s">
        <v>952</v>
      </c>
      <c r="P56" t="str">
        <f>_xlfn.CONCAT("""",VLOOKUP(B56,'Index Web'!A$3:O$234,15,FALSE)," ",VLOOKUP(B56,'Index Web'!A$3:O$234,13,FALSE),"""","},")</f>
        <v>" "},</v>
      </c>
      <c r="Q56" t="str">
        <f t="shared" si="0"/>
        <v>{id:300,title: "", subtitle: "", category: "Liturgia", moments: [""], url: "/src/index.html?canto=", content: " "},</v>
      </c>
    </row>
    <row r="57" spans="2:17" x14ac:dyDescent="0.25">
      <c r="B57" s="26">
        <v>42</v>
      </c>
      <c r="C57" t="s">
        <v>261</v>
      </c>
      <c r="D57">
        <f>VLOOKUP(B57,'Index Web'!A$3:L$234,2,FALSE)</f>
        <v>300</v>
      </c>
      <c r="E57" t="s">
        <v>947</v>
      </c>
      <c r="F57" t="str">
        <f>_xlfn.CONCAT("""",VLOOKUP(B57,'Index Web'!A$3:L$234,3,FALSE),"""")</f>
        <v>"Salmo 42"</v>
      </c>
      <c r="G57" t="s">
        <v>948</v>
      </c>
      <c r="H57" t="str">
        <f>_xlfn.CONCAT("""",VLOOKUP(B57,'Index Web'!A$3:L$234,4,FALSE),"""")</f>
        <v>""</v>
      </c>
      <c r="I57" t="s">
        <v>949</v>
      </c>
      <c r="J57" t="str">
        <f>_xlfn.CONCAT("""",VLOOKUP(B57,'Index Web'!A$3:L$234,5,FALSE),"""")</f>
        <v>"Liturgia"</v>
      </c>
      <c r="K57" t="s">
        <v>950</v>
      </c>
      <c r="L57" t="str">
        <f>_xlfn.CONCAT("[",VLOOKUP(B57,'Index Web'!A$3:N$234,14,FALSE),"]")</f>
        <v>[Salmodia]</v>
      </c>
      <c r="M57" t="s">
        <v>951</v>
      </c>
      <c r="N57" t="str">
        <f>_xlfn.CONCAT("""/src/index.html?canto=",VLOOKUP(B57,'Index Web'!A$3:N$234,13,FALSE),"""")</f>
        <v>"/src/index.html?canto=salmo42"</v>
      </c>
      <c r="O57" t="s">
        <v>952</v>
      </c>
      <c r="P57" t="str">
        <f>_xlfn.CONCAT("""",VLOOKUP(B57,'Index Web'!A$3:O$234,15,FALSE)," ",VLOOKUP(B57,'Index Web'!A$3:O$234,13,FALSE),"""","},")</f>
        <v>" salmo42"},</v>
      </c>
      <c r="Q57" t="str">
        <f t="shared" si="0"/>
        <v>{id:300,title: "Salmo 42", subtitle: "", category: "Liturgia", moments: [Salmodia], url: "/src/index.html?canto=salmo42", content: " salmo42"},</v>
      </c>
    </row>
    <row r="58" spans="2:17" x14ac:dyDescent="0.25">
      <c r="B58" s="31">
        <v>222</v>
      </c>
      <c r="C58" t="s">
        <v>261</v>
      </c>
      <c r="D58">
        <f>VLOOKUP(B58,'Index Web'!A$3:L$234,2,FALSE)</f>
        <v>300</v>
      </c>
      <c r="E58" t="s">
        <v>947</v>
      </c>
      <c r="F58" t="str">
        <f>_xlfn.CONCAT("""",VLOOKUP(B58,'Index Web'!A$3:L$234,3,FALSE),"""")</f>
        <v>""</v>
      </c>
      <c r="G58" t="s">
        <v>948</v>
      </c>
      <c r="H58" t="str">
        <f>_xlfn.CONCAT("""",VLOOKUP(B58,'Index Web'!A$3:L$234,4,FALSE),"""")</f>
        <v>""</v>
      </c>
      <c r="I58" t="s">
        <v>949</v>
      </c>
      <c r="J58" t="str">
        <f>_xlfn.CONCAT("""",VLOOKUP(B58,'Index Web'!A$3:L$234,5,FALSE),"""")</f>
        <v>"Liturgia"</v>
      </c>
      <c r="K58" t="s">
        <v>950</v>
      </c>
      <c r="L58" t="str">
        <f>_xlfn.CONCAT("[",VLOOKUP(B58,'Index Web'!A$3:N$234,14,FALSE),"]")</f>
        <v>[""]</v>
      </c>
      <c r="M58" t="s">
        <v>951</v>
      </c>
      <c r="N58" t="str">
        <f>_xlfn.CONCAT("""/src/index.html?canto=",VLOOKUP(B58,'Index Web'!A$3:N$234,13,FALSE),"""")</f>
        <v>"/src/index.html?canto="</v>
      </c>
      <c r="O58" t="s">
        <v>952</v>
      </c>
      <c r="P58" t="str">
        <f>_xlfn.CONCAT("""",VLOOKUP(B58,'Index Web'!A$3:O$234,15,FALSE)," ",VLOOKUP(B58,'Index Web'!A$3:O$234,13,FALSE),"""","},")</f>
        <v>" "},</v>
      </c>
      <c r="Q58" t="str">
        <f t="shared" si="0"/>
        <v>{id:300,title: "", subtitle: "", category: "Liturgia", moments: [""], url: "/src/index.html?canto=", content: " "},</v>
      </c>
    </row>
    <row r="59" spans="2:17" x14ac:dyDescent="0.25">
      <c r="B59" s="26">
        <v>43</v>
      </c>
      <c r="C59" t="s">
        <v>261</v>
      </c>
      <c r="D59">
        <f>VLOOKUP(B59,'Index Web'!A$3:L$234,2,FALSE)</f>
        <v>300</v>
      </c>
      <c r="E59" t="s">
        <v>947</v>
      </c>
      <c r="F59" t="str">
        <f>_xlfn.CONCAT("""",VLOOKUP(B59,'Index Web'!A$3:L$234,3,FALSE),"""")</f>
        <v>"Salmo 43"</v>
      </c>
      <c r="G59" t="s">
        <v>948</v>
      </c>
      <c r="H59" t="str">
        <f>_xlfn.CONCAT("""",VLOOKUP(B59,'Index Web'!A$3:L$234,4,FALSE),"""")</f>
        <v>""</v>
      </c>
      <c r="I59" t="s">
        <v>949</v>
      </c>
      <c r="J59" t="str">
        <f>_xlfn.CONCAT("""",VLOOKUP(B59,'Index Web'!A$3:L$234,5,FALSE),"""")</f>
        <v>"Liturgia"</v>
      </c>
      <c r="K59" t="s">
        <v>950</v>
      </c>
      <c r="L59" t="str">
        <f>_xlfn.CONCAT("[",VLOOKUP(B59,'Index Web'!A$3:N$234,14,FALSE),"]")</f>
        <v>[Salmodia]</v>
      </c>
      <c r="M59" t="s">
        <v>951</v>
      </c>
      <c r="N59" t="str">
        <f>_xlfn.CONCAT("""/src/index.html?canto=",VLOOKUP(B59,'Index Web'!A$3:N$234,13,FALSE),"""")</f>
        <v>"/src/index.html?canto=salmo43"</v>
      </c>
      <c r="O59" t="s">
        <v>952</v>
      </c>
      <c r="P59" t="str">
        <f>_xlfn.CONCAT("""",VLOOKUP(B59,'Index Web'!A$3:O$234,15,FALSE)," ",VLOOKUP(B59,'Index Web'!A$3:O$234,13,FALSE),"""","},")</f>
        <v>" salmo43"},</v>
      </c>
      <c r="Q59" t="str">
        <f t="shared" si="0"/>
        <v>{id:300,title: "Salmo 43", subtitle: "", category: "Liturgia", moments: [Salmodia], url: "/src/index.html?canto=salmo43", content: " salmo43"},</v>
      </c>
    </row>
    <row r="60" spans="2:17" x14ac:dyDescent="0.25">
      <c r="B60" s="25">
        <v>44</v>
      </c>
      <c r="C60" t="s">
        <v>261</v>
      </c>
      <c r="D60">
        <f>VLOOKUP(B60,'Index Web'!A$3:L$234,2,FALSE)</f>
        <v>300</v>
      </c>
      <c r="E60" t="s">
        <v>947</v>
      </c>
      <c r="F60" t="str">
        <f>_xlfn.CONCAT("""",VLOOKUP(B60,'Index Web'!A$3:L$234,3,FALSE),"""")</f>
        <v>"Salmo 44"</v>
      </c>
      <c r="G60" t="s">
        <v>948</v>
      </c>
      <c r="H60" t="str">
        <f>_xlfn.CONCAT("""",VLOOKUP(B60,'Index Web'!A$3:L$234,4,FALSE),"""")</f>
        <v>""</v>
      </c>
      <c r="I60" t="s">
        <v>949</v>
      </c>
      <c r="J60" t="str">
        <f>_xlfn.CONCAT("""",VLOOKUP(B60,'Index Web'!A$3:L$234,5,FALSE),"""")</f>
        <v>"Liturgia"</v>
      </c>
      <c r="K60" t="s">
        <v>950</v>
      </c>
      <c r="L60" t="str">
        <f>_xlfn.CONCAT("[",VLOOKUP(B60,'Index Web'!A$3:N$234,14,FALSE),"]")</f>
        <v>[Salmodia]</v>
      </c>
      <c r="M60" t="s">
        <v>951</v>
      </c>
      <c r="N60" t="str">
        <f>_xlfn.CONCAT("""/src/index.html?canto=",VLOOKUP(B60,'Index Web'!A$3:N$234,13,FALSE),"""")</f>
        <v>"/src/index.html?canto=salmo44"</v>
      </c>
      <c r="O60" t="s">
        <v>952</v>
      </c>
      <c r="P60" t="str">
        <f>_xlfn.CONCAT("""",VLOOKUP(B60,'Index Web'!A$3:O$234,15,FALSE)," ",VLOOKUP(B60,'Index Web'!A$3:O$234,13,FALSE),"""","},")</f>
        <v>" salmo44"},</v>
      </c>
      <c r="Q60" t="str">
        <f t="shared" si="0"/>
        <v>{id:300,title: "Salmo 44", subtitle: "", category: "Liturgia", moments: [Salmodia], url: "/src/index.html?canto=salmo44", content: " salmo44"},</v>
      </c>
    </row>
    <row r="61" spans="2:17" x14ac:dyDescent="0.25">
      <c r="B61" s="26">
        <v>45</v>
      </c>
      <c r="C61" t="s">
        <v>261</v>
      </c>
      <c r="D61">
        <f>VLOOKUP(B61,'Index Web'!A$3:L$234,2,FALSE)</f>
        <v>300</v>
      </c>
      <c r="E61" t="s">
        <v>947</v>
      </c>
      <c r="F61" t="str">
        <f>_xlfn.CONCAT("""",VLOOKUP(B61,'Index Web'!A$3:L$234,3,FALSE),"""")</f>
        <v>"Salmo 45"</v>
      </c>
      <c r="G61" t="s">
        <v>948</v>
      </c>
      <c r="H61" t="str">
        <f>_xlfn.CONCAT("""",VLOOKUP(B61,'Index Web'!A$3:L$234,4,FALSE),"""")</f>
        <v>""</v>
      </c>
      <c r="I61" t="s">
        <v>949</v>
      </c>
      <c r="J61" t="str">
        <f>_xlfn.CONCAT("""",VLOOKUP(B61,'Index Web'!A$3:L$234,5,FALSE),"""")</f>
        <v>"Liturgia"</v>
      </c>
      <c r="K61" t="s">
        <v>950</v>
      </c>
      <c r="L61" t="str">
        <f>_xlfn.CONCAT("[",VLOOKUP(B61,'Index Web'!A$3:N$234,14,FALSE),"]")</f>
        <v>[Salmodia]</v>
      </c>
      <c r="M61" t="s">
        <v>951</v>
      </c>
      <c r="N61" t="str">
        <f>_xlfn.CONCAT("""/src/index.html?canto=",VLOOKUP(B61,'Index Web'!A$3:N$234,13,FALSE),"""")</f>
        <v>"/src/index.html?canto=salmo45"</v>
      </c>
      <c r="O61" t="s">
        <v>952</v>
      </c>
      <c r="P61" t="str">
        <f>_xlfn.CONCAT("""",VLOOKUP(B61,'Index Web'!A$3:O$234,15,FALSE)," ",VLOOKUP(B61,'Index Web'!A$3:O$234,13,FALSE),"""","},")</f>
        <v>" salmo45"},</v>
      </c>
      <c r="Q61" t="str">
        <f t="shared" si="0"/>
        <v>{id:300,title: "Salmo 45", subtitle: "", category: "Liturgia", moments: [Salmodia], url: "/src/index.html?canto=salmo45", content: " salmo45"},</v>
      </c>
    </row>
    <row r="62" spans="2:17" x14ac:dyDescent="0.25">
      <c r="B62" s="25">
        <v>47</v>
      </c>
      <c r="C62" t="s">
        <v>261</v>
      </c>
      <c r="D62">
        <f>VLOOKUP(B62,'Index Web'!A$3:L$234,2,FALSE)</f>
        <v>300</v>
      </c>
      <c r="E62" t="s">
        <v>947</v>
      </c>
      <c r="F62" t="str">
        <f>_xlfn.CONCAT("""",VLOOKUP(B62,'Index Web'!A$3:L$234,3,FALSE),"""")</f>
        <v>"Salmo 47"</v>
      </c>
      <c r="G62" t="s">
        <v>948</v>
      </c>
      <c r="H62" t="str">
        <f>_xlfn.CONCAT("""",VLOOKUP(B62,'Index Web'!A$3:L$234,4,FALSE),"""")</f>
        <v>""</v>
      </c>
      <c r="I62" t="s">
        <v>949</v>
      </c>
      <c r="J62" t="str">
        <f>_xlfn.CONCAT("""",VLOOKUP(B62,'Index Web'!A$3:L$234,5,FALSE),"""")</f>
        <v>"Liturgia"</v>
      </c>
      <c r="K62" t="s">
        <v>950</v>
      </c>
      <c r="L62" t="str">
        <f>_xlfn.CONCAT("[",VLOOKUP(B62,'Index Web'!A$3:N$234,14,FALSE),"]")</f>
        <v>[Salmodia]</v>
      </c>
      <c r="M62" t="s">
        <v>951</v>
      </c>
      <c r="N62" t="str">
        <f>_xlfn.CONCAT("""/src/index.html?canto=",VLOOKUP(B62,'Index Web'!A$3:N$234,13,FALSE),"""")</f>
        <v>"/src/index.html?canto=salmo47"</v>
      </c>
      <c r="O62" t="s">
        <v>952</v>
      </c>
      <c r="P62" t="str">
        <f>_xlfn.CONCAT("""",VLOOKUP(B62,'Index Web'!A$3:O$234,15,FALSE)," ",VLOOKUP(B62,'Index Web'!A$3:O$234,13,FALSE),"""","},")</f>
        <v>" salmo47"},</v>
      </c>
      <c r="Q62" t="str">
        <f t="shared" si="0"/>
        <v>{id:300,title: "Salmo 47", subtitle: "", category: "Liturgia", moments: [Salmodia], url: "/src/index.html?canto=salmo47", content: " salmo47"},</v>
      </c>
    </row>
    <row r="63" spans="2:17" x14ac:dyDescent="0.25">
      <c r="B63" s="30">
        <v>223</v>
      </c>
      <c r="C63" t="s">
        <v>261</v>
      </c>
      <c r="D63">
        <f>VLOOKUP(B63,'Index Web'!A$3:L$234,2,FALSE)</f>
        <v>300</v>
      </c>
      <c r="E63" t="s">
        <v>947</v>
      </c>
      <c r="F63" t="str">
        <f>_xlfn.CONCAT("""",VLOOKUP(B63,'Index Web'!A$3:L$234,3,FALSE),"""")</f>
        <v>""</v>
      </c>
      <c r="G63" t="s">
        <v>948</v>
      </c>
      <c r="H63" t="str">
        <f>_xlfn.CONCAT("""",VLOOKUP(B63,'Index Web'!A$3:L$234,4,FALSE),"""")</f>
        <v>""</v>
      </c>
      <c r="I63" t="s">
        <v>949</v>
      </c>
      <c r="J63" t="str">
        <f>_xlfn.CONCAT("""",VLOOKUP(B63,'Index Web'!A$3:L$234,5,FALSE),"""")</f>
        <v>"Liturgia"</v>
      </c>
      <c r="K63" t="s">
        <v>950</v>
      </c>
      <c r="L63" t="str">
        <f>_xlfn.CONCAT("[",VLOOKUP(B63,'Index Web'!A$3:N$234,14,FALSE),"]")</f>
        <v>[""]</v>
      </c>
      <c r="M63" t="s">
        <v>951</v>
      </c>
      <c r="N63" t="str">
        <f>_xlfn.CONCAT("""/src/index.html?canto=",VLOOKUP(B63,'Index Web'!A$3:N$234,13,FALSE),"""")</f>
        <v>"/src/index.html?canto="</v>
      </c>
      <c r="O63" t="s">
        <v>952</v>
      </c>
      <c r="P63" t="str">
        <f>_xlfn.CONCAT("""",VLOOKUP(B63,'Index Web'!A$3:O$234,15,FALSE)," ",VLOOKUP(B63,'Index Web'!A$3:O$234,13,FALSE),"""","},")</f>
        <v>" "},</v>
      </c>
      <c r="Q63" t="str">
        <f t="shared" si="0"/>
        <v>{id:300,title: "", subtitle: "", category: "Liturgia", moments: [""], url: "/src/index.html?canto=", content: " "},</v>
      </c>
    </row>
    <row r="64" spans="2:17" x14ac:dyDescent="0.25">
      <c r="B64" s="25">
        <v>48</v>
      </c>
      <c r="C64" t="s">
        <v>261</v>
      </c>
      <c r="D64">
        <f>VLOOKUP(B64,'Index Web'!A$3:L$234,2,FALSE)</f>
        <v>300</v>
      </c>
      <c r="E64" t="s">
        <v>947</v>
      </c>
      <c r="F64" t="str">
        <f>_xlfn.CONCAT("""",VLOOKUP(B64,'Index Web'!A$3:L$234,3,FALSE),"""")</f>
        <v>"Salmo 48"</v>
      </c>
      <c r="G64" t="s">
        <v>948</v>
      </c>
      <c r="H64" t="str">
        <f>_xlfn.CONCAT("""",VLOOKUP(B64,'Index Web'!A$3:L$234,4,FALSE),"""")</f>
        <v>""</v>
      </c>
      <c r="I64" t="s">
        <v>949</v>
      </c>
      <c r="J64" t="str">
        <f>_xlfn.CONCAT("""",VLOOKUP(B64,'Index Web'!A$3:L$234,5,FALSE),"""")</f>
        <v>"Liturgia"</v>
      </c>
      <c r="K64" t="s">
        <v>950</v>
      </c>
      <c r="L64" t="str">
        <f>_xlfn.CONCAT("[",VLOOKUP(B64,'Index Web'!A$3:N$234,14,FALSE),"]")</f>
        <v>[Salmodia]</v>
      </c>
      <c r="M64" t="s">
        <v>951</v>
      </c>
      <c r="N64" t="str">
        <f>_xlfn.CONCAT("""/src/index.html?canto=",VLOOKUP(B64,'Index Web'!A$3:N$234,13,FALSE),"""")</f>
        <v>"/src/index.html?canto=salmo48"</v>
      </c>
      <c r="O64" t="s">
        <v>952</v>
      </c>
      <c r="P64" t="str">
        <f>_xlfn.CONCAT("""",VLOOKUP(B64,'Index Web'!A$3:O$234,15,FALSE)," ",VLOOKUP(B64,'Index Web'!A$3:O$234,13,FALSE),"""","},")</f>
        <v>" salmo48"},</v>
      </c>
      <c r="Q64" t="str">
        <f t="shared" si="0"/>
        <v>{id:300,title: "Salmo 48", subtitle: "", category: "Liturgia", moments: [Salmodia], url: "/src/index.html?canto=salmo48", content: " salmo48"},</v>
      </c>
    </row>
    <row r="65" spans="2:17" x14ac:dyDescent="0.25">
      <c r="B65" s="26">
        <v>49</v>
      </c>
      <c r="C65" t="s">
        <v>261</v>
      </c>
      <c r="D65">
        <f>VLOOKUP(B65,'Index Web'!A$3:L$234,2,FALSE)</f>
        <v>300</v>
      </c>
      <c r="E65" t="s">
        <v>947</v>
      </c>
      <c r="F65" t="str">
        <f>_xlfn.CONCAT("""",VLOOKUP(B65,'Index Web'!A$3:L$234,3,FALSE),"""")</f>
        <v>"Salmo 49"</v>
      </c>
      <c r="G65" t="s">
        <v>948</v>
      </c>
      <c r="H65" t="str">
        <f>_xlfn.CONCAT("""",VLOOKUP(B65,'Index Web'!A$3:L$234,4,FALSE),"""")</f>
        <v>""</v>
      </c>
      <c r="I65" t="s">
        <v>949</v>
      </c>
      <c r="J65" t="str">
        <f>_xlfn.CONCAT("""",VLOOKUP(B65,'Index Web'!A$3:L$234,5,FALSE),"""")</f>
        <v>"Liturgia"</v>
      </c>
      <c r="K65" t="s">
        <v>950</v>
      </c>
      <c r="L65" t="str">
        <f>_xlfn.CONCAT("[",VLOOKUP(B65,'Index Web'!A$3:N$234,14,FALSE),"]")</f>
        <v>[Salmodia]</v>
      </c>
      <c r="M65" t="s">
        <v>951</v>
      </c>
      <c r="N65" t="str">
        <f>_xlfn.CONCAT("""/src/index.html?canto=",VLOOKUP(B65,'Index Web'!A$3:N$234,13,FALSE),"""")</f>
        <v>"/src/index.html?canto=salmo49"</v>
      </c>
      <c r="O65" t="s">
        <v>952</v>
      </c>
      <c r="P65" t="str">
        <f>_xlfn.CONCAT("""",VLOOKUP(B65,'Index Web'!A$3:O$234,15,FALSE)," ",VLOOKUP(B65,'Index Web'!A$3:O$234,13,FALSE),"""","},")</f>
        <v>" salmo49"},</v>
      </c>
      <c r="Q65" t="str">
        <f t="shared" si="0"/>
        <v>{id:300,title: "Salmo 49", subtitle: "", category: "Liturgia", moments: [Salmodia], url: "/src/index.html?canto=salmo49", content: " salmo49"},</v>
      </c>
    </row>
    <row r="66" spans="2:17" x14ac:dyDescent="0.25">
      <c r="B66" s="25">
        <v>50</v>
      </c>
      <c r="C66" t="s">
        <v>261</v>
      </c>
      <c r="D66">
        <f>VLOOKUP(B66,'Index Web'!A$3:L$234,2,FALSE)</f>
        <v>300</v>
      </c>
      <c r="E66" t="s">
        <v>947</v>
      </c>
      <c r="F66" t="str">
        <f>_xlfn.CONCAT("""",VLOOKUP(B66,'Index Web'!A$3:L$234,3,FALSE),"""")</f>
        <v>"Salmo 50"</v>
      </c>
      <c r="G66" t="s">
        <v>948</v>
      </c>
      <c r="H66" t="str">
        <f>_xlfn.CONCAT("""",VLOOKUP(B66,'Index Web'!A$3:L$234,4,FALSE),"""")</f>
        <v>""</v>
      </c>
      <c r="I66" t="s">
        <v>949</v>
      </c>
      <c r="J66" t="str">
        <f>_xlfn.CONCAT("""",VLOOKUP(B66,'Index Web'!A$3:L$234,5,FALSE),"""")</f>
        <v>"Liturgia"</v>
      </c>
      <c r="K66" t="s">
        <v>950</v>
      </c>
      <c r="L66" t="str">
        <f>_xlfn.CONCAT("[",VLOOKUP(B66,'Index Web'!A$3:N$234,14,FALSE),"]")</f>
        <v>[Salmodia]</v>
      </c>
      <c r="M66" t="s">
        <v>951</v>
      </c>
      <c r="N66" t="str">
        <f>_xlfn.CONCAT("""/src/index.html?canto=",VLOOKUP(B66,'Index Web'!A$3:N$234,13,FALSE),"""")</f>
        <v>"/src/index.html?canto=salmo50"</v>
      </c>
      <c r="O66" t="s">
        <v>952</v>
      </c>
      <c r="P66" t="str">
        <f>_xlfn.CONCAT("""",VLOOKUP(B66,'Index Web'!A$3:O$234,15,FALSE)," ",VLOOKUP(B66,'Index Web'!A$3:O$234,13,FALSE),"""","},")</f>
        <v>" salmo50"},</v>
      </c>
      <c r="Q66" t="str">
        <f t="shared" si="0"/>
        <v>{id:300,title: "Salmo 50", subtitle: "", category: "Liturgia", moments: [Salmodia], url: "/src/index.html?canto=salmo50", content: " salmo50"},</v>
      </c>
    </row>
    <row r="67" spans="2:17" x14ac:dyDescent="0.25">
      <c r="B67" s="26">
        <v>51</v>
      </c>
      <c r="C67" t="s">
        <v>261</v>
      </c>
      <c r="D67">
        <f>VLOOKUP(B67,'Index Web'!A$3:L$234,2,FALSE)</f>
        <v>300</v>
      </c>
      <c r="E67" t="s">
        <v>947</v>
      </c>
      <c r="F67" t="str">
        <f>_xlfn.CONCAT("""",VLOOKUP(B67,'Index Web'!A$3:L$234,3,FALSE),"""")</f>
        <v>"Salmo 51"</v>
      </c>
      <c r="G67" t="s">
        <v>948</v>
      </c>
      <c r="H67" t="str">
        <f>_xlfn.CONCAT("""",VLOOKUP(B67,'Index Web'!A$3:L$234,4,FALSE),"""")</f>
        <v>""</v>
      </c>
      <c r="I67" t="s">
        <v>949</v>
      </c>
      <c r="J67" t="str">
        <f>_xlfn.CONCAT("""",VLOOKUP(B67,'Index Web'!A$3:L$234,5,FALSE),"""")</f>
        <v>"Liturgia"</v>
      </c>
      <c r="K67" t="s">
        <v>950</v>
      </c>
      <c r="L67" t="str">
        <f>_xlfn.CONCAT("[",VLOOKUP(B67,'Index Web'!A$3:N$234,14,FALSE),"]")</f>
        <v>[Salmodia]</v>
      </c>
      <c r="M67" t="s">
        <v>951</v>
      </c>
      <c r="N67" t="str">
        <f>_xlfn.CONCAT("""/src/index.html?canto=",VLOOKUP(B67,'Index Web'!A$3:N$234,13,FALSE),"""")</f>
        <v>"/src/index.html?canto=salmo51"</v>
      </c>
      <c r="O67" t="s">
        <v>952</v>
      </c>
      <c r="P67" t="str">
        <f>_xlfn.CONCAT("""",VLOOKUP(B67,'Index Web'!A$3:O$234,15,FALSE)," ",VLOOKUP(B67,'Index Web'!A$3:O$234,13,FALSE),"""","},")</f>
        <v>" salmo51"},</v>
      </c>
      <c r="Q67" t="str">
        <f t="shared" ref="Q67:Q130" si="1">_xlfn.CONCAT(C67:P67)</f>
        <v>{id:300,title: "Salmo 51", subtitle: "", category: "Liturgia", moments: [Salmodia], url: "/src/index.html?canto=salmo51", content: " salmo51"},</v>
      </c>
    </row>
    <row r="68" spans="2:17" x14ac:dyDescent="0.25">
      <c r="B68" s="25">
        <v>52</v>
      </c>
      <c r="C68" t="s">
        <v>261</v>
      </c>
      <c r="D68">
        <f>VLOOKUP(B68,'Index Web'!A$3:L$234,2,FALSE)</f>
        <v>300</v>
      </c>
      <c r="E68" t="s">
        <v>947</v>
      </c>
      <c r="F68" t="str">
        <f>_xlfn.CONCAT("""",VLOOKUP(B68,'Index Web'!A$3:L$234,3,FALSE),"""")</f>
        <v>"Salmo 52"</v>
      </c>
      <c r="G68" t="s">
        <v>948</v>
      </c>
      <c r="H68" t="str">
        <f>_xlfn.CONCAT("""",VLOOKUP(B68,'Index Web'!A$3:L$234,4,FALSE),"""")</f>
        <v>""</v>
      </c>
      <c r="I68" t="s">
        <v>949</v>
      </c>
      <c r="J68" t="str">
        <f>_xlfn.CONCAT("""",VLOOKUP(B68,'Index Web'!A$3:L$234,5,FALSE),"""")</f>
        <v>"Liturgia"</v>
      </c>
      <c r="K68" t="s">
        <v>950</v>
      </c>
      <c r="L68" t="str">
        <f>_xlfn.CONCAT("[",VLOOKUP(B68,'Index Web'!A$3:N$234,14,FALSE),"]")</f>
        <v>[Salmodia]</v>
      </c>
      <c r="M68" t="s">
        <v>951</v>
      </c>
      <c r="N68" t="str">
        <f>_xlfn.CONCAT("""/src/index.html?canto=",VLOOKUP(B68,'Index Web'!A$3:N$234,13,FALSE),"""")</f>
        <v>"/src/index.html?canto=salmo52"</v>
      </c>
      <c r="O68" t="s">
        <v>952</v>
      </c>
      <c r="P68" t="str">
        <f>_xlfn.CONCAT("""",VLOOKUP(B68,'Index Web'!A$3:O$234,15,FALSE)," ",VLOOKUP(B68,'Index Web'!A$3:O$234,13,FALSE),"""","},")</f>
        <v>" salmo52"},</v>
      </c>
      <c r="Q68" t="str">
        <f t="shared" si="1"/>
        <v>{id:300,title: "Salmo 52", subtitle: "", category: "Liturgia", moments: [Salmodia], url: "/src/index.html?canto=salmo52", content: " salmo52"},</v>
      </c>
    </row>
    <row r="69" spans="2:17" x14ac:dyDescent="0.25">
      <c r="B69" s="26">
        <v>53</v>
      </c>
      <c r="C69" t="s">
        <v>261</v>
      </c>
      <c r="D69">
        <f>VLOOKUP(B69,'Index Web'!A$3:L$234,2,FALSE)</f>
        <v>300</v>
      </c>
      <c r="E69" t="s">
        <v>947</v>
      </c>
      <c r="F69" t="str">
        <f>_xlfn.CONCAT("""",VLOOKUP(B69,'Index Web'!A$3:L$234,3,FALSE),"""")</f>
        <v>"Salmo 53"</v>
      </c>
      <c r="G69" t="s">
        <v>948</v>
      </c>
      <c r="H69" t="str">
        <f>_xlfn.CONCAT("""",VLOOKUP(B69,'Index Web'!A$3:L$234,4,FALSE),"""")</f>
        <v>""</v>
      </c>
      <c r="I69" t="s">
        <v>949</v>
      </c>
      <c r="J69" t="str">
        <f>_xlfn.CONCAT("""",VLOOKUP(B69,'Index Web'!A$3:L$234,5,FALSE),"""")</f>
        <v>"Liturgia"</v>
      </c>
      <c r="K69" t="s">
        <v>950</v>
      </c>
      <c r="L69" t="str">
        <f>_xlfn.CONCAT("[",VLOOKUP(B69,'Index Web'!A$3:N$234,14,FALSE),"]")</f>
        <v>[Salmodia]</v>
      </c>
      <c r="M69" t="s">
        <v>951</v>
      </c>
      <c r="N69" t="str">
        <f>_xlfn.CONCAT("""/src/index.html?canto=",VLOOKUP(B69,'Index Web'!A$3:N$234,13,FALSE),"""")</f>
        <v>"/src/index.html?canto=salmo53"</v>
      </c>
      <c r="O69" t="s">
        <v>952</v>
      </c>
      <c r="P69" t="str">
        <f>_xlfn.CONCAT("""",VLOOKUP(B69,'Index Web'!A$3:O$234,15,FALSE)," ",VLOOKUP(B69,'Index Web'!A$3:O$234,13,FALSE),"""","},")</f>
        <v>" salmo53"},</v>
      </c>
      <c r="Q69" t="str">
        <f t="shared" si="1"/>
        <v>{id:300,title: "Salmo 53", subtitle: "", category: "Liturgia", moments: [Salmodia], url: "/src/index.html?canto=salmo53", content: " salmo53"},</v>
      </c>
    </row>
    <row r="70" spans="2:17" x14ac:dyDescent="0.25">
      <c r="B70" s="25">
        <v>54</v>
      </c>
      <c r="C70" t="s">
        <v>261</v>
      </c>
      <c r="D70">
        <f>VLOOKUP(B70,'Index Web'!A$3:L$234,2,FALSE)</f>
        <v>300</v>
      </c>
      <c r="E70" t="s">
        <v>947</v>
      </c>
      <c r="F70" t="str">
        <f>_xlfn.CONCAT("""",VLOOKUP(B70,'Index Web'!A$3:L$234,3,FALSE),"""")</f>
        <v>"Salmo 54"</v>
      </c>
      <c r="G70" t="s">
        <v>948</v>
      </c>
      <c r="H70" t="str">
        <f>_xlfn.CONCAT("""",VLOOKUP(B70,'Index Web'!A$3:L$234,4,FALSE),"""")</f>
        <v>""</v>
      </c>
      <c r="I70" t="s">
        <v>949</v>
      </c>
      <c r="J70" t="str">
        <f>_xlfn.CONCAT("""",VLOOKUP(B70,'Index Web'!A$3:L$234,5,FALSE),"""")</f>
        <v>"Liturgia"</v>
      </c>
      <c r="K70" t="s">
        <v>950</v>
      </c>
      <c r="L70" t="str">
        <f>_xlfn.CONCAT("[",VLOOKUP(B70,'Index Web'!A$3:N$234,14,FALSE),"]")</f>
        <v>[Salmodia]</v>
      </c>
      <c r="M70" t="s">
        <v>951</v>
      </c>
      <c r="N70" t="str">
        <f>_xlfn.CONCAT("""/src/index.html?canto=",VLOOKUP(B70,'Index Web'!A$3:N$234,13,FALSE),"""")</f>
        <v>"/src/index.html?canto=salmo54"</v>
      </c>
      <c r="O70" t="s">
        <v>952</v>
      </c>
      <c r="P70" t="str">
        <f>_xlfn.CONCAT("""",VLOOKUP(B70,'Index Web'!A$3:O$234,15,FALSE)," ",VLOOKUP(B70,'Index Web'!A$3:O$234,13,FALSE),"""","},")</f>
        <v>" salmo54"},</v>
      </c>
      <c r="Q70" t="str">
        <f t="shared" si="1"/>
        <v>{id:300,title: "Salmo 54", subtitle: "", category: "Liturgia", moments: [Salmodia], url: "/src/index.html?canto=salmo54", content: " salmo54"},</v>
      </c>
    </row>
    <row r="71" spans="2:17" x14ac:dyDescent="0.25">
      <c r="B71" s="26">
        <v>55</v>
      </c>
      <c r="C71" t="s">
        <v>261</v>
      </c>
      <c r="D71">
        <f>VLOOKUP(B71,'Index Web'!A$3:L$234,2,FALSE)</f>
        <v>300</v>
      </c>
      <c r="E71" t="s">
        <v>947</v>
      </c>
      <c r="F71" t="str">
        <f>_xlfn.CONCAT("""",VLOOKUP(B71,'Index Web'!A$3:L$234,3,FALSE),"""")</f>
        <v>"Salmo 55"</v>
      </c>
      <c r="G71" t="s">
        <v>948</v>
      </c>
      <c r="H71" t="str">
        <f>_xlfn.CONCAT("""",VLOOKUP(B71,'Index Web'!A$3:L$234,4,FALSE),"""")</f>
        <v>""</v>
      </c>
      <c r="I71" t="s">
        <v>949</v>
      </c>
      <c r="J71" t="str">
        <f>_xlfn.CONCAT("""",VLOOKUP(B71,'Index Web'!A$3:L$234,5,FALSE),"""")</f>
        <v>"Liturgia"</v>
      </c>
      <c r="K71" t="s">
        <v>950</v>
      </c>
      <c r="L71" t="str">
        <f>_xlfn.CONCAT("[",VLOOKUP(B71,'Index Web'!A$3:N$234,14,FALSE),"]")</f>
        <v>[Salmodia]</v>
      </c>
      <c r="M71" t="s">
        <v>951</v>
      </c>
      <c r="N71" t="str">
        <f>_xlfn.CONCAT("""/src/index.html?canto=",VLOOKUP(B71,'Index Web'!A$3:N$234,13,FALSE),"""")</f>
        <v>"/src/index.html?canto=salmo55"</v>
      </c>
      <c r="O71" t="s">
        <v>952</v>
      </c>
      <c r="P71" t="str">
        <f>_xlfn.CONCAT("""",VLOOKUP(B71,'Index Web'!A$3:O$234,15,FALSE)," ",VLOOKUP(B71,'Index Web'!A$3:O$234,13,FALSE),"""","},")</f>
        <v>" salmo55"},</v>
      </c>
      <c r="Q71" t="str">
        <f t="shared" si="1"/>
        <v>{id:300,title: "Salmo 55", subtitle: "", category: "Liturgia", moments: [Salmodia], url: "/src/index.html?canto=salmo55", content: " salmo55"},</v>
      </c>
    </row>
    <row r="72" spans="2:17" x14ac:dyDescent="0.25">
      <c r="B72" s="25">
        <v>56</v>
      </c>
      <c r="C72" t="s">
        <v>261</v>
      </c>
      <c r="D72">
        <f>VLOOKUP(B72,'Index Web'!A$3:L$234,2,FALSE)</f>
        <v>300</v>
      </c>
      <c r="E72" t="s">
        <v>947</v>
      </c>
      <c r="F72" t="str">
        <f>_xlfn.CONCAT("""",VLOOKUP(B72,'Index Web'!A$3:L$234,3,FALSE),"""")</f>
        <v>"Salmo 56"</v>
      </c>
      <c r="G72" t="s">
        <v>948</v>
      </c>
      <c r="H72" t="str">
        <f>_xlfn.CONCAT("""",VLOOKUP(B72,'Index Web'!A$3:L$234,4,FALSE),"""")</f>
        <v>""</v>
      </c>
      <c r="I72" t="s">
        <v>949</v>
      </c>
      <c r="J72" t="str">
        <f>_xlfn.CONCAT("""",VLOOKUP(B72,'Index Web'!A$3:L$234,5,FALSE),"""")</f>
        <v>"Liturgia"</v>
      </c>
      <c r="K72" t="s">
        <v>950</v>
      </c>
      <c r="L72" t="str">
        <f>_xlfn.CONCAT("[",VLOOKUP(B72,'Index Web'!A$3:N$234,14,FALSE),"]")</f>
        <v>[Salmodia]</v>
      </c>
      <c r="M72" t="s">
        <v>951</v>
      </c>
      <c r="N72" t="str">
        <f>_xlfn.CONCAT("""/src/index.html?canto=",VLOOKUP(B72,'Index Web'!A$3:N$234,13,FALSE),"""")</f>
        <v>"/src/index.html?canto=salmo56"</v>
      </c>
      <c r="O72" t="s">
        <v>952</v>
      </c>
      <c r="P72" t="str">
        <f>_xlfn.CONCAT("""",VLOOKUP(B72,'Index Web'!A$3:O$234,15,FALSE)," ",VLOOKUP(B72,'Index Web'!A$3:O$234,13,FALSE),"""","},")</f>
        <v>" salmo56"},</v>
      </c>
      <c r="Q72" t="str">
        <f t="shared" si="1"/>
        <v>{id:300,title: "Salmo 56", subtitle: "", category: "Liturgia", moments: [Salmodia], url: "/src/index.html?canto=salmo56", content: " salmo56"},</v>
      </c>
    </row>
    <row r="73" spans="2:17" x14ac:dyDescent="0.25">
      <c r="B73" s="26">
        <v>57</v>
      </c>
      <c r="C73" t="s">
        <v>261</v>
      </c>
      <c r="D73">
        <f>VLOOKUP(B73,'Index Web'!A$3:L$234,2,FALSE)</f>
        <v>300</v>
      </c>
      <c r="E73" t="s">
        <v>947</v>
      </c>
      <c r="F73" t="str">
        <f>_xlfn.CONCAT("""",VLOOKUP(B73,'Index Web'!A$3:L$234,3,FALSE),"""")</f>
        <v>"Salmo 57"</v>
      </c>
      <c r="G73" t="s">
        <v>948</v>
      </c>
      <c r="H73" t="str">
        <f>_xlfn.CONCAT("""",VLOOKUP(B73,'Index Web'!A$3:L$234,4,FALSE),"""")</f>
        <v>""</v>
      </c>
      <c r="I73" t="s">
        <v>949</v>
      </c>
      <c r="J73" t="str">
        <f>_xlfn.CONCAT("""",VLOOKUP(B73,'Index Web'!A$3:L$234,5,FALSE),"""")</f>
        <v>"Liturgia"</v>
      </c>
      <c r="K73" t="s">
        <v>950</v>
      </c>
      <c r="L73" t="str">
        <f>_xlfn.CONCAT("[",VLOOKUP(B73,'Index Web'!A$3:N$234,14,FALSE),"]")</f>
        <v>[Salmodia]</v>
      </c>
      <c r="M73" t="s">
        <v>951</v>
      </c>
      <c r="N73" t="str">
        <f>_xlfn.CONCAT("""/src/index.html?canto=",VLOOKUP(B73,'Index Web'!A$3:N$234,13,FALSE),"""")</f>
        <v>"/src/index.html?canto=salmo57"</v>
      </c>
      <c r="O73" t="s">
        <v>952</v>
      </c>
      <c r="P73" t="str">
        <f>_xlfn.CONCAT("""",VLOOKUP(B73,'Index Web'!A$3:O$234,15,FALSE)," ",VLOOKUP(B73,'Index Web'!A$3:O$234,13,FALSE),"""","},")</f>
        <v>" salmo57"},</v>
      </c>
      <c r="Q73" t="str">
        <f t="shared" si="1"/>
        <v>{id:300,title: "Salmo 57", subtitle: "", category: "Liturgia", moments: [Salmodia], url: "/src/index.html?canto=salmo57", content: " salmo57"},</v>
      </c>
    </row>
    <row r="74" spans="2:17" x14ac:dyDescent="0.25">
      <c r="B74" s="31">
        <v>224</v>
      </c>
      <c r="C74" t="s">
        <v>261</v>
      </c>
      <c r="D74">
        <f>VLOOKUP(B74,'Index Web'!A$3:L$234,2,FALSE)</f>
        <v>300</v>
      </c>
      <c r="E74" t="s">
        <v>947</v>
      </c>
      <c r="F74" t="str">
        <f>_xlfn.CONCAT("""",VLOOKUP(B74,'Index Web'!A$3:L$234,3,FALSE),"""")</f>
        <v>""</v>
      </c>
      <c r="G74" t="s">
        <v>948</v>
      </c>
      <c r="H74" t="str">
        <f>_xlfn.CONCAT("""",VLOOKUP(B74,'Index Web'!A$3:L$234,4,FALSE),"""")</f>
        <v>""</v>
      </c>
      <c r="I74" t="s">
        <v>949</v>
      </c>
      <c r="J74" t="str">
        <f>_xlfn.CONCAT("""",VLOOKUP(B74,'Index Web'!A$3:L$234,5,FALSE),"""")</f>
        <v>"Liturgia"</v>
      </c>
      <c r="K74" t="s">
        <v>950</v>
      </c>
      <c r="L74" t="str">
        <f>_xlfn.CONCAT("[",VLOOKUP(B74,'Index Web'!A$3:N$234,14,FALSE),"]")</f>
        <v>[""]</v>
      </c>
      <c r="M74" t="s">
        <v>951</v>
      </c>
      <c r="N74" t="str">
        <f>_xlfn.CONCAT("""/src/index.html?canto=",VLOOKUP(B74,'Index Web'!A$3:N$234,13,FALSE),"""")</f>
        <v>"/src/index.html?canto="</v>
      </c>
      <c r="O74" t="s">
        <v>952</v>
      </c>
      <c r="P74" t="str">
        <f>_xlfn.CONCAT("""",VLOOKUP(B74,'Index Web'!A$3:O$234,15,FALSE)," ",VLOOKUP(B74,'Index Web'!A$3:O$234,13,FALSE),"""","},")</f>
        <v>" "},</v>
      </c>
      <c r="Q74" t="str">
        <f t="shared" si="1"/>
        <v>{id:300,title: "", subtitle: "", category: "Liturgia", moments: [""], url: "/src/index.html?canto=", content: " "},</v>
      </c>
    </row>
    <row r="75" spans="2:17" x14ac:dyDescent="0.25">
      <c r="B75" s="26">
        <v>58</v>
      </c>
      <c r="C75" t="s">
        <v>261</v>
      </c>
      <c r="D75">
        <f>VLOOKUP(B75,'Index Web'!A$3:L$234,2,FALSE)</f>
        <v>300</v>
      </c>
      <c r="E75" t="s">
        <v>947</v>
      </c>
      <c r="F75" t="str">
        <f>_xlfn.CONCAT("""",VLOOKUP(B75,'Index Web'!A$3:L$234,3,FALSE),"""")</f>
        <v>"Salmo 58"</v>
      </c>
      <c r="G75" t="s">
        <v>948</v>
      </c>
      <c r="H75" t="str">
        <f>_xlfn.CONCAT("""",VLOOKUP(B75,'Index Web'!A$3:L$234,4,FALSE),"""")</f>
        <v>""</v>
      </c>
      <c r="I75" t="s">
        <v>949</v>
      </c>
      <c r="J75" t="str">
        <f>_xlfn.CONCAT("""",VLOOKUP(B75,'Index Web'!A$3:L$234,5,FALSE),"""")</f>
        <v>"Liturgia"</v>
      </c>
      <c r="K75" t="s">
        <v>950</v>
      </c>
      <c r="L75" t="str">
        <f>_xlfn.CONCAT("[",VLOOKUP(B75,'Index Web'!A$3:N$234,14,FALSE),"]")</f>
        <v>[Salmodia]</v>
      </c>
      <c r="M75" t="s">
        <v>951</v>
      </c>
      <c r="N75" t="str">
        <f>_xlfn.CONCAT("""/src/index.html?canto=",VLOOKUP(B75,'Index Web'!A$3:N$234,13,FALSE),"""")</f>
        <v>"/src/index.html?canto=salmo58"</v>
      </c>
      <c r="O75" t="s">
        <v>952</v>
      </c>
      <c r="P75" t="str">
        <f>_xlfn.CONCAT("""",VLOOKUP(B75,'Index Web'!A$3:O$234,15,FALSE)," ",VLOOKUP(B75,'Index Web'!A$3:O$234,13,FALSE),"""","},")</f>
        <v>" salmo58"},</v>
      </c>
      <c r="Q75" t="str">
        <f t="shared" si="1"/>
        <v>{id:300,title: "Salmo 58", subtitle: "", category: "Liturgia", moments: [Salmodia], url: "/src/index.html?canto=salmo58", content: " salmo58"},</v>
      </c>
    </row>
    <row r="76" spans="2:17" x14ac:dyDescent="0.25">
      <c r="B76" s="25">
        <v>59</v>
      </c>
      <c r="C76" t="s">
        <v>261</v>
      </c>
      <c r="D76">
        <f>VLOOKUP(B76,'Index Web'!A$3:L$234,2,FALSE)</f>
        <v>300</v>
      </c>
      <c r="E76" t="s">
        <v>947</v>
      </c>
      <c r="F76" t="str">
        <f>_xlfn.CONCAT("""",VLOOKUP(B76,'Index Web'!A$3:L$234,3,FALSE),"""")</f>
        <v>"Salmo 59"</v>
      </c>
      <c r="G76" t="s">
        <v>948</v>
      </c>
      <c r="H76" t="str">
        <f>_xlfn.CONCAT("""",VLOOKUP(B76,'Index Web'!A$3:L$234,4,FALSE),"""")</f>
        <v>""</v>
      </c>
      <c r="I76" t="s">
        <v>949</v>
      </c>
      <c r="J76" t="str">
        <f>_xlfn.CONCAT("""",VLOOKUP(B76,'Index Web'!A$3:L$234,5,FALSE),"""")</f>
        <v>"Liturgia"</v>
      </c>
      <c r="K76" t="s">
        <v>950</v>
      </c>
      <c r="L76" t="str">
        <f>_xlfn.CONCAT("[",VLOOKUP(B76,'Index Web'!A$3:N$234,14,FALSE),"]")</f>
        <v>[Salmodia]</v>
      </c>
      <c r="M76" t="s">
        <v>951</v>
      </c>
      <c r="N76" t="str">
        <f>_xlfn.CONCAT("""/src/index.html?canto=",VLOOKUP(B76,'Index Web'!A$3:N$234,13,FALSE),"""")</f>
        <v>"/src/index.html?canto=salmo59"</v>
      </c>
      <c r="O76" t="s">
        <v>952</v>
      </c>
      <c r="P76" t="str">
        <f>_xlfn.CONCAT("""",VLOOKUP(B76,'Index Web'!A$3:O$234,15,FALSE)," ",VLOOKUP(B76,'Index Web'!A$3:O$234,13,FALSE),"""","},")</f>
        <v>" salmo59"},</v>
      </c>
      <c r="Q76" t="str">
        <f t="shared" si="1"/>
        <v>{id:300,title: "Salmo 59", subtitle: "", category: "Liturgia", moments: [Salmodia], url: "/src/index.html?canto=salmo59", content: " salmo59"},</v>
      </c>
    </row>
    <row r="77" spans="2:17" x14ac:dyDescent="0.25">
      <c r="B77" s="30">
        <v>225</v>
      </c>
      <c r="C77" t="s">
        <v>261</v>
      </c>
      <c r="D77">
        <f>VLOOKUP(B77,'Index Web'!A$3:L$234,2,FALSE)</f>
        <v>300</v>
      </c>
      <c r="E77" t="s">
        <v>947</v>
      </c>
      <c r="F77" t="str">
        <f>_xlfn.CONCAT("""",VLOOKUP(B77,'Index Web'!A$3:L$234,3,FALSE),"""")</f>
        <v>""</v>
      </c>
      <c r="G77" t="s">
        <v>948</v>
      </c>
      <c r="H77" t="str">
        <f>_xlfn.CONCAT("""",VLOOKUP(B77,'Index Web'!A$3:L$234,4,FALSE),"""")</f>
        <v>""</v>
      </c>
      <c r="I77" t="s">
        <v>949</v>
      </c>
      <c r="J77" t="str">
        <f>_xlfn.CONCAT("""",VLOOKUP(B77,'Index Web'!A$3:L$234,5,FALSE),"""")</f>
        <v>"Liturgia"</v>
      </c>
      <c r="K77" t="s">
        <v>950</v>
      </c>
      <c r="L77" t="str">
        <f>_xlfn.CONCAT("[",VLOOKUP(B77,'Index Web'!A$3:N$234,14,FALSE),"]")</f>
        <v>[""]</v>
      </c>
      <c r="M77" t="s">
        <v>951</v>
      </c>
      <c r="N77" t="str">
        <f>_xlfn.CONCAT("""/src/index.html?canto=",VLOOKUP(B77,'Index Web'!A$3:N$234,13,FALSE),"""")</f>
        <v>"/src/index.html?canto="</v>
      </c>
      <c r="O77" t="s">
        <v>952</v>
      </c>
      <c r="P77" t="str">
        <f>_xlfn.CONCAT("""",VLOOKUP(B77,'Index Web'!A$3:O$234,15,FALSE)," ",VLOOKUP(B77,'Index Web'!A$3:O$234,13,FALSE),"""","},")</f>
        <v>" "},</v>
      </c>
      <c r="Q77" t="str">
        <f t="shared" si="1"/>
        <v>{id:300,title: "", subtitle: "", category: "Liturgia", moments: [""], url: "/src/index.html?canto=", content: " "},</v>
      </c>
    </row>
    <row r="78" spans="2:17" x14ac:dyDescent="0.25">
      <c r="B78" s="25">
        <v>60</v>
      </c>
      <c r="C78" t="s">
        <v>261</v>
      </c>
      <c r="D78">
        <f>VLOOKUP(B78,'Index Web'!A$3:L$234,2,FALSE)</f>
        <v>300</v>
      </c>
      <c r="E78" t="s">
        <v>947</v>
      </c>
      <c r="F78" t="str">
        <f>_xlfn.CONCAT("""",VLOOKUP(B78,'Index Web'!A$3:L$234,3,FALSE),"""")</f>
        <v>"Salmo 60"</v>
      </c>
      <c r="G78" t="s">
        <v>948</v>
      </c>
      <c r="H78" t="str">
        <f>_xlfn.CONCAT("""",VLOOKUP(B78,'Index Web'!A$3:L$234,4,FALSE),"""")</f>
        <v>""</v>
      </c>
      <c r="I78" t="s">
        <v>949</v>
      </c>
      <c r="J78" t="str">
        <f>_xlfn.CONCAT("""",VLOOKUP(B78,'Index Web'!A$3:L$234,5,FALSE),"""")</f>
        <v>"Liturgia"</v>
      </c>
      <c r="K78" t="s">
        <v>950</v>
      </c>
      <c r="L78" t="str">
        <f>_xlfn.CONCAT("[",VLOOKUP(B78,'Index Web'!A$3:N$234,14,FALSE),"]")</f>
        <v>[Salmodia]</v>
      </c>
      <c r="M78" t="s">
        <v>951</v>
      </c>
      <c r="N78" t="str">
        <f>_xlfn.CONCAT("""/src/index.html?canto=",VLOOKUP(B78,'Index Web'!A$3:N$234,13,FALSE),"""")</f>
        <v>"/src/index.html?canto=salmo60"</v>
      </c>
      <c r="O78" t="s">
        <v>952</v>
      </c>
      <c r="P78" t="str">
        <f>_xlfn.CONCAT("""",VLOOKUP(B78,'Index Web'!A$3:O$234,15,FALSE)," ",VLOOKUP(B78,'Index Web'!A$3:O$234,13,FALSE),"""","},")</f>
        <v>" salmo60"},</v>
      </c>
      <c r="Q78" t="str">
        <f t="shared" si="1"/>
        <v>{id:300,title: "Salmo 60", subtitle: "", category: "Liturgia", moments: [Salmodia], url: "/src/index.html?canto=salmo60", content: " salmo60"},</v>
      </c>
    </row>
    <row r="79" spans="2:17" x14ac:dyDescent="0.25">
      <c r="B79" s="26">
        <v>61</v>
      </c>
      <c r="C79" t="s">
        <v>261</v>
      </c>
      <c r="D79">
        <f>VLOOKUP(B79,'Index Web'!A$3:L$234,2,FALSE)</f>
        <v>300</v>
      </c>
      <c r="E79" t="s">
        <v>947</v>
      </c>
      <c r="F79" t="str">
        <f>_xlfn.CONCAT("""",VLOOKUP(B79,'Index Web'!A$3:L$234,3,FALSE),"""")</f>
        <v>"Salmo 61"</v>
      </c>
      <c r="G79" t="s">
        <v>948</v>
      </c>
      <c r="H79" t="str">
        <f>_xlfn.CONCAT("""",VLOOKUP(B79,'Index Web'!A$3:L$234,4,FALSE),"""")</f>
        <v>""</v>
      </c>
      <c r="I79" t="s">
        <v>949</v>
      </c>
      <c r="J79" t="str">
        <f>_xlfn.CONCAT("""",VLOOKUP(B79,'Index Web'!A$3:L$234,5,FALSE),"""")</f>
        <v>"Liturgia"</v>
      </c>
      <c r="K79" t="s">
        <v>950</v>
      </c>
      <c r="L79" t="str">
        <f>_xlfn.CONCAT("[",VLOOKUP(B79,'Index Web'!A$3:N$234,14,FALSE),"]")</f>
        <v>[Salmodia]</v>
      </c>
      <c r="M79" t="s">
        <v>951</v>
      </c>
      <c r="N79" t="str">
        <f>_xlfn.CONCAT("""/src/index.html?canto=",VLOOKUP(B79,'Index Web'!A$3:N$234,13,FALSE),"""")</f>
        <v>"/src/index.html?canto=salmo61"</v>
      </c>
      <c r="O79" t="s">
        <v>952</v>
      </c>
      <c r="P79" t="str">
        <f>_xlfn.CONCAT("""",VLOOKUP(B79,'Index Web'!A$3:O$234,15,FALSE)," ",VLOOKUP(B79,'Index Web'!A$3:O$234,13,FALSE),"""","},")</f>
        <v>" salmo61"},</v>
      </c>
      <c r="Q79" t="str">
        <f t="shared" si="1"/>
        <v>{id:300,title: "Salmo 61", subtitle: "", category: "Liturgia", moments: [Salmodia], url: "/src/index.html?canto=salmo61", content: " salmo61"},</v>
      </c>
    </row>
    <row r="80" spans="2:17" x14ac:dyDescent="0.25">
      <c r="B80" s="25">
        <v>62</v>
      </c>
      <c r="C80" t="s">
        <v>261</v>
      </c>
      <c r="D80">
        <f>VLOOKUP(B80,'Index Web'!A$3:L$234,2,FALSE)</f>
        <v>300</v>
      </c>
      <c r="E80" t="s">
        <v>947</v>
      </c>
      <c r="F80" t="str">
        <f>_xlfn.CONCAT("""",VLOOKUP(B80,'Index Web'!A$3:L$234,3,FALSE),"""")</f>
        <v>"Salmo 62"</v>
      </c>
      <c r="G80" t="s">
        <v>948</v>
      </c>
      <c r="H80" t="str">
        <f>_xlfn.CONCAT("""",VLOOKUP(B80,'Index Web'!A$3:L$234,4,FALSE),"""")</f>
        <v>""</v>
      </c>
      <c r="I80" t="s">
        <v>949</v>
      </c>
      <c r="J80" t="str">
        <f>_xlfn.CONCAT("""",VLOOKUP(B80,'Index Web'!A$3:L$234,5,FALSE),"""")</f>
        <v>"Liturgia"</v>
      </c>
      <c r="K80" t="s">
        <v>950</v>
      </c>
      <c r="L80" t="str">
        <f>_xlfn.CONCAT("[",VLOOKUP(B80,'Index Web'!A$3:N$234,14,FALSE),"]")</f>
        <v>[Salmodia]</v>
      </c>
      <c r="M80" t="s">
        <v>951</v>
      </c>
      <c r="N80" t="str">
        <f>_xlfn.CONCAT("""/src/index.html?canto=",VLOOKUP(B80,'Index Web'!A$3:N$234,13,FALSE),"""")</f>
        <v>"/src/index.html?canto=salmo62"</v>
      </c>
      <c r="O80" t="s">
        <v>952</v>
      </c>
      <c r="P80" t="str">
        <f>_xlfn.CONCAT("""",VLOOKUP(B80,'Index Web'!A$3:O$234,15,FALSE)," ",VLOOKUP(B80,'Index Web'!A$3:O$234,13,FALSE),"""","},")</f>
        <v>" salmo62"},</v>
      </c>
      <c r="Q80" t="str">
        <f t="shared" si="1"/>
        <v>{id:300,title: "Salmo 62", subtitle: "", category: "Liturgia", moments: [Salmodia], url: "/src/index.html?canto=salmo62", content: " salmo62"},</v>
      </c>
    </row>
    <row r="81" spans="2:17" x14ac:dyDescent="0.25">
      <c r="B81" s="26">
        <v>63</v>
      </c>
      <c r="C81" t="s">
        <v>261</v>
      </c>
      <c r="D81">
        <f>VLOOKUP(B81,'Index Web'!A$3:L$234,2,FALSE)</f>
        <v>300</v>
      </c>
      <c r="E81" t="s">
        <v>947</v>
      </c>
      <c r="F81" t="str">
        <f>_xlfn.CONCAT("""",VLOOKUP(B81,'Index Web'!A$3:L$234,3,FALSE),"""")</f>
        <v>"Salmo 63"</v>
      </c>
      <c r="G81" t="s">
        <v>948</v>
      </c>
      <c r="H81" t="str">
        <f>_xlfn.CONCAT("""",VLOOKUP(B81,'Index Web'!A$3:L$234,4,FALSE),"""")</f>
        <v>""</v>
      </c>
      <c r="I81" t="s">
        <v>949</v>
      </c>
      <c r="J81" t="str">
        <f>_xlfn.CONCAT("""",VLOOKUP(B81,'Index Web'!A$3:L$234,5,FALSE),"""")</f>
        <v>"Liturgia"</v>
      </c>
      <c r="K81" t="s">
        <v>950</v>
      </c>
      <c r="L81" t="str">
        <f>_xlfn.CONCAT("[",VLOOKUP(B81,'Index Web'!A$3:N$234,14,FALSE),"]")</f>
        <v>[Salmodia]</v>
      </c>
      <c r="M81" t="s">
        <v>951</v>
      </c>
      <c r="N81" t="str">
        <f>_xlfn.CONCAT("""/src/index.html?canto=",VLOOKUP(B81,'Index Web'!A$3:N$234,13,FALSE),"""")</f>
        <v>"/src/index.html?canto=salmo63"</v>
      </c>
      <c r="O81" t="s">
        <v>952</v>
      </c>
      <c r="P81" t="str">
        <f>_xlfn.CONCAT("""",VLOOKUP(B81,'Index Web'!A$3:O$234,15,FALSE)," ",VLOOKUP(B81,'Index Web'!A$3:O$234,13,FALSE),"""","},")</f>
        <v>" salmo63"},</v>
      </c>
      <c r="Q81" t="str">
        <f t="shared" si="1"/>
        <v>{id:300,title: "Salmo 63", subtitle: "", category: "Liturgia", moments: [Salmodia], url: "/src/index.html?canto=salmo63", content: " salmo63"},</v>
      </c>
    </row>
    <row r="82" spans="2:17" x14ac:dyDescent="0.25">
      <c r="B82" s="25">
        <v>64</v>
      </c>
      <c r="C82" t="s">
        <v>261</v>
      </c>
      <c r="D82">
        <f>VLOOKUP(B82,'Index Web'!A$3:L$234,2,FALSE)</f>
        <v>300</v>
      </c>
      <c r="E82" t="s">
        <v>947</v>
      </c>
      <c r="F82" t="str">
        <f>_xlfn.CONCAT("""",VLOOKUP(B82,'Index Web'!A$3:L$234,3,FALSE),"""")</f>
        <v>"Salmo 64"</v>
      </c>
      <c r="G82" t="s">
        <v>948</v>
      </c>
      <c r="H82" t="str">
        <f>_xlfn.CONCAT("""",VLOOKUP(B82,'Index Web'!A$3:L$234,4,FALSE),"""")</f>
        <v>""</v>
      </c>
      <c r="I82" t="s">
        <v>949</v>
      </c>
      <c r="J82" t="str">
        <f>_xlfn.CONCAT("""",VLOOKUP(B82,'Index Web'!A$3:L$234,5,FALSE),"""")</f>
        <v>"Liturgia"</v>
      </c>
      <c r="K82" t="s">
        <v>950</v>
      </c>
      <c r="L82" t="str">
        <f>_xlfn.CONCAT("[",VLOOKUP(B82,'Index Web'!A$3:N$234,14,FALSE),"]")</f>
        <v>[Salmodia]</v>
      </c>
      <c r="M82" t="s">
        <v>951</v>
      </c>
      <c r="N82" t="str">
        <f>_xlfn.CONCAT("""/src/index.html?canto=",VLOOKUP(B82,'Index Web'!A$3:N$234,13,FALSE),"""")</f>
        <v>"/src/index.html?canto=salmo64"</v>
      </c>
      <c r="O82" t="s">
        <v>952</v>
      </c>
      <c r="P82" t="str">
        <f>_xlfn.CONCAT("""",VLOOKUP(B82,'Index Web'!A$3:O$234,15,FALSE)," ",VLOOKUP(B82,'Index Web'!A$3:O$234,13,FALSE),"""","},")</f>
        <v>" salmo64"},</v>
      </c>
      <c r="Q82" t="str">
        <f t="shared" si="1"/>
        <v>{id:300,title: "Salmo 64", subtitle: "", category: "Liturgia", moments: [Salmodia], url: "/src/index.html?canto=salmo64", content: " salmo64"},</v>
      </c>
    </row>
    <row r="83" spans="2:17" x14ac:dyDescent="0.25">
      <c r="B83" s="26">
        <v>65</v>
      </c>
      <c r="C83" t="s">
        <v>261</v>
      </c>
      <c r="D83">
        <f>VLOOKUP(B83,'Index Web'!A$3:L$234,2,FALSE)</f>
        <v>300</v>
      </c>
      <c r="E83" t="s">
        <v>947</v>
      </c>
      <c r="F83" t="str">
        <f>_xlfn.CONCAT("""",VLOOKUP(B83,'Index Web'!A$3:L$234,3,FALSE),"""")</f>
        <v>"Salmo 65"</v>
      </c>
      <c r="G83" t="s">
        <v>948</v>
      </c>
      <c r="H83" t="str">
        <f>_xlfn.CONCAT("""",VLOOKUP(B83,'Index Web'!A$3:L$234,4,FALSE),"""")</f>
        <v>""</v>
      </c>
      <c r="I83" t="s">
        <v>949</v>
      </c>
      <c r="J83" t="str">
        <f>_xlfn.CONCAT("""",VLOOKUP(B83,'Index Web'!A$3:L$234,5,FALSE),"""")</f>
        <v>"Liturgia"</v>
      </c>
      <c r="K83" t="s">
        <v>950</v>
      </c>
      <c r="L83" t="str">
        <f>_xlfn.CONCAT("[",VLOOKUP(B83,'Index Web'!A$3:N$234,14,FALSE),"]")</f>
        <v>[Salmodia]</v>
      </c>
      <c r="M83" t="s">
        <v>951</v>
      </c>
      <c r="N83" t="str">
        <f>_xlfn.CONCAT("""/src/index.html?canto=",VLOOKUP(B83,'Index Web'!A$3:N$234,13,FALSE),"""")</f>
        <v>"/src/index.html?canto=salmo65"</v>
      </c>
      <c r="O83" t="s">
        <v>952</v>
      </c>
      <c r="P83" t="str">
        <f>_xlfn.CONCAT("""",VLOOKUP(B83,'Index Web'!A$3:O$234,15,FALSE)," ",VLOOKUP(B83,'Index Web'!A$3:O$234,13,FALSE),"""","},")</f>
        <v>" salmo65"},</v>
      </c>
      <c r="Q83" t="str">
        <f t="shared" si="1"/>
        <v>{id:300,title: "Salmo 65", subtitle: "", category: "Liturgia", moments: [Salmodia], url: "/src/index.html?canto=salmo65", content: " salmo65"},</v>
      </c>
    </row>
    <row r="84" spans="2:17" x14ac:dyDescent="0.25">
      <c r="B84" s="25">
        <v>66</v>
      </c>
      <c r="C84" t="s">
        <v>261</v>
      </c>
      <c r="D84">
        <f>VLOOKUP(B84,'Index Web'!A$3:L$234,2,FALSE)</f>
        <v>300</v>
      </c>
      <c r="E84" t="s">
        <v>947</v>
      </c>
      <c r="F84" t="str">
        <f>_xlfn.CONCAT("""",VLOOKUP(B84,'Index Web'!A$3:L$234,3,FALSE),"""")</f>
        <v>"Salmo 66"</v>
      </c>
      <c r="G84" t="s">
        <v>948</v>
      </c>
      <c r="H84" t="str">
        <f>_xlfn.CONCAT("""",VLOOKUP(B84,'Index Web'!A$3:L$234,4,FALSE),"""")</f>
        <v>""</v>
      </c>
      <c r="I84" t="s">
        <v>949</v>
      </c>
      <c r="J84" t="str">
        <f>_xlfn.CONCAT("""",VLOOKUP(B84,'Index Web'!A$3:L$234,5,FALSE),"""")</f>
        <v>"Liturgia"</v>
      </c>
      <c r="K84" t="s">
        <v>950</v>
      </c>
      <c r="L84" t="str">
        <f>_xlfn.CONCAT("[",VLOOKUP(B84,'Index Web'!A$3:N$234,14,FALSE),"]")</f>
        <v>[Salmodia]</v>
      </c>
      <c r="M84" t="s">
        <v>951</v>
      </c>
      <c r="N84" t="str">
        <f>_xlfn.CONCAT("""/src/index.html?canto=",VLOOKUP(B84,'Index Web'!A$3:N$234,13,FALSE),"""")</f>
        <v>"/src/index.html?canto=salmo66"</v>
      </c>
      <c r="O84" t="s">
        <v>952</v>
      </c>
      <c r="P84" t="str">
        <f>_xlfn.CONCAT("""",VLOOKUP(B84,'Index Web'!A$3:O$234,15,FALSE)," ",VLOOKUP(B84,'Index Web'!A$3:O$234,13,FALSE),"""","},")</f>
        <v>" salmo66"},</v>
      </c>
      <c r="Q84" t="str">
        <f t="shared" si="1"/>
        <v>{id:300,title: "Salmo 66", subtitle: "", category: "Liturgia", moments: [Salmodia], url: "/src/index.html?canto=salmo66", content: " salmo66"},</v>
      </c>
    </row>
    <row r="85" spans="2:17" x14ac:dyDescent="0.25">
      <c r="B85" s="26">
        <v>67</v>
      </c>
      <c r="C85" t="s">
        <v>261</v>
      </c>
      <c r="D85">
        <f>VLOOKUP(B85,'Index Web'!A$3:L$234,2,FALSE)</f>
        <v>300</v>
      </c>
      <c r="E85" t="s">
        <v>947</v>
      </c>
      <c r="F85" t="str">
        <f>_xlfn.CONCAT("""",VLOOKUP(B85,'Index Web'!A$3:L$234,3,FALSE),"""")</f>
        <v>"Salmo 67"</v>
      </c>
      <c r="G85" t="s">
        <v>948</v>
      </c>
      <c r="H85" t="str">
        <f>_xlfn.CONCAT("""",VLOOKUP(B85,'Index Web'!A$3:L$234,4,FALSE),"""")</f>
        <v>""</v>
      </c>
      <c r="I85" t="s">
        <v>949</v>
      </c>
      <c r="J85" t="str">
        <f>_xlfn.CONCAT("""",VLOOKUP(B85,'Index Web'!A$3:L$234,5,FALSE),"""")</f>
        <v>"Liturgia"</v>
      </c>
      <c r="K85" t="s">
        <v>950</v>
      </c>
      <c r="L85" t="str">
        <f>_xlfn.CONCAT("[",VLOOKUP(B85,'Index Web'!A$3:N$234,14,FALSE),"]")</f>
        <v>[Salmodia]</v>
      </c>
      <c r="M85" t="s">
        <v>951</v>
      </c>
      <c r="N85" t="str">
        <f>_xlfn.CONCAT("""/src/index.html?canto=",VLOOKUP(B85,'Index Web'!A$3:N$234,13,FALSE),"""")</f>
        <v>"/src/index.html?canto=salmo67"</v>
      </c>
      <c r="O85" t="s">
        <v>952</v>
      </c>
      <c r="P85" t="str">
        <f>_xlfn.CONCAT("""",VLOOKUP(B85,'Index Web'!A$3:O$234,15,FALSE)," ",VLOOKUP(B85,'Index Web'!A$3:O$234,13,FALSE),"""","},")</f>
        <v>" salmo67"},</v>
      </c>
      <c r="Q85" t="str">
        <f t="shared" si="1"/>
        <v>{id:300,title: "Salmo 67", subtitle: "", category: "Liturgia", moments: [Salmodia], url: "/src/index.html?canto=salmo67", content: " salmo67"},</v>
      </c>
    </row>
    <row r="86" spans="2:17" x14ac:dyDescent="0.25">
      <c r="B86" s="25">
        <v>68</v>
      </c>
      <c r="C86" t="s">
        <v>261</v>
      </c>
      <c r="D86">
        <f>VLOOKUP(B86,'Index Web'!A$3:L$234,2,FALSE)</f>
        <v>300</v>
      </c>
      <c r="E86" t="s">
        <v>947</v>
      </c>
      <c r="F86" t="str">
        <f>_xlfn.CONCAT("""",VLOOKUP(B86,'Index Web'!A$3:L$234,3,FALSE),"""")</f>
        <v>"Salmo 68"</v>
      </c>
      <c r="G86" t="s">
        <v>948</v>
      </c>
      <c r="H86" t="str">
        <f>_xlfn.CONCAT("""",VLOOKUP(B86,'Index Web'!A$3:L$234,4,FALSE),"""")</f>
        <v>""</v>
      </c>
      <c r="I86" t="s">
        <v>949</v>
      </c>
      <c r="J86" t="str">
        <f>_xlfn.CONCAT("""",VLOOKUP(B86,'Index Web'!A$3:L$234,5,FALSE),"""")</f>
        <v>"Liturgia"</v>
      </c>
      <c r="K86" t="s">
        <v>950</v>
      </c>
      <c r="L86" t="str">
        <f>_xlfn.CONCAT("[",VLOOKUP(B86,'Index Web'!A$3:N$234,14,FALSE),"]")</f>
        <v>[Salmodia]</v>
      </c>
      <c r="M86" t="s">
        <v>951</v>
      </c>
      <c r="N86" t="str">
        <f>_xlfn.CONCAT("""/src/index.html?canto=",VLOOKUP(B86,'Index Web'!A$3:N$234,13,FALSE),"""")</f>
        <v>"/src/index.html?canto=salmo68"</v>
      </c>
      <c r="O86" t="s">
        <v>952</v>
      </c>
      <c r="P86" t="str">
        <f>_xlfn.CONCAT("""",VLOOKUP(B86,'Index Web'!A$3:O$234,15,FALSE)," ",VLOOKUP(B86,'Index Web'!A$3:O$234,13,FALSE),"""","},")</f>
        <v>" salmo68"},</v>
      </c>
      <c r="Q86" t="str">
        <f t="shared" si="1"/>
        <v>{id:300,title: "Salmo 68", subtitle: "", category: "Liturgia", moments: [Salmodia], url: "/src/index.html?canto=salmo68", content: " salmo68"},</v>
      </c>
    </row>
    <row r="87" spans="2:17" x14ac:dyDescent="0.25">
      <c r="B87" s="26">
        <v>69</v>
      </c>
      <c r="C87" t="s">
        <v>261</v>
      </c>
      <c r="D87">
        <f>VLOOKUP(B87,'Index Web'!A$3:L$234,2,FALSE)</f>
        <v>300</v>
      </c>
      <c r="E87" t="s">
        <v>947</v>
      </c>
      <c r="F87" t="str">
        <f>_xlfn.CONCAT("""",VLOOKUP(B87,'Index Web'!A$3:L$234,3,FALSE),"""")</f>
        <v>"Salmo 69"</v>
      </c>
      <c r="G87" t="s">
        <v>948</v>
      </c>
      <c r="H87" t="str">
        <f>_xlfn.CONCAT("""",VLOOKUP(B87,'Index Web'!A$3:L$234,4,FALSE),"""")</f>
        <v>""</v>
      </c>
      <c r="I87" t="s">
        <v>949</v>
      </c>
      <c r="J87" t="str">
        <f>_xlfn.CONCAT("""",VLOOKUP(B87,'Index Web'!A$3:L$234,5,FALSE),"""")</f>
        <v>"Liturgia"</v>
      </c>
      <c r="K87" t="s">
        <v>950</v>
      </c>
      <c r="L87" t="str">
        <f>_xlfn.CONCAT("[",VLOOKUP(B87,'Index Web'!A$3:N$234,14,FALSE),"]")</f>
        <v>[Salmodia]</v>
      </c>
      <c r="M87" t="s">
        <v>951</v>
      </c>
      <c r="N87" t="str">
        <f>_xlfn.CONCAT("""/src/index.html?canto=",VLOOKUP(B87,'Index Web'!A$3:N$234,13,FALSE),"""")</f>
        <v>"/src/index.html?canto=salmo69"</v>
      </c>
      <c r="O87" t="s">
        <v>952</v>
      </c>
      <c r="P87" t="str">
        <f>_xlfn.CONCAT("""",VLOOKUP(B87,'Index Web'!A$3:O$234,15,FALSE)," ",VLOOKUP(B87,'Index Web'!A$3:O$234,13,FALSE),"""","},")</f>
        <v>" salmo69"},</v>
      </c>
      <c r="Q87" t="str">
        <f t="shared" si="1"/>
        <v>{id:300,title: "Salmo 69", subtitle: "", category: "Liturgia", moments: [Salmodia], url: "/src/index.html?canto=salmo69", content: " salmo69"},</v>
      </c>
    </row>
    <row r="88" spans="2:17" x14ac:dyDescent="0.25">
      <c r="B88" s="25">
        <v>70</v>
      </c>
      <c r="C88" t="s">
        <v>261</v>
      </c>
      <c r="D88">
        <f>VLOOKUP(B88,'Index Web'!A$3:L$234,2,FALSE)</f>
        <v>300</v>
      </c>
      <c r="E88" t="s">
        <v>947</v>
      </c>
      <c r="F88" t="str">
        <f>_xlfn.CONCAT("""",VLOOKUP(B88,'Index Web'!A$3:L$234,3,FALSE),"""")</f>
        <v>"Salmo 70"</v>
      </c>
      <c r="G88" t="s">
        <v>948</v>
      </c>
      <c r="H88" t="str">
        <f>_xlfn.CONCAT("""",VLOOKUP(B88,'Index Web'!A$3:L$234,4,FALSE),"""")</f>
        <v>""</v>
      </c>
      <c r="I88" t="s">
        <v>949</v>
      </c>
      <c r="J88" t="str">
        <f>_xlfn.CONCAT("""",VLOOKUP(B88,'Index Web'!A$3:L$234,5,FALSE),"""")</f>
        <v>"Liturgia"</v>
      </c>
      <c r="K88" t="s">
        <v>950</v>
      </c>
      <c r="L88" t="str">
        <f>_xlfn.CONCAT("[",VLOOKUP(B88,'Index Web'!A$3:N$234,14,FALSE),"]")</f>
        <v>[Salmodia]</v>
      </c>
      <c r="M88" t="s">
        <v>951</v>
      </c>
      <c r="N88" t="str">
        <f>_xlfn.CONCAT("""/src/index.html?canto=",VLOOKUP(B88,'Index Web'!A$3:N$234,13,FALSE),"""")</f>
        <v>"/src/index.html?canto=salmo70"</v>
      </c>
      <c r="O88" t="s">
        <v>952</v>
      </c>
      <c r="P88" t="str">
        <f>_xlfn.CONCAT("""",VLOOKUP(B88,'Index Web'!A$3:O$234,15,FALSE)," ",VLOOKUP(B88,'Index Web'!A$3:O$234,13,FALSE),"""","},")</f>
        <v>" salmo70"},</v>
      </c>
      <c r="Q88" t="str">
        <f t="shared" si="1"/>
        <v>{id:300,title: "Salmo 70", subtitle: "", category: "Liturgia", moments: [Salmodia], url: "/src/index.html?canto=salmo70", content: " salmo70"},</v>
      </c>
    </row>
    <row r="89" spans="2:17" x14ac:dyDescent="0.25">
      <c r="B89" s="26">
        <v>71</v>
      </c>
      <c r="C89" t="s">
        <v>261</v>
      </c>
      <c r="D89">
        <f>VLOOKUP(B89,'Index Web'!A$3:L$234,2,FALSE)</f>
        <v>300</v>
      </c>
      <c r="E89" t="s">
        <v>947</v>
      </c>
      <c r="F89" t="str">
        <f>_xlfn.CONCAT("""",VLOOKUP(B89,'Index Web'!A$3:L$234,3,FALSE),"""")</f>
        <v>"Salmo 71"</v>
      </c>
      <c r="G89" t="s">
        <v>948</v>
      </c>
      <c r="H89" t="str">
        <f>_xlfn.CONCAT("""",VLOOKUP(B89,'Index Web'!A$3:L$234,4,FALSE),"""")</f>
        <v>""</v>
      </c>
      <c r="I89" t="s">
        <v>949</v>
      </c>
      <c r="J89" t="str">
        <f>_xlfn.CONCAT("""",VLOOKUP(B89,'Index Web'!A$3:L$234,5,FALSE),"""")</f>
        <v>"Liturgia"</v>
      </c>
      <c r="K89" t="s">
        <v>950</v>
      </c>
      <c r="L89" t="str">
        <f>_xlfn.CONCAT("[",VLOOKUP(B89,'Index Web'!A$3:N$234,14,FALSE),"]")</f>
        <v>[Salmodia]</v>
      </c>
      <c r="M89" t="s">
        <v>951</v>
      </c>
      <c r="N89" t="str">
        <f>_xlfn.CONCAT("""/src/index.html?canto=",VLOOKUP(B89,'Index Web'!A$3:N$234,13,FALSE),"""")</f>
        <v>"/src/index.html?canto=salmo71"</v>
      </c>
      <c r="O89" t="s">
        <v>952</v>
      </c>
      <c r="P89" t="str">
        <f>_xlfn.CONCAT("""",VLOOKUP(B89,'Index Web'!A$3:O$234,15,FALSE)," ",VLOOKUP(B89,'Index Web'!A$3:O$234,13,FALSE),"""","},")</f>
        <v>" salmo71"},</v>
      </c>
      <c r="Q89" t="str">
        <f t="shared" si="1"/>
        <v>{id:300,title: "Salmo 71", subtitle: "", category: "Liturgia", moments: [Salmodia], url: "/src/index.html?canto=salmo71", content: " salmo71"},</v>
      </c>
    </row>
    <row r="90" spans="2:17" x14ac:dyDescent="0.25">
      <c r="B90" s="25">
        <v>72</v>
      </c>
      <c r="C90" t="s">
        <v>261</v>
      </c>
      <c r="D90">
        <f>VLOOKUP(B90,'Index Web'!A$3:L$234,2,FALSE)</f>
        <v>300</v>
      </c>
      <c r="E90" t="s">
        <v>947</v>
      </c>
      <c r="F90" t="str">
        <f>_xlfn.CONCAT("""",VLOOKUP(B90,'Index Web'!A$3:L$234,3,FALSE),"""")</f>
        <v>"Salmo 72"</v>
      </c>
      <c r="G90" t="s">
        <v>948</v>
      </c>
      <c r="H90" t="str">
        <f>_xlfn.CONCAT("""",VLOOKUP(B90,'Index Web'!A$3:L$234,4,FALSE),"""")</f>
        <v>""</v>
      </c>
      <c r="I90" t="s">
        <v>949</v>
      </c>
      <c r="J90" t="str">
        <f>_xlfn.CONCAT("""",VLOOKUP(B90,'Index Web'!A$3:L$234,5,FALSE),"""")</f>
        <v>"Liturgia"</v>
      </c>
      <c r="K90" t="s">
        <v>950</v>
      </c>
      <c r="L90" t="str">
        <f>_xlfn.CONCAT("[",VLOOKUP(B90,'Index Web'!A$3:N$234,14,FALSE),"]")</f>
        <v>[Salmodia]</v>
      </c>
      <c r="M90" t="s">
        <v>951</v>
      </c>
      <c r="N90" t="str">
        <f>_xlfn.CONCAT("""/src/index.html?canto=",VLOOKUP(B90,'Index Web'!A$3:N$234,13,FALSE),"""")</f>
        <v>"/src/index.html?canto=salmo72"</v>
      </c>
      <c r="O90" t="s">
        <v>952</v>
      </c>
      <c r="P90" t="str">
        <f>_xlfn.CONCAT("""",VLOOKUP(B90,'Index Web'!A$3:O$234,15,FALSE)," ",VLOOKUP(B90,'Index Web'!A$3:O$234,13,FALSE),"""","},")</f>
        <v>" salmo72"},</v>
      </c>
      <c r="Q90" t="str">
        <f t="shared" si="1"/>
        <v>{id:300,title: "Salmo 72", subtitle: "", category: "Liturgia", moments: [Salmodia], url: "/src/index.html?canto=salmo72", content: " salmo72"},</v>
      </c>
    </row>
    <row r="91" spans="2:17" x14ac:dyDescent="0.25">
      <c r="B91" s="26">
        <v>73</v>
      </c>
      <c r="C91" t="s">
        <v>261</v>
      </c>
      <c r="D91">
        <f>VLOOKUP(B91,'Index Web'!A$3:L$234,2,FALSE)</f>
        <v>300</v>
      </c>
      <c r="E91" t="s">
        <v>947</v>
      </c>
      <c r="F91" t="str">
        <f>_xlfn.CONCAT("""",VLOOKUP(B91,'Index Web'!A$3:L$234,3,FALSE),"""")</f>
        <v>"Salmo 73"</v>
      </c>
      <c r="G91" t="s">
        <v>948</v>
      </c>
      <c r="H91" t="str">
        <f>_xlfn.CONCAT("""",VLOOKUP(B91,'Index Web'!A$3:L$234,4,FALSE),"""")</f>
        <v>""</v>
      </c>
      <c r="I91" t="s">
        <v>949</v>
      </c>
      <c r="J91" t="str">
        <f>_xlfn.CONCAT("""",VLOOKUP(B91,'Index Web'!A$3:L$234,5,FALSE),"""")</f>
        <v>"Liturgia"</v>
      </c>
      <c r="K91" t="s">
        <v>950</v>
      </c>
      <c r="L91" t="str">
        <f>_xlfn.CONCAT("[",VLOOKUP(B91,'Index Web'!A$3:N$234,14,FALSE),"]")</f>
        <v>[Salmodia]</v>
      </c>
      <c r="M91" t="s">
        <v>951</v>
      </c>
      <c r="N91" t="str">
        <f>_xlfn.CONCAT("""/src/index.html?canto=",VLOOKUP(B91,'Index Web'!A$3:N$234,13,FALSE),"""")</f>
        <v>"/src/index.html?canto=salmo73"</v>
      </c>
      <c r="O91" t="s">
        <v>952</v>
      </c>
      <c r="P91" t="str">
        <f>_xlfn.CONCAT("""",VLOOKUP(B91,'Index Web'!A$3:O$234,15,FALSE)," ",VLOOKUP(B91,'Index Web'!A$3:O$234,13,FALSE),"""","},")</f>
        <v>" salmo73"},</v>
      </c>
      <c r="Q91" t="str">
        <f t="shared" si="1"/>
        <v>{id:300,title: "Salmo 73", subtitle: "", category: "Liturgia", moments: [Salmodia], url: "/src/index.html?canto=salmo73", content: " salmo73"},</v>
      </c>
    </row>
    <row r="92" spans="2:17" x14ac:dyDescent="0.25">
      <c r="B92" s="25">
        <v>74</v>
      </c>
      <c r="C92" t="s">
        <v>261</v>
      </c>
      <c r="D92">
        <f>VLOOKUP(B92,'Index Web'!A$3:L$234,2,FALSE)</f>
        <v>300</v>
      </c>
      <c r="E92" t="s">
        <v>947</v>
      </c>
      <c r="F92" t="str">
        <f>_xlfn.CONCAT("""",VLOOKUP(B92,'Index Web'!A$3:L$234,3,FALSE),"""")</f>
        <v>"Salmo 74"</v>
      </c>
      <c r="G92" t="s">
        <v>948</v>
      </c>
      <c r="H92" t="str">
        <f>_xlfn.CONCAT("""",VLOOKUP(B92,'Index Web'!A$3:L$234,4,FALSE),"""")</f>
        <v>""</v>
      </c>
      <c r="I92" t="s">
        <v>949</v>
      </c>
      <c r="J92" t="str">
        <f>_xlfn.CONCAT("""",VLOOKUP(B92,'Index Web'!A$3:L$234,5,FALSE),"""")</f>
        <v>"Liturgia"</v>
      </c>
      <c r="K92" t="s">
        <v>950</v>
      </c>
      <c r="L92" t="str">
        <f>_xlfn.CONCAT("[",VLOOKUP(B92,'Index Web'!A$3:N$234,14,FALSE),"]")</f>
        <v>[Salmodia]</v>
      </c>
      <c r="M92" t="s">
        <v>951</v>
      </c>
      <c r="N92" t="str">
        <f>_xlfn.CONCAT("""/src/index.html?canto=",VLOOKUP(B92,'Index Web'!A$3:N$234,13,FALSE),"""")</f>
        <v>"/src/index.html?canto=salmo74"</v>
      </c>
      <c r="O92" t="s">
        <v>952</v>
      </c>
      <c r="P92" t="str">
        <f>_xlfn.CONCAT("""",VLOOKUP(B92,'Index Web'!A$3:O$234,15,FALSE)," ",VLOOKUP(B92,'Index Web'!A$3:O$234,13,FALSE),"""","},")</f>
        <v>" salmo74"},</v>
      </c>
      <c r="Q92" t="str">
        <f t="shared" si="1"/>
        <v>{id:300,title: "Salmo 74", subtitle: "", category: "Liturgia", moments: [Salmodia], url: "/src/index.html?canto=salmo74", content: " salmo74"},</v>
      </c>
    </row>
    <row r="93" spans="2:17" x14ac:dyDescent="0.25">
      <c r="B93" s="26">
        <v>75</v>
      </c>
      <c r="C93" t="s">
        <v>261</v>
      </c>
      <c r="D93">
        <f>VLOOKUP(B93,'Index Web'!A$3:L$234,2,FALSE)</f>
        <v>300</v>
      </c>
      <c r="E93" t="s">
        <v>947</v>
      </c>
      <c r="F93" t="str">
        <f>_xlfn.CONCAT("""",VLOOKUP(B93,'Index Web'!A$3:L$234,3,FALSE),"""")</f>
        <v>"Salmo 75"</v>
      </c>
      <c r="G93" t="s">
        <v>948</v>
      </c>
      <c r="H93" t="str">
        <f>_xlfn.CONCAT("""",VLOOKUP(B93,'Index Web'!A$3:L$234,4,FALSE),"""")</f>
        <v>""</v>
      </c>
      <c r="I93" t="s">
        <v>949</v>
      </c>
      <c r="J93" t="str">
        <f>_xlfn.CONCAT("""",VLOOKUP(B93,'Index Web'!A$3:L$234,5,FALSE),"""")</f>
        <v>"Liturgia"</v>
      </c>
      <c r="K93" t="s">
        <v>950</v>
      </c>
      <c r="L93" t="str">
        <f>_xlfn.CONCAT("[",VLOOKUP(B93,'Index Web'!A$3:N$234,14,FALSE),"]")</f>
        <v>[Salmodia]</v>
      </c>
      <c r="M93" t="s">
        <v>951</v>
      </c>
      <c r="N93" t="str">
        <f>_xlfn.CONCAT("""/src/index.html?canto=",VLOOKUP(B93,'Index Web'!A$3:N$234,13,FALSE),"""")</f>
        <v>"/src/index.html?canto=salmo75"</v>
      </c>
      <c r="O93" t="s">
        <v>952</v>
      </c>
      <c r="P93" t="str">
        <f>_xlfn.CONCAT("""",VLOOKUP(B93,'Index Web'!A$3:O$234,15,FALSE)," ",VLOOKUP(B93,'Index Web'!A$3:O$234,13,FALSE),"""","},")</f>
        <v>" salmo75"},</v>
      </c>
      <c r="Q93" t="str">
        <f t="shared" si="1"/>
        <v>{id:300,title: "Salmo 75", subtitle: "", category: "Liturgia", moments: [Salmodia], url: "/src/index.html?canto=salmo75", content: " salmo75"},</v>
      </c>
    </row>
    <row r="94" spans="2:17" x14ac:dyDescent="0.25">
      <c r="B94" s="25">
        <v>76</v>
      </c>
      <c r="C94" t="s">
        <v>261</v>
      </c>
      <c r="D94">
        <f>VLOOKUP(B94,'Index Web'!A$3:L$234,2,FALSE)</f>
        <v>300</v>
      </c>
      <c r="E94" t="s">
        <v>947</v>
      </c>
      <c r="F94" t="str">
        <f>_xlfn.CONCAT("""",VLOOKUP(B94,'Index Web'!A$3:L$234,3,FALSE),"""")</f>
        <v>"Salmo 76"</v>
      </c>
      <c r="G94" t="s">
        <v>948</v>
      </c>
      <c r="H94" t="str">
        <f>_xlfn.CONCAT("""",VLOOKUP(B94,'Index Web'!A$3:L$234,4,FALSE),"""")</f>
        <v>""</v>
      </c>
      <c r="I94" t="s">
        <v>949</v>
      </c>
      <c r="J94" t="str">
        <f>_xlfn.CONCAT("""",VLOOKUP(B94,'Index Web'!A$3:L$234,5,FALSE),"""")</f>
        <v>"Liturgia"</v>
      </c>
      <c r="K94" t="s">
        <v>950</v>
      </c>
      <c r="L94" t="str">
        <f>_xlfn.CONCAT("[",VLOOKUP(B94,'Index Web'!A$3:N$234,14,FALSE),"]")</f>
        <v>[Salmodia]</v>
      </c>
      <c r="M94" t="s">
        <v>951</v>
      </c>
      <c r="N94" t="str">
        <f>_xlfn.CONCAT("""/src/index.html?canto=",VLOOKUP(B94,'Index Web'!A$3:N$234,13,FALSE),"""")</f>
        <v>"/src/index.html?canto=salmo76"</v>
      </c>
      <c r="O94" t="s">
        <v>952</v>
      </c>
      <c r="P94" t="str">
        <f>_xlfn.CONCAT("""",VLOOKUP(B94,'Index Web'!A$3:O$234,15,FALSE)," ",VLOOKUP(B94,'Index Web'!A$3:O$234,13,FALSE),"""","},")</f>
        <v>" salmo76"},</v>
      </c>
      <c r="Q94" t="str">
        <f t="shared" si="1"/>
        <v>{id:300,title: "Salmo 76", subtitle: "", category: "Liturgia", moments: [Salmodia], url: "/src/index.html?canto=salmo76", content: " salmo76"},</v>
      </c>
    </row>
    <row r="95" spans="2:17" x14ac:dyDescent="0.25">
      <c r="B95" s="27">
        <v>188</v>
      </c>
      <c r="C95" t="s">
        <v>261</v>
      </c>
      <c r="D95">
        <f>VLOOKUP(B95,'Index Web'!A$3:L$234,2,FALSE)</f>
        <v>300</v>
      </c>
      <c r="E95" t="s">
        <v>947</v>
      </c>
      <c r="F95" t="str">
        <f>_xlfn.CONCAT("""",VLOOKUP(B95,'Index Web'!A$3:L$234,3,FALSE),"""")</f>
        <v>""</v>
      </c>
      <c r="G95" t="s">
        <v>948</v>
      </c>
      <c r="H95" t="str">
        <f>_xlfn.CONCAT("""",VLOOKUP(B95,'Index Web'!A$3:L$234,4,FALSE),"""")</f>
        <v>""</v>
      </c>
      <c r="I95" t="s">
        <v>949</v>
      </c>
      <c r="J95" t="str">
        <f>_xlfn.CONCAT("""",VLOOKUP(B95,'Index Web'!A$3:L$234,5,FALSE),"""")</f>
        <v>"Liturgia"</v>
      </c>
      <c r="K95" t="s">
        <v>950</v>
      </c>
      <c r="L95" t="str">
        <f>_xlfn.CONCAT("[",VLOOKUP(B95,'Index Web'!A$3:N$234,14,FALSE),"]")</f>
        <v>[""]</v>
      </c>
      <c r="M95" t="s">
        <v>951</v>
      </c>
      <c r="N95" t="str">
        <f>_xlfn.CONCAT("""/src/index.html?canto=",VLOOKUP(B95,'Index Web'!A$3:N$234,13,FALSE),"""")</f>
        <v>"/src/index.html?canto="</v>
      </c>
      <c r="O95" t="s">
        <v>952</v>
      </c>
      <c r="P95" t="str">
        <f>_xlfn.CONCAT("""",VLOOKUP(B95,'Index Web'!A$3:O$234,15,FALSE)," ",VLOOKUP(B95,'Index Web'!A$3:O$234,13,FALSE),"""","},")</f>
        <v>" "},</v>
      </c>
      <c r="Q95" t="str">
        <f t="shared" si="1"/>
        <v>{id:300,title: "", subtitle: "", category: "Liturgia", moments: [""], url: "/src/index.html?canto=", content: " "},</v>
      </c>
    </row>
    <row r="96" spans="2:17" x14ac:dyDescent="0.25">
      <c r="B96" s="25">
        <v>77</v>
      </c>
      <c r="C96" t="s">
        <v>261</v>
      </c>
      <c r="D96">
        <f>VLOOKUP(B96,'Index Web'!A$3:L$234,2,FALSE)</f>
        <v>300</v>
      </c>
      <c r="E96" t="s">
        <v>947</v>
      </c>
      <c r="F96" t="str">
        <f>_xlfn.CONCAT("""",VLOOKUP(B96,'Index Web'!A$3:L$234,3,FALSE),"""")</f>
        <v>"Salmo 77"</v>
      </c>
      <c r="G96" t="s">
        <v>948</v>
      </c>
      <c r="H96" t="str">
        <f>_xlfn.CONCAT("""",VLOOKUP(B96,'Index Web'!A$3:L$234,4,FALSE),"""")</f>
        <v>""</v>
      </c>
      <c r="I96" t="s">
        <v>949</v>
      </c>
      <c r="J96" t="str">
        <f>_xlfn.CONCAT("""",VLOOKUP(B96,'Index Web'!A$3:L$234,5,FALSE),"""")</f>
        <v>"Liturgia"</v>
      </c>
      <c r="K96" t="s">
        <v>950</v>
      </c>
      <c r="L96" t="str">
        <f>_xlfn.CONCAT("[",VLOOKUP(B96,'Index Web'!A$3:N$234,14,FALSE),"]")</f>
        <v>[Salmodia]</v>
      </c>
      <c r="M96" t="s">
        <v>951</v>
      </c>
      <c r="N96" t="str">
        <f>_xlfn.CONCAT("""/src/index.html?canto=",VLOOKUP(B96,'Index Web'!A$3:N$234,13,FALSE),"""")</f>
        <v>"/src/index.html?canto=salmo77"</v>
      </c>
      <c r="O96" t="s">
        <v>952</v>
      </c>
      <c r="P96" t="str">
        <f>_xlfn.CONCAT("""",VLOOKUP(B96,'Index Web'!A$3:O$234,15,FALSE)," ",VLOOKUP(B96,'Index Web'!A$3:O$234,13,FALSE),"""","},")</f>
        <v>" salmo77"},</v>
      </c>
      <c r="Q96" t="str">
        <f t="shared" si="1"/>
        <v>{id:300,title: "Salmo 77", subtitle: "", category: "Liturgia", moments: [Salmodia], url: "/src/index.html?canto=salmo77", content: " salmo77"},</v>
      </c>
    </row>
    <row r="97" spans="2:17" x14ac:dyDescent="0.25">
      <c r="B97" s="26">
        <v>78</v>
      </c>
      <c r="C97" t="s">
        <v>261</v>
      </c>
      <c r="D97">
        <f>VLOOKUP(B97,'Index Web'!A$3:L$234,2,FALSE)</f>
        <v>300</v>
      </c>
      <c r="E97" t="s">
        <v>947</v>
      </c>
      <c r="F97" t="str">
        <f>_xlfn.CONCAT("""",VLOOKUP(B97,'Index Web'!A$3:L$234,3,FALSE),"""")</f>
        <v>"Salmo 78"</v>
      </c>
      <c r="G97" t="s">
        <v>948</v>
      </c>
      <c r="H97" t="str">
        <f>_xlfn.CONCAT("""",VLOOKUP(B97,'Index Web'!A$3:L$234,4,FALSE),"""")</f>
        <v>""</v>
      </c>
      <c r="I97" t="s">
        <v>949</v>
      </c>
      <c r="J97" t="str">
        <f>_xlfn.CONCAT("""",VLOOKUP(B97,'Index Web'!A$3:L$234,5,FALSE),"""")</f>
        <v>"Liturgia"</v>
      </c>
      <c r="K97" t="s">
        <v>950</v>
      </c>
      <c r="L97" t="str">
        <f>_xlfn.CONCAT("[",VLOOKUP(B97,'Index Web'!A$3:N$234,14,FALSE),"]")</f>
        <v>[Salmodia]</v>
      </c>
      <c r="M97" t="s">
        <v>951</v>
      </c>
      <c r="N97" t="str">
        <f>_xlfn.CONCAT("""/src/index.html?canto=",VLOOKUP(B97,'Index Web'!A$3:N$234,13,FALSE),"""")</f>
        <v>"/src/index.html?canto=salmo78"</v>
      </c>
      <c r="O97" t="s">
        <v>952</v>
      </c>
      <c r="P97" t="str">
        <f>_xlfn.CONCAT("""",VLOOKUP(B97,'Index Web'!A$3:O$234,15,FALSE)," ",VLOOKUP(B97,'Index Web'!A$3:O$234,13,FALSE),"""","},")</f>
        <v>" salmo78"},</v>
      </c>
      <c r="Q97" t="str">
        <f t="shared" si="1"/>
        <v>{id:300,title: "Salmo 78", subtitle: "", category: "Liturgia", moments: [Salmodia], url: "/src/index.html?canto=salmo78", content: " salmo78"},</v>
      </c>
    </row>
    <row r="98" spans="2:17" x14ac:dyDescent="0.25">
      <c r="B98" s="25">
        <v>79</v>
      </c>
      <c r="C98" t="s">
        <v>261</v>
      </c>
      <c r="D98">
        <f>VLOOKUP(B98,'Index Web'!A$3:L$234,2,FALSE)</f>
        <v>300</v>
      </c>
      <c r="E98" t="s">
        <v>947</v>
      </c>
      <c r="F98" t="str">
        <f>_xlfn.CONCAT("""",VLOOKUP(B98,'Index Web'!A$3:L$234,3,FALSE),"""")</f>
        <v>"Salmo 79"</v>
      </c>
      <c r="G98" t="s">
        <v>948</v>
      </c>
      <c r="H98" t="str">
        <f>_xlfn.CONCAT("""",VLOOKUP(B98,'Index Web'!A$3:L$234,4,FALSE),"""")</f>
        <v>""</v>
      </c>
      <c r="I98" t="s">
        <v>949</v>
      </c>
      <c r="J98" t="str">
        <f>_xlfn.CONCAT("""",VLOOKUP(B98,'Index Web'!A$3:L$234,5,FALSE),"""")</f>
        <v>"Liturgia"</v>
      </c>
      <c r="K98" t="s">
        <v>950</v>
      </c>
      <c r="L98" t="str">
        <f>_xlfn.CONCAT("[",VLOOKUP(B98,'Index Web'!A$3:N$234,14,FALSE),"]")</f>
        <v>[Salmodia]</v>
      </c>
      <c r="M98" t="s">
        <v>951</v>
      </c>
      <c r="N98" t="str">
        <f>_xlfn.CONCAT("""/src/index.html?canto=",VLOOKUP(B98,'Index Web'!A$3:N$234,13,FALSE),"""")</f>
        <v>"/src/index.html?canto=salmo79"</v>
      </c>
      <c r="O98" t="s">
        <v>952</v>
      </c>
      <c r="P98" t="str">
        <f>_xlfn.CONCAT("""",VLOOKUP(B98,'Index Web'!A$3:O$234,15,FALSE)," ",VLOOKUP(B98,'Index Web'!A$3:O$234,13,FALSE),"""","},")</f>
        <v>" salmo79"},</v>
      </c>
      <c r="Q98" t="str">
        <f t="shared" si="1"/>
        <v>{id:300,title: "Salmo 79", subtitle: "", category: "Liturgia", moments: [Salmodia], url: "/src/index.html?canto=salmo79", content: " salmo79"},</v>
      </c>
    </row>
    <row r="99" spans="2:17" x14ac:dyDescent="0.25">
      <c r="B99" s="26">
        <v>80</v>
      </c>
      <c r="C99" t="s">
        <v>261</v>
      </c>
      <c r="D99">
        <f>VLOOKUP(B99,'Index Web'!A$3:L$234,2,FALSE)</f>
        <v>300</v>
      </c>
      <c r="E99" t="s">
        <v>947</v>
      </c>
      <c r="F99" t="str">
        <f>_xlfn.CONCAT("""",VLOOKUP(B99,'Index Web'!A$3:L$234,3,FALSE),"""")</f>
        <v>"Salmo 80"</v>
      </c>
      <c r="G99" t="s">
        <v>948</v>
      </c>
      <c r="H99" t="str">
        <f>_xlfn.CONCAT("""",VLOOKUP(B99,'Index Web'!A$3:L$234,4,FALSE),"""")</f>
        <v>""</v>
      </c>
      <c r="I99" t="s">
        <v>949</v>
      </c>
      <c r="J99" t="str">
        <f>_xlfn.CONCAT("""",VLOOKUP(B99,'Index Web'!A$3:L$234,5,FALSE),"""")</f>
        <v>"Liturgia"</v>
      </c>
      <c r="K99" t="s">
        <v>950</v>
      </c>
      <c r="L99" t="str">
        <f>_xlfn.CONCAT("[",VLOOKUP(B99,'Index Web'!A$3:N$234,14,FALSE),"]")</f>
        <v>[Salmodia]</v>
      </c>
      <c r="M99" t="s">
        <v>951</v>
      </c>
      <c r="N99" t="str">
        <f>_xlfn.CONCAT("""/src/index.html?canto=",VLOOKUP(B99,'Index Web'!A$3:N$234,13,FALSE),"""")</f>
        <v>"/src/index.html?canto=salmo80"</v>
      </c>
      <c r="O99" t="s">
        <v>952</v>
      </c>
      <c r="P99" t="str">
        <f>_xlfn.CONCAT("""",VLOOKUP(B99,'Index Web'!A$3:O$234,15,FALSE)," ",VLOOKUP(B99,'Index Web'!A$3:O$234,13,FALSE),"""","},")</f>
        <v>" salmo80"},</v>
      </c>
      <c r="Q99" t="str">
        <f t="shared" si="1"/>
        <v>{id:300,title: "Salmo 80", subtitle: "", category: "Liturgia", moments: [Salmodia], url: "/src/index.html?canto=salmo80", content: " salmo80"},</v>
      </c>
    </row>
    <row r="100" spans="2:17" x14ac:dyDescent="0.25">
      <c r="B100" s="25">
        <v>81</v>
      </c>
      <c r="C100" t="s">
        <v>261</v>
      </c>
      <c r="D100">
        <f>VLOOKUP(B100,'Index Web'!A$3:L$234,2,FALSE)</f>
        <v>300</v>
      </c>
      <c r="E100" t="s">
        <v>947</v>
      </c>
      <c r="F100" t="str">
        <f>_xlfn.CONCAT("""",VLOOKUP(B100,'Index Web'!A$3:L$234,3,FALSE),"""")</f>
        <v>"Salmo 81"</v>
      </c>
      <c r="G100" t="s">
        <v>948</v>
      </c>
      <c r="H100" t="str">
        <f>_xlfn.CONCAT("""",VLOOKUP(B100,'Index Web'!A$3:L$234,4,FALSE),"""")</f>
        <v>""</v>
      </c>
      <c r="I100" t="s">
        <v>949</v>
      </c>
      <c r="J100" t="str">
        <f>_xlfn.CONCAT("""",VLOOKUP(B100,'Index Web'!A$3:L$234,5,FALSE),"""")</f>
        <v>"Liturgia"</v>
      </c>
      <c r="K100" t="s">
        <v>950</v>
      </c>
      <c r="L100" t="str">
        <f>_xlfn.CONCAT("[",VLOOKUP(B100,'Index Web'!A$3:N$234,14,FALSE),"]")</f>
        <v>[Salmodia]</v>
      </c>
      <c r="M100" t="s">
        <v>951</v>
      </c>
      <c r="N100" t="str">
        <f>_xlfn.CONCAT("""/src/index.html?canto=",VLOOKUP(B100,'Index Web'!A$3:N$234,13,FALSE),"""")</f>
        <v>"/src/index.html?canto=salmo81"</v>
      </c>
      <c r="O100" t="s">
        <v>952</v>
      </c>
      <c r="P100" t="str">
        <f>_xlfn.CONCAT("""",VLOOKUP(B100,'Index Web'!A$3:O$234,15,FALSE)," ",VLOOKUP(B100,'Index Web'!A$3:O$234,13,FALSE),"""","},")</f>
        <v>" salmo81"},</v>
      </c>
      <c r="Q100" t="str">
        <f t="shared" si="1"/>
        <v>{id:300,title: "Salmo 81", subtitle: "", category: "Liturgia", moments: [Salmodia], url: "/src/index.html?canto=salmo81", content: " salmo81"},</v>
      </c>
    </row>
    <row r="101" spans="2:17" x14ac:dyDescent="0.25">
      <c r="B101" s="31">
        <v>226</v>
      </c>
      <c r="C101" t="s">
        <v>261</v>
      </c>
      <c r="D101">
        <f>VLOOKUP(B101,'Index Web'!A$3:L$234,2,FALSE)</f>
        <v>300</v>
      </c>
      <c r="E101" t="s">
        <v>947</v>
      </c>
      <c r="F101" t="str">
        <f>_xlfn.CONCAT("""",VLOOKUP(B101,'Index Web'!A$3:L$234,3,FALSE),"""")</f>
        <v>""</v>
      </c>
      <c r="G101" t="s">
        <v>948</v>
      </c>
      <c r="H101" t="str">
        <f>_xlfn.CONCAT("""",VLOOKUP(B101,'Index Web'!A$3:L$234,4,FALSE),"""")</f>
        <v>""</v>
      </c>
      <c r="I101" t="s">
        <v>949</v>
      </c>
      <c r="J101" t="str">
        <f>_xlfn.CONCAT("""",VLOOKUP(B101,'Index Web'!A$3:L$234,5,FALSE),"""")</f>
        <v>"Liturgia"</v>
      </c>
      <c r="K101" t="s">
        <v>950</v>
      </c>
      <c r="L101" t="str">
        <f>_xlfn.CONCAT("[",VLOOKUP(B101,'Index Web'!A$3:N$234,14,FALSE),"]")</f>
        <v>[""]</v>
      </c>
      <c r="M101" t="s">
        <v>951</v>
      </c>
      <c r="N101" t="str">
        <f>_xlfn.CONCAT("""/src/index.html?canto=",VLOOKUP(B101,'Index Web'!A$3:N$234,13,FALSE),"""")</f>
        <v>"/src/index.html?canto="</v>
      </c>
      <c r="O101" t="s">
        <v>952</v>
      </c>
      <c r="P101" t="str">
        <f>_xlfn.CONCAT("""",VLOOKUP(B101,'Index Web'!A$3:O$234,15,FALSE)," ",VLOOKUP(B101,'Index Web'!A$3:O$234,13,FALSE),"""","},")</f>
        <v>" "},</v>
      </c>
      <c r="Q101" t="str">
        <f t="shared" si="1"/>
        <v>{id:300,title: "", subtitle: "", category: "Liturgia", moments: [""], url: "/src/index.html?canto=", content: " "},</v>
      </c>
    </row>
    <row r="102" spans="2:17" x14ac:dyDescent="0.25">
      <c r="B102" s="25">
        <v>82</v>
      </c>
      <c r="C102" t="s">
        <v>261</v>
      </c>
      <c r="D102">
        <f>VLOOKUP(B102,'Index Web'!A$3:L$234,2,FALSE)</f>
        <v>300</v>
      </c>
      <c r="E102" t="s">
        <v>947</v>
      </c>
      <c r="F102" t="str">
        <f>_xlfn.CONCAT("""",VLOOKUP(B102,'Index Web'!A$3:L$234,3,FALSE),"""")</f>
        <v>"Salmo 82"</v>
      </c>
      <c r="G102" t="s">
        <v>948</v>
      </c>
      <c r="H102" t="str">
        <f>_xlfn.CONCAT("""",VLOOKUP(B102,'Index Web'!A$3:L$234,4,FALSE),"""")</f>
        <v>""</v>
      </c>
      <c r="I102" t="s">
        <v>949</v>
      </c>
      <c r="J102" t="str">
        <f>_xlfn.CONCAT("""",VLOOKUP(B102,'Index Web'!A$3:L$234,5,FALSE),"""")</f>
        <v>"Liturgia"</v>
      </c>
      <c r="K102" t="s">
        <v>950</v>
      </c>
      <c r="L102" t="str">
        <f>_xlfn.CONCAT("[",VLOOKUP(B102,'Index Web'!A$3:N$234,14,FALSE),"]")</f>
        <v>[Salmodia]</v>
      </c>
      <c r="M102" t="s">
        <v>951</v>
      </c>
      <c r="N102" t="str">
        <f>_xlfn.CONCAT("""/src/index.html?canto=",VLOOKUP(B102,'Index Web'!A$3:N$234,13,FALSE),"""")</f>
        <v>"/src/index.html?canto=salmo82"</v>
      </c>
      <c r="O102" t="s">
        <v>952</v>
      </c>
      <c r="P102" t="str">
        <f>_xlfn.CONCAT("""",VLOOKUP(B102,'Index Web'!A$3:O$234,15,FALSE)," ",VLOOKUP(B102,'Index Web'!A$3:O$234,13,FALSE),"""","},")</f>
        <v>" salmo82"},</v>
      </c>
      <c r="Q102" t="str">
        <f t="shared" si="1"/>
        <v>{id:300,title: "Salmo 82", subtitle: "", category: "Liturgia", moments: [Salmodia], url: "/src/index.html?canto=salmo82", content: " salmo82"},</v>
      </c>
    </row>
    <row r="103" spans="2:17" x14ac:dyDescent="0.25">
      <c r="B103" s="26">
        <v>83</v>
      </c>
      <c r="C103" t="s">
        <v>261</v>
      </c>
      <c r="D103">
        <f>VLOOKUP(B103,'Index Web'!A$3:L$234,2,FALSE)</f>
        <v>300</v>
      </c>
      <c r="E103" t="s">
        <v>947</v>
      </c>
      <c r="F103" t="str">
        <f>_xlfn.CONCAT("""",VLOOKUP(B103,'Index Web'!A$3:L$234,3,FALSE),"""")</f>
        <v>"Salmo 83"</v>
      </c>
      <c r="G103" t="s">
        <v>948</v>
      </c>
      <c r="H103" t="str">
        <f>_xlfn.CONCAT("""",VLOOKUP(B103,'Index Web'!A$3:L$234,4,FALSE),"""")</f>
        <v>""</v>
      </c>
      <c r="I103" t="s">
        <v>949</v>
      </c>
      <c r="J103" t="str">
        <f>_xlfn.CONCAT("""",VLOOKUP(B103,'Index Web'!A$3:L$234,5,FALSE),"""")</f>
        <v>"Liturgia"</v>
      </c>
      <c r="K103" t="s">
        <v>950</v>
      </c>
      <c r="L103" t="str">
        <f>_xlfn.CONCAT("[",VLOOKUP(B103,'Index Web'!A$3:N$234,14,FALSE),"]")</f>
        <v>[Salmodia]</v>
      </c>
      <c r="M103" t="s">
        <v>951</v>
      </c>
      <c r="N103" t="str">
        <f>_xlfn.CONCAT("""/src/index.html?canto=",VLOOKUP(B103,'Index Web'!A$3:N$234,13,FALSE),"""")</f>
        <v>"/src/index.html?canto=salmo83"</v>
      </c>
      <c r="O103" t="s">
        <v>952</v>
      </c>
      <c r="P103" t="str">
        <f>_xlfn.CONCAT("""",VLOOKUP(B103,'Index Web'!A$3:O$234,15,FALSE)," ",VLOOKUP(B103,'Index Web'!A$3:O$234,13,FALSE),"""","},")</f>
        <v>" salmo83"},</v>
      </c>
      <c r="Q103" t="str">
        <f t="shared" si="1"/>
        <v>{id:300,title: "Salmo 83", subtitle: "", category: "Liturgia", moments: [Salmodia], url: "/src/index.html?canto=salmo83", content: " salmo83"},</v>
      </c>
    </row>
    <row r="104" spans="2:17" x14ac:dyDescent="0.25">
      <c r="B104" s="24">
        <v>241</v>
      </c>
      <c r="C104" t="s">
        <v>261</v>
      </c>
      <c r="D104" t="e">
        <f>VLOOKUP(B104,'Index Web'!A$3:L$234,2,FALSE)</f>
        <v>#N/A</v>
      </c>
      <c r="E104" t="s">
        <v>947</v>
      </c>
      <c r="F104" t="e">
        <f>_xlfn.CONCAT("""",VLOOKUP(B104,'Index Web'!A$3:L$234,3,FALSE),"""")</f>
        <v>#N/A</v>
      </c>
      <c r="G104" t="s">
        <v>948</v>
      </c>
      <c r="H104" t="e">
        <f>_xlfn.CONCAT("""",VLOOKUP(B104,'Index Web'!A$3:L$234,4,FALSE),"""")</f>
        <v>#N/A</v>
      </c>
      <c r="I104" t="s">
        <v>949</v>
      </c>
      <c r="J104" t="e">
        <f>_xlfn.CONCAT("""",VLOOKUP(B104,'Index Web'!A$3:L$234,5,FALSE),"""")</f>
        <v>#N/A</v>
      </c>
      <c r="K104" t="s">
        <v>950</v>
      </c>
      <c r="L104" t="e">
        <f>_xlfn.CONCAT("[",VLOOKUP(B104,'Index Web'!A$3:N$234,14,FALSE),"]")</f>
        <v>#N/A</v>
      </c>
      <c r="M104" t="s">
        <v>951</v>
      </c>
      <c r="N104" t="e">
        <f>_xlfn.CONCAT("""/src/index.html?canto=",VLOOKUP(B104,'Index Web'!A$3:N$234,13,FALSE),"""")</f>
        <v>#N/A</v>
      </c>
      <c r="O104" t="s">
        <v>952</v>
      </c>
      <c r="P104" t="e">
        <f>_xlfn.CONCAT("""",VLOOKUP(B104,'Index Web'!A$3:O$234,15,FALSE)," ",VLOOKUP(B104,'Index Web'!A$3:O$234,13,FALSE),"""","},")</f>
        <v>#N/A</v>
      </c>
      <c r="Q104" t="e">
        <f t="shared" si="1"/>
        <v>#N/A</v>
      </c>
    </row>
    <row r="105" spans="2:17" x14ac:dyDescent="0.25">
      <c r="B105" s="26">
        <v>84</v>
      </c>
      <c r="C105" t="s">
        <v>261</v>
      </c>
      <c r="D105">
        <f>VLOOKUP(B105,'Index Web'!A$3:L$234,2,FALSE)</f>
        <v>300</v>
      </c>
      <c r="E105" t="s">
        <v>947</v>
      </c>
      <c r="F105" t="str">
        <f>_xlfn.CONCAT("""",VLOOKUP(B105,'Index Web'!A$3:L$234,3,FALSE),"""")</f>
        <v>"Salmo 84"</v>
      </c>
      <c r="G105" t="s">
        <v>948</v>
      </c>
      <c r="H105" t="str">
        <f>_xlfn.CONCAT("""",VLOOKUP(B105,'Index Web'!A$3:L$234,4,FALSE),"""")</f>
        <v>""</v>
      </c>
      <c r="I105" t="s">
        <v>949</v>
      </c>
      <c r="J105" t="str">
        <f>_xlfn.CONCAT("""",VLOOKUP(B105,'Index Web'!A$3:L$234,5,FALSE),"""")</f>
        <v>"Liturgia"</v>
      </c>
      <c r="K105" t="s">
        <v>950</v>
      </c>
      <c r="L105" t="str">
        <f>_xlfn.CONCAT("[",VLOOKUP(B105,'Index Web'!A$3:N$234,14,FALSE),"]")</f>
        <v>[Salmodia]</v>
      </c>
      <c r="M105" t="s">
        <v>951</v>
      </c>
      <c r="N105" t="str">
        <f>_xlfn.CONCAT("""/src/index.html?canto=",VLOOKUP(B105,'Index Web'!A$3:N$234,13,FALSE),"""")</f>
        <v>"/src/index.html?canto=salmo84"</v>
      </c>
      <c r="O105" t="s">
        <v>952</v>
      </c>
      <c r="P105" t="str">
        <f>_xlfn.CONCAT("""",VLOOKUP(B105,'Index Web'!A$3:O$234,15,FALSE)," ",VLOOKUP(B105,'Index Web'!A$3:O$234,13,FALSE),"""","},")</f>
        <v>" salmo84"},</v>
      </c>
      <c r="Q105" t="str">
        <f t="shared" si="1"/>
        <v>{id:300,title: "Salmo 84", subtitle: "", category: "Liturgia", moments: [Salmodia], url: "/src/index.html?canto=salmo84", content: " salmo84"},</v>
      </c>
    </row>
    <row r="106" spans="2:17" x14ac:dyDescent="0.25">
      <c r="B106" s="25">
        <v>85</v>
      </c>
      <c r="C106" t="s">
        <v>261</v>
      </c>
      <c r="D106">
        <f>VLOOKUP(B106,'Index Web'!A$3:L$234,2,FALSE)</f>
        <v>300</v>
      </c>
      <c r="E106" t="s">
        <v>947</v>
      </c>
      <c r="F106" t="str">
        <f>_xlfn.CONCAT("""",VLOOKUP(B106,'Index Web'!A$3:L$234,3,FALSE),"""")</f>
        <v>"Salmo 85"</v>
      </c>
      <c r="G106" t="s">
        <v>948</v>
      </c>
      <c r="H106" t="str">
        <f>_xlfn.CONCAT("""",VLOOKUP(B106,'Index Web'!A$3:L$234,4,FALSE),"""")</f>
        <v>""</v>
      </c>
      <c r="I106" t="s">
        <v>949</v>
      </c>
      <c r="J106" t="str">
        <f>_xlfn.CONCAT("""",VLOOKUP(B106,'Index Web'!A$3:L$234,5,FALSE),"""")</f>
        <v>"Liturgia"</v>
      </c>
      <c r="K106" t="s">
        <v>950</v>
      </c>
      <c r="L106" t="str">
        <f>_xlfn.CONCAT("[",VLOOKUP(B106,'Index Web'!A$3:N$234,14,FALSE),"]")</f>
        <v>[Salmodia]</v>
      </c>
      <c r="M106" t="s">
        <v>951</v>
      </c>
      <c r="N106" t="str">
        <f>_xlfn.CONCAT("""/src/index.html?canto=",VLOOKUP(B106,'Index Web'!A$3:N$234,13,FALSE),"""")</f>
        <v>"/src/index.html?canto=salmo85"</v>
      </c>
      <c r="O106" t="s">
        <v>952</v>
      </c>
      <c r="P106" t="str">
        <f>_xlfn.CONCAT("""",VLOOKUP(B106,'Index Web'!A$3:O$234,15,FALSE)," ",VLOOKUP(B106,'Index Web'!A$3:O$234,13,FALSE),"""","},")</f>
        <v>" salmo85"},</v>
      </c>
      <c r="Q106" t="str">
        <f t="shared" si="1"/>
        <v>{id:300,title: "Salmo 85", subtitle: "", category: "Liturgia", moments: [Salmodia], url: "/src/index.html?canto=salmo85", content: " salmo85"},</v>
      </c>
    </row>
    <row r="107" spans="2:17" x14ac:dyDescent="0.25">
      <c r="B107" s="26">
        <v>86</v>
      </c>
      <c r="C107" t="s">
        <v>261</v>
      </c>
      <c r="D107">
        <f>VLOOKUP(B107,'Index Web'!A$3:L$234,2,FALSE)</f>
        <v>300</v>
      </c>
      <c r="E107" t="s">
        <v>947</v>
      </c>
      <c r="F107" t="str">
        <f>_xlfn.CONCAT("""",VLOOKUP(B107,'Index Web'!A$3:L$234,3,FALSE),"""")</f>
        <v>"Salmo 86"</v>
      </c>
      <c r="G107" t="s">
        <v>948</v>
      </c>
      <c r="H107" t="str">
        <f>_xlfn.CONCAT("""",VLOOKUP(B107,'Index Web'!A$3:L$234,4,FALSE),"""")</f>
        <v>"Salmo 86 - HIMNO A JERUSALÉN, MADRE DE TODOS LOS PUEBLOS."</v>
      </c>
      <c r="I107" t="s">
        <v>949</v>
      </c>
      <c r="J107" t="str">
        <f>_xlfn.CONCAT("""",VLOOKUP(B107,'Index Web'!A$3:L$234,5,FALSE),"""")</f>
        <v>"Liturgia"</v>
      </c>
      <c r="K107" t="s">
        <v>950</v>
      </c>
      <c r="L107" t="str">
        <f>_xlfn.CONCAT("[",VLOOKUP(B107,'Index Web'!A$3:N$234,14,FALSE),"]")</f>
        <v>[Salmodia]</v>
      </c>
      <c r="M107" t="s">
        <v>951</v>
      </c>
      <c r="N107" t="str">
        <f>_xlfn.CONCAT("""/src/index.html?canto=",VLOOKUP(B107,'Index Web'!A$3:N$234,13,FALSE),"""")</f>
        <v>"/src/index.html?canto=salmo86"</v>
      </c>
      <c r="O107" t="s">
        <v>952</v>
      </c>
      <c r="P107" t="str">
        <f>_xlfn.CONCAT("""",VLOOKUP(B107,'Index Web'!A$3:O$234,15,FALSE)," ",VLOOKUP(B107,'Index Web'!A$3:O$234,13,FALSE),"""","},")</f>
        <v>" salmo86"},</v>
      </c>
      <c r="Q107" t="str">
        <f t="shared" si="1"/>
        <v>{id:300,title: "Salmo 86", subtitle: "Salmo 86 - HIMNO A JERUSALÉN, MADRE DE TODOS LOS PUEBLOS.", category: "Liturgia", moments: [Salmodia], url: "/src/index.html?canto=salmo86", content: " salmo86"},</v>
      </c>
    </row>
    <row r="108" spans="2:17" x14ac:dyDescent="0.25">
      <c r="B108" s="30">
        <v>227</v>
      </c>
      <c r="C108" t="s">
        <v>261</v>
      </c>
      <c r="D108">
        <f>VLOOKUP(B108,'Index Web'!A$3:L$234,2,FALSE)</f>
        <v>300</v>
      </c>
      <c r="E108" t="s">
        <v>947</v>
      </c>
      <c r="F108" t="str">
        <f>_xlfn.CONCAT("""",VLOOKUP(B108,'Index Web'!A$3:L$234,3,FALSE),"""")</f>
        <v>""</v>
      </c>
      <c r="G108" t="s">
        <v>948</v>
      </c>
      <c r="H108" t="str">
        <f>_xlfn.CONCAT("""",VLOOKUP(B108,'Index Web'!A$3:L$234,4,FALSE),"""")</f>
        <v>""</v>
      </c>
      <c r="I108" t="s">
        <v>949</v>
      </c>
      <c r="J108" t="str">
        <f>_xlfn.CONCAT("""",VLOOKUP(B108,'Index Web'!A$3:L$234,5,FALSE),"""")</f>
        <v>"Liturgia"</v>
      </c>
      <c r="K108" t="s">
        <v>950</v>
      </c>
      <c r="L108" t="str">
        <f>_xlfn.CONCAT("[",VLOOKUP(B108,'Index Web'!A$3:N$234,14,FALSE),"]")</f>
        <v>[""]</v>
      </c>
      <c r="M108" t="s">
        <v>951</v>
      </c>
      <c r="N108" t="str">
        <f>_xlfn.CONCAT("""/src/index.html?canto=",VLOOKUP(B108,'Index Web'!A$3:N$234,13,FALSE),"""")</f>
        <v>"/src/index.html?canto="</v>
      </c>
      <c r="O108" t="s">
        <v>952</v>
      </c>
      <c r="P108" t="str">
        <f>_xlfn.CONCAT("""",VLOOKUP(B108,'Index Web'!A$3:O$234,15,FALSE)," ",VLOOKUP(B108,'Index Web'!A$3:O$234,13,FALSE),"""","},")</f>
        <v>" "},</v>
      </c>
      <c r="Q108" t="str">
        <f t="shared" si="1"/>
        <v>{id:300,title: "", subtitle: "", category: "Liturgia", moments: [""], url: "/src/index.html?canto=", content: " "},</v>
      </c>
    </row>
    <row r="109" spans="2:17" x14ac:dyDescent="0.25">
      <c r="B109" s="26">
        <v>87</v>
      </c>
      <c r="C109" t="s">
        <v>261</v>
      </c>
      <c r="D109">
        <f>VLOOKUP(B109,'Index Web'!A$3:L$234,2,FALSE)</f>
        <v>300</v>
      </c>
      <c r="E109" t="s">
        <v>947</v>
      </c>
      <c r="F109" t="str">
        <f>_xlfn.CONCAT("""",VLOOKUP(B109,'Index Web'!A$3:L$234,3,FALSE),"""")</f>
        <v>"Salmo 87"</v>
      </c>
      <c r="G109" t="s">
        <v>948</v>
      </c>
      <c r="H109" t="str">
        <f>_xlfn.CONCAT("""",VLOOKUP(B109,'Index Web'!A$3:L$234,4,FALSE),"""")</f>
        <v>""</v>
      </c>
      <c r="I109" t="s">
        <v>949</v>
      </c>
      <c r="J109" t="str">
        <f>_xlfn.CONCAT("""",VLOOKUP(B109,'Index Web'!A$3:L$234,5,FALSE),"""")</f>
        <v>"Liturgia"</v>
      </c>
      <c r="K109" t="s">
        <v>950</v>
      </c>
      <c r="L109" t="str">
        <f>_xlfn.CONCAT("[",VLOOKUP(B109,'Index Web'!A$3:N$234,14,FALSE),"]")</f>
        <v>[Salmodia]</v>
      </c>
      <c r="M109" t="s">
        <v>951</v>
      </c>
      <c r="N109" t="str">
        <f>_xlfn.CONCAT("""/src/index.html?canto=",VLOOKUP(B109,'Index Web'!A$3:N$234,13,FALSE),"""")</f>
        <v>"/src/index.html?canto=salmo87"</v>
      </c>
      <c r="O109" t="s">
        <v>952</v>
      </c>
      <c r="P109" t="str">
        <f>_xlfn.CONCAT("""",VLOOKUP(B109,'Index Web'!A$3:O$234,15,FALSE)," ",VLOOKUP(B109,'Index Web'!A$3:O$234,13,FALSE),"""","},")</f>
        <v>" salmo87"},</v>
      </c>
      <c r="Q109" t="str">
        <f t="shared" si="1"/>
        <v>{id:300,title: "Salmo 87", subtitle: "", category: "Liturgia", moments: [Salmodia], url: "/src/index.html?canto=salmo87", content: " salmo87"},</v>
      </c>
    </row>
    <row r="110" spans="2:17" x14ac:dyDescent="0.25">
      <c r="B110" s="25">
        <v>88</v>
      </c>
      <c r="C110" t="s">
        <v>261</v>
      </c>
      <c r="D110">
        <f>VLOOKUP(B110,'Index Web'!A$3:L$234,2,FALSE)</f>
        <v>300</v>
      </c>
      <c r="E110" t="s">
        <v>947</v>
      </c>
      <c r="F110" t="str">
        <f>_xlfn.CONCAT("""",VLOOKUP(B110,'Index Web'!A$3:L$234,3,FALSE),"""")</f>
        <v>"Salmo 88"</v>
      </c>
      <c r="G110" t="s">
        <v>948</v>
      </c>
      <c r="H110" t="str">
        <f>_xlfn.CONCAT("""",VLOOKUP(B110,'Index Web'!A$3:L$234,4,FALSE),"""")</f>
        <v>""</v>
      </c>
      <c r="I110" t="s">
        <v>949</v>
      </c>
      <c r="J110" t="str">
        <f>_xlfn.CONCAT("""",VLOOKUP(B110,'Index Web'!A$3:L$234,5,FALSE),"""")</f>
        <v>"Liturgia"</v>
      </c>
      <c r="K110" t="s">
        <v>950</v>
      </c>
      <c r="L110" t="str">
        <f>_xlfn.CONCAT("[",VLOOKUP(B110,'Index Web'!A$3:N$234,14,FALSE),"]")</f>
        <v>[Salmodia]</v>
      </c>
      <c r="M110" t="s">
        <v>951</v>
      </c>
      <c r="N110" t="str">
        <f>_xlfn.CONCAT("""/src/index.html?canto=",VLOOKUP(B110,'Index Web'!A$3:N$234,13,FALSE),"""")</f>
        <v>"/src/index.html?canto=salmo88"</v>
      </c>
      <c r="O110" t="s">
        <v>952</v>
      </c>
      <c r="P110" t="str">
        <f>_xlfn.CONCAT("""",VLOOKUP(B110,'Index Web'!A$3:O$234,15,FALSE)," ",VLOOKUP(B110,'Index Web'!A$3:O$234,13,FALSE),"""","},")</f>
        <v>" salmo88"},</v>
      </c>
      <c r="Q110" t="str">
        <f t="shared" si="1"/>
        <v>{id:300,title: "Salmo 88", subtitle: "", category: "Liturgia", moments: [Salmodia], url: "/src/index.html?canto=salmo88", content: " salmo88"},</v>
      </c>
    </row>
    <row r="111" spans="2:17" x14ac:dyDescent="0.25">
      <c r="B111" s="26">
        <v>89</v>
      </c>
      <c r="C111" t="s">
        <v>261</v>
      </c>
      <c r="D111">
        <f>VLOOKUP(B111,'Index Web'!A$3:L$234,2,FALSE)</f>
        <v>300</v>
      </c>
      <c r="E111" t="s">
        <v>947</v>
      </c>
      <c r="F111" t="str">
        <f>_xlfn.CONCAT("""",VLOOKUP(B111,'Index Web'!A$3:L$234,3,FALSE),"""")</f>
        <v>"Salmo 89"</v>
      </c>
      <c r="G111" t="s">
        <v>948</v>
      </c>
      <c r="H111" t="str">
        <f>_xlfn.CONCAT("""",VLOOKUP(B111,'Index Web'!A$3:L$234,4,FALSE),"""")</f>
        <v>""</v>
      </c>
      <c r="I111" t="s">
        <v>949</v>
      </c>
      <c r="J111" t="str">
        <f>_xlfn.CONCAT("""",VLOOKUP(B111,'Index Web'!A$3:L$234,5,FALSE),"""")</f>
        <v>"Liturgia"</v>
      </c>
      <c r="K111" t="s">
        <v>950</v>
      </c>
      <c r="L111" t="str">
        <f>_xlfn.CONCAT("[",VLOOKUP(B111,'Index Web'!A$3:N$234,14,FALSE),"]")</f>
        <v>[Salmodia]</v>
      </c>
      <c r="M111" t="s">
        <v>951</v>
      </c>
      <c r="N111" t="str">
        <f>_xlfn.CONCAT("""/src/index.html?canto=",VLOOKUP(B111,'Index Web'!A$3:N$234,13,FALSE),"""")</f>
        <v>"/src/index.html?canto=salmo89"</v>
      </c>
      <c r="O111" t="s">
        <v>952</v>
      </c>
      <c r="P111" t="str">
        <f>_xlfn.CONCAT("""",VLOOKUP(B111,'Index Web'!A$3:O$234,15,FALSE)," ",VLOOKUP(B111,'Index Web'!A$3:O$234,13,FALSE),"""","},")</f>
        <v>" salmo89"},</v>
      </c>
      <c r="Q111" t="str">
        <f t="shared" si="1"/>
        <v>{id:300,title: "Salmo 89", subtitle: "", category: "Liturgia", moments: [Salmodia], url: "/src/index.html?canto=salmo89", content: " salmo89"},</v>
      </c>
    </row>
    <row r="112" spans="2:17" x14ac:dyDescent="0.25">
      <c r="B112" s="25">
        <v>90</v>
      </c>
      <c r="C112" t="s">
        <v>261</v>
      </c>
      <c r="D112">
        <f>VLOOKUP(B112,'Index Web'!A$3:L$234,2,FALSE)</f>
        <v>300</v>
      </c>
      <c r="E112" t="s">
        <v>947</v>
      </c>
      <c r="F112" t="str">
        <f>_xlfn.CONCAT("""",VLOOKUP(B112,'Index Web'!A$3:L$234,3,FALSE),"""")</f>
        <v>"Salmo 90"</v>
      </c>
      <c r="G112" t="s">
        <v>948</v>
      </c>
      <c r="H112" t="str">
        <f>_xlfn.CONCAT("""",VLOOKUP(B112,'Index Web'!A$3:L$234,4,FALSE),"""")</f>
        <v>""</v>
      </c>
      <c r="I112" t="s">
        <v>949</v>
      </c>
      <c r="J112" t="str">
        <f>_xlfn.CONCAT("""",VLOOKUP(B112,'Index Web'!A$3:L$234,5,FALSE),"""")</f>
        <v>"Liturgia"</v>
      </c>
      <c r="K112" t="s">
        <v>950</v>
      </c>
      <c r="L112" t="str">
        <f>_xlfn.CONCAT("[",VLOOKUP(B112,'Index Web'!A$3:N$234,14,FALSE),"]")</f>
        <v>[Salmodia]</v>
      </c>
      <c r="M112" t="s">
        <v>951</v>
      </c>
      <c r="N112" t="str">
        <f>_xlfn.CONCAT("""/src/index.html?canto=",VLOOKUP(B112,'Index Web'!A$3:N$234,13,FALSE),"""")</f>
        <v>"/src/index.html?canto=salmo90"</v>
      </c>
      <c r="O112" t="s">
        <v>952</v>
      </c>
      <c r="P112" t="str">
        <f>_xlfn.CONCAT("""",VLOOKUP(B112,'Index Web'!A$3:O$234,15,FALSE)," ",VLOOKUP(B112,'Index Web'!A$3:O$234,13,FALSE),"""","},")</f>
        <v>" salmo90"},</v>
      </c>
      <c r="Q112" t="str">
        <f t="shared" si="1"/>
        <v>{id:300,title: "Salmo 90", subtitle: "", category: "Liturgia", moments: [Salmodia], url: "/src/index.html?canto=salmo90", content: " salmo90"},</v>
      </c>
    </row>
    <row r="113" spans="2:17" x14ac:dyDescent="0.25">
      <c r="B113" s="26">
        <v>91</v>
      </c>
      <c r="C113" t="s">
        <v>261</v>
      </c>
      <c r="D113">
        <f>VLOOKUP(B113,'Index Web'!A$3:L$234,2,FALSE)</f>
        <v>300</v>
      </c>
      <c r="E113" t="s">
        <v>947</v>
      </c>
      <c r="F113" t="str">
        <f>_xlfn.CONCAT("""",VLOOKUP(B113,'Index Web'!A$3:L$234,3,FALSE),"""")</f>
        <v>"Salmo 91"</v>
      </c>
      <c r="G113" t="s">
        <v>948</v>
      </c>
      <c r="H113" t="str">
        <f>_xlfn.CONCAT("""",VLOOKUP(B113,'Index Web'!A$3:L$234,4,FALSE),"""")</f>
        <v>""</v>
      </c>
      <c r="I113" t="s">
        <v>949</v>
      </c>
      <c r="J113" t="str">
        <f>_xlfn.CONCAT("""",VLOOKUP(B113,'Index Web'!A$3:L$234,5,FALSE),"""")</f>
        <v>"Liturgia"</v>
      </c>
      <c r="K113" t="s">
        <v>950</v>
      </c>
      <c r="L113" t="str">
        <f>_xlfn.CONCAT("[",VLOOKUP(B113,'Index Web'!A$3:N$234,14,FALSE),"]")</f>
        <v>[Salmodia]</v>
      </c>
      <c r="M113" t="s">
        <v>951</v>
      </c>
      <c r="N113" t="str">
        <f>_xlfn.CONCAT("""/src/index.html?canto=",VLOOKUP(B113,'Index Web'!A$3:N$234,13,FALSE),"""")</f>
        <v>"/src/index.html?canto=salmo91"</v>
      </c>
      <c r="O113" t="s">
        <v>952</v>
      </c>
      <c r="P113" t="str">
        <f>_xlfn.CONCAT("""",VLOOKUP(B113,'Index Web'!A$3:O$234,15,FALSE)," ",VLOOKUP(B113,'Index Web'!A$3:O$234,13,FALSE),"""","},")</f>
        <v>" salmo91"},</v>
      </c>
      <c r="Q113" t="str">
        <f t="shared" si="1"/>
        <v>{id:300,title: "Salmo 91", subtitle: "", category: "Liturgia", moments: [Salmodia], url: "/src/index.html?canto=salmo91", content: " salmo91"},</v>
      </c>
    </row>
    <row r="114" spans="2:17" x14ac:dyDescent="0.25">
      <c r="B114" s="25">
        <v>92</v>
      </c>
      <c r="C114" t="s">
        <v>261</v>
      </c>
      <c r="D114">
        <f>VLOOKUP(B114,'Index Web'!A$3:L$234,2,FALSE)</f>
        <v>300</v>
      </c>
      <c r="E114" t="s">
        <v>947</v>
      </c>
      <c r="F114" t="str">
        <f>_xlfn.CONCAT("""",VLOOKUP(B114,'Index Web'!A$3:L$234,3,FALSE),"""")</f>
        <v>"Salmo 92"</v>
      </c>
      <c r="G114" t="s">
        <v>948</v>
      </c>
      <c r="H114" t="str">
        <f>_xlfn.CONCAT("""",VLOOKUP(B114,'Index Web'!A$3:L$234,4,FALSE),"""")</f>
        <v>"Salmo 92 - GLORIA DEL DIOS CREADOR"</v>
      </c>
      <c r="I114" t="s">
        <v>949</v>
      </c>
      <c r="J114" t="str">
        <f>_xlfn.CONCAT("""",VLOOKUP(B114,'Index Web'!A$3:L$234,5,FALSE),"""")</f>
        <v>"Liturgia"</v>
      </c>
      <c r="K114" t="s">
        <v>950</v>
      </c>
      <c r="L114" t="str">
        <f>_xlfn.CONCAT("[",VLOOKUP(B114,'Index Web'!A$3:N$234,14,FALSE),"]")</f>
        <v>[Salmodia]</v>
      </c>
      <c r="M114" t="s">
        <v>951</v>
      </c>
      <c r="N114" t="str">
        <f>_xlfn.CONCAT("""/src/index.html?canto=",VLOOKUP(B114,'Index Web'!A$3:N$234,13,FALSE),"""")</f>
        <v>"/src/index.html?canto=salmo92"</v>
      </c>
      <c r="O114" t="s">
        <v>952</v>
      </c>
      <c r="P114" t="str">
        <f>_xlfn.CONCAT("""",VLOOKUP(B114,'Index Web'!A$3:O$234,15,FALSE)," ",VLOOKUP(B114,'Index Web'!A$3:O$234,13,FALSE),"""","},")</f>
        <v>" salmo92"},</v>
      </c>
      <c r="Q114" t="str">
        <f t="shared" si="1"/>
        <v>{id:300,title: "Salmo 92", subtitle: "Salmo 92 - GLORIA DEL DIOS CREADOR", category: "Liturgia", moments: [Salmodia], url: "/src/index.html?canto=salmo92", content: " salmo92"},</v>
      </c>
    </row>
    <row r="115" spans="2:17" x14ac:dyDescent="0.25">
      <c r="B115" s="26">
        <v>93</v>
      </c>
      <c r="C115" t="s">
        <v>261</v>
      </c>
      <c r="D115">
        <f>VLOOKUP(B115,'Index Web'!A$3:L$234,2,FALSE)</f>
        <v>300</v>
      </c>
      <c r="E115" t="s">
        <v>947</v>
      </c>
      <c r="F115" t="str">
        <f>_xlfn.CONCAT("""",VLOOKUP(B115,'Index Web'!A$3:L$234,3,FALSE),"""")</f>
        <v>"Salmo 93"</v>
      </c>
      <c r="G115" t="s">
        <v>948</v>
      </c>
      <c r="H115" t="str">
        <f>_xlfn.CONCAT("""",VLOOKUP(B115,'Index Web'!A$3:L$234,4,FALSE),"""")</f>
        <v>""</v>
      </c>
      <c r="I115" t="s">
        <v>949</v>
      </c>
      <c r="J115" t="str">
        <f>_xlfn.CONCAT("""",VLOOKUP(B115,'Index Web'!A$3:L$234,5,FALSE),"""")</f>
        <v>"Liturgia"</v>
      </c>
      <c r="K115" t="s">
        <v>950</v>
      </c>
      <c r="L115" t="str">
        <f>_xlfn.CONCAT("[",VLOOKUP(B115,'Index Web'!A$3:N$234,14,FALSE),"]")</f>
        <v>[Salmodia]</v>
      </c>
      <c r="M115" t="s">
        <v>951</v>
      </c>
      <c r="N115" t="str">
        <f>_xlfn.CONCAT("""/src/index.html?canto=",VLOOKUP(B115,'Index Web'!A$3:N$234,13,FALSE),"""")</f>
        <v>"/src/index.html?canto=salmo93"</v>
      </c>
      <c r="O115" t="s">
        <v>952</v>
      </c>
      <c r="P115" t="str">
        <f>_xlfn.CONCAT("""",VLOOKUP(B115,'Index Web'!A$3:O$234,15,FALSE)," ",VLOOKUP(B115,'Index Web'!A$3:O$234,13,FALSE),"""","},")</f>
        <v>" salmo93"},</v>
      </c>
      <c r="Q115" t="str">
        <f t="shared" si="1"/>
        <v>{id:300,title: "Salmo 93", subtitle: "", category: "Liturgia", moments: [Salmodia], url: "/src/index.html?canto=salmo93", content: " salmo93"},</v>
      </c>
    </row>
    <row r="116" spans="2:17" x14ac:dyDescent="0.25">
      <c r="B116" s="31">
        <v>228</v>
      </c>
      <c r="C116" t="s">
        <v>261</v>
      </c>
      <c r="D116">
        <f>VLOOKUP(B116,'Index Web'!A$3:L$234,2,FALSE)</f>
        <v>300</v>
      </c>
      <c r="E116" t="s">
        <v>947</v>
      </c>
      <c r="F116" t="str">
        <f>_xlfn.CONCAT("""",VLOOKUP(B116,'Index Web'!A$3:L$234,3,FALSE),"""")</f>
        <v>""</v>
      </c>
      <c r="G116" t="s">
        <v>948</v>
      </c>
      <c r="H116" t="str">
        <f>_xlfn.CONCAT("""",VLOOKUP(B116,'Index Web'!A$3:L$234,4,FALSE),"""")</f>
        <v>""</v>
      </c>
      <c r="I116" t="s">
        <v>949</v>
      </c>
      <c r="J116" t="str">
        <f>_xlfn.CONCAT("""",VLOOKUP(B116,'Index Web'!A$3:L$234,5,FALSE),"""")</f>
        <v>"Liturgia"</v>
      </c>
      <c r="K116" t="s">
        <v>950</v>
      </c>
      <c r="L116" t="str">
        <f>_xlfn.CONCAT("[",VLOOKUP(B116,'Index Web'!A$3:N$234,14,FALSE),"]")</f>
        <v>[""]</v>
      </c>
      <c r="M116" t="s">
        <v>951</v>
      </c>
      <c r="N116" t="str">
        <f>_xlfn.CONCAT("""/src/index.html?canto=",VLOOKUP(B116,'Index Web'!A$3:N$234,13,FALSE),"""")</f>
        <v>"/src/index.html?canto="</v>
      </c>
      <c r="O116" t="s">
        <v>952</v>
      </c>
      <c r="P116" t="str">
        <f>_xlfn.CONCAT("""",VLOOKUP(B116,'Index Web'!A$3:O$234,15,FALSE)," ",VLOOKUP(B116,'Index Web'!A$3:O$234,13,FALSE),"""","},")</f>
        <v>" "},</v>
      </c>
      <c r="Q116" t="str">
        <f t="shared" si="1"/>
        <v>{id:300,title: "", subtitle: "", category: "Liturgia", moments: [""], url: "/src/index.html?canto=", content: " "},</v>
      </c>
    </row>
    <row r="117" spans="2:17" x14ac:dyDescent="0.25">
      <c r="B117" s="26">
        <v>94</v>
      </c>
      <c r="C117" t="s">
        <v>261</v>
      </c>
      <c r="D117">
        <f>VLOOKUP(B117,'Index Web'!A$3:L$234,2,FALSE)</f>
        <v>300</v>
      </c>
      <c r="E117" t="s">
        <v>947</v>
      </c>
      <c r="F117" t="str">
        <f>_xlfn.CONCAT("""",VLOOKUP(B117,'Index Web'!A$3:L$234,3,FALSE),"""")</f>
        <v>"Salmo 94"</v>
      </c>
      <c r="G117" t="s">
        <v>948</v>
      </c>
      <c r="H117" t="str">
        <f>_xlfn.CONCAT("""",VLOOKUP(B117,'Index Web'!A$3:L$234,4,FALSE),"""")</f>
        <v>""</v>
      </c>
      <c r="I117" t="s">
        <v>949</v>
      </c>
      <c r="J117" t="str">
        <f>_xlfn.CONCAT("""",VLOOKUP(B117,'Index Web'!A$3:L$234,5,FALSE),"""")</f>
        <v>"Liturgia"</v>
      </c>
      <c r="K117" t="s">
        <v>950</v>
      </c>
      <c r="L117" t="str">
        <f>_xlfn.CONCAT("[",VLOOKUP(B117,'Index Web'!A$3:N$234,14,FALSE),"]")</f>
        <v>[Salmodia]</v>
      </c>
      <c r="M117" t="s">
        <v>951</v>
      </c>
      <c r="N117" t="str">
        <f>_xlfn.CONCAT("""/src/index.html?canto=",VLOOKUP(B117,'Index Web'!A$3:N$234,13,FALSE),"""")</f>
        <v>"/src/index.html?canto=salmo94"</v>
      </c>
      <c r="O117" t="s">
        <v>952</v>
      </c>
      <c r="P117" t="str">
        <f>_xlfn.CONCAT("""",VLOOKUP(B117,'Index Web'!A$3:O$234,15,FALSE)," ",VLOOKUP(B117,'Index Web'!A$3:O$234,13,FALSE),"""","},")</f>
        <v>" salmo94"},</v>
      </c>
      <c r="Q117" t="str">
        <f t="shared" si="1"/>
        <v>{id:300,title: "Salmo 94", subtitle: "", category: "Liturgia", moments: [Salmodia], url: "/src/index.html?canto=salmo94", content: " salmo94"},</v>
      </c>
    </row>
    <row r="118" spans="2:17" x14ac:dyDescent="0.25">
      <c r="B118" s="25">
        <v>95</v>
      </c>
      <c r="C118" t="s">
        <v>261</v>
      </c>
      <c r="D118">
        <f>VLOOKUP(B118,'Index Web'!A$3:L$234,2,FALSE)</f>
        <v>300</v>
      </c>
      <c r="E118" t="s">
        <v>947</v>
      </c>
      <c r="F118" t="str">
        <f>_xlfn.CONCAT("""",VLOOKUP(B118,'Index Web'!A$3:L$234,3,FALSE),"""")</f>
        <v>"Salmo 95"</v>
      </c>
      <c r="G118" t="s">
        <v>948</v>
      </c>
      <c r="H118" t="str">
        <f>_xlfn.CONCAT("""",VLOOKUP(B118,'Index Web'!A$3:L$234,4,FALSE),"""")</f>
        <v>""</v>
      </c>
      <c r="I118" t="s">
        <v>949</v>
      </c>
      <c r="J118" t="str">
        <f>_xlfn.CONCAT("""",VLOOKUP(B118,'Index Web'!A$3:L$234,5,FALSE),"""")</f>
        <v>"Liturgia"</v>
      </c>
      <c r="K118" t="s">
        <v>950</v>
      </c>
      <c r="L118" t="str">
        <f>_xlfn.CONCAT("[",VLOOKUP(B118,'Index Web'!A$3:N$234,14,FALSE),"]")</f>
        <v>[Salmodia]</v>
      </c>
      <c r="M118" t="s">
        <v>951</v>
      </c>
      <c r="N118" t="str">
        <f>_xlfn.CONCAT("""/src/index.html?canto=",VLOOKUP(B118,'Index Web'!A$3:N$234,13,FALSE),"""")</f>
        <v>"/src/index.html?canto=salmo95"</v>
      </c>
      <c r="O118" t="s">
        <v>952</v>
      </c>
      <c r="P118" t="str">
        <f>_xlfn.CONCAT("""",VLOOKUP(B118,'Index Web'!A$3:O$234,15,FALSE)," ",VLOOKUP(B118,'Index Web'!A$3:O$234,13,FALSE),"""","},")</f>
        <v>" salmo95"},</v>
      </c>
      <c r="Q118" t="str">
        <f t="shared" si="1"/>
        <v>{id:300,title: "Salmo 95", subtitle: "", category: "Liturgia", moments: [Salmodia], url: "/src/index.html?canto=salmo95", content: " salmo95"},</v>
      </c>
    </row>
    <row r="119" spans="2:17" x14ac:dyDescent="0.25">
      <c r="B119" s="26">
        <v>96</v>
      </c>
      <c r="C119" t="s">
        <v>261</v>
      </c>
      <c r="D119">
        <f>VLOOKUP(B119,'Index Web'!A$3:L$234,2,FALSE)</f>
        <v>300</v>
      </c>
      <c r="E119" t="s">
        <v>947</v>
      </c>
      <c r="F119" t="str">
        <f>_xlfn.CONCAT("""",VLOOKUP(B119,'Index Web'!A$3:L$234,3,FALSE),"""")</f>
        <v>"Salmo 96"</v>
      </c>
      <c r="G119" t="s">
        <v>948</v>
      </c>
      <c r="H119" t="str">
        <f>_xlfn.CONCAT("""",VLOOKUP(B119,'Index Web'!A$3:L$234,4,FALSE),"""")</f>
        <v>""</v>
      </c>
      <c r="I119" t="s">
        <v>949</v>
      </c>
      <c r="J119" t="str">
        <f>_xlfn.CONCAT("""",VLOOKUP(B119,'Index Web'!A$3:L$234,5,FALSE),"""")</f>
        <v>"Liturgia"</v>
      </c>
      <c r="K119" t="s">
        <v>950</v>
      </c>
      <c r="L119" t="str">
        <f>_xlfn.CONCAT("[",VLOOKUP(B119,'Index Web'!A$3:N$234,14,FALSE),"]")</f>
        <v>[Salmodia]</v>
      </c>
      <c r="M119" t="s">
        <v>951</v>
      </c>
      <c r="N119" t="str">
        <f>_xlfn.CONCAT("""/src/index.html?canto=",VLOOKUP(B119,'Index Web'!A$3:N$234,13,FALSE),"""")</f>
        <v>"/src/index.html?canto=salmo96"</v>
      </c>
      <c r="O119" t="s">
        <v>952</v>
      </c>
      <c r="P119" t="str">
        <f>_xlfn.CONCAT("""",VLOOKUP(B119,'Index Web'!A$3:O$234,15,FALSE)," ",VLOOKUP(B119,'Index Web'!A$3:O$234,13,FALSE),"""","},")</f>
        <v>" salmo96"},</v>
      </c>
      <c r="Q119" t="str">
        <f t="shared" si="1"/>
        <v>{id:300,title: "Salmo 96", subtitle: "", category: "Liturgia", moments: [Salmodia], url: "/src/index.html?canto=salmo96", content: " salmo96"},</v>
      </c>
    </row>
    <row r="120" spans="2:17" x14ac:dyDescent="0.25">
      <c r="B120" s="25">
        <v>97</v>
      </c>
      <c r="C120" t="s">
        <v>261</v>
      </c>
      <c r="D120">
        <f>VLOOKUP(B120,'Index Web'!A$3:L$234,2,FALSE)</f>
        <v>300</v>
      </c>
      <c r="E120" t="s">
        <v>947</v>
      </c>
      <c r="F120" t="str">
        <f>_xlfn.CONCAT("""",VLOOKUP(B120,'Index Web'!A$3:L$234,3,FALSE),"""")</f>
        <v>"Salmo 97"</v>
      </c>
      <c r="G120" t="s">
        <v>948</v>
      </c>
      <c r="H120" t="str">
        <f>_xlfn.CONCAT("""",VLOOKUP(B120,'Index Web'!A$3:L$234,4,FALSE),"""")</f>
        <v>""</v>
      </c>
      <c r="I120" t="s">
        <v>949</v>
      </c>
      <c r="J120" t="str">
        <f>_xlfn.CONCAT("""",VLOOKUP(B120,'Index Web'!A$3:L$234,5,FALSE),"""")</f>
        <v>"Liturgia"</v>
      </c>
      <c r="K120" t="s">
        <v>950</v>
      </c>
      <c r="L120" t="str">
        <f>_xlfn.CONCAT("[",VLOOKUP(B120,'Index Web'!A$3:N$234,14,FALSE),"]")</f>
        <v>[Salmodia]</v>
      </c>
      <c r="M120" t="s">
        <v>951</v>
      </c>
      <c r="N120" t="str">
        <f>_xlfn.CONCAT("""/src/index.html?canto=",VLOOKUP(B120,'Index Web'!A$3:N$234,13,FALSE),"""")</f>
        <v>"/src/index.html?canto=salmo97"</v>
      </c>
      <c r="O120" t="s">
        <v>952</v>
      </c>
      <c r="P120" t="str">
        <f>_xlfn.CONCAT("""",VLOOKUP(B120,'Index Web'!A$3:O$234,15,FALSE)," ",VLOOKUP(B120,'Index Web'!A$3:O$234,13,FALSE),"""","},")</f>
        <v>" salmo97"},</v>
      </c>
      <c r="Q120" t="str">
        <f t="shared" si="1"/>
        <v>{id:300,title: "Salmo 97", subtitle: "", category: "Liturgia", moments: [Salmodia], url: "/src/index.html?canto=salmo97", content: " salmo97"},</v>
      </c>
    </row>
    <row r="121" spans="2:17" x14ac:dyDescent="0.25">
      <c r="B121" s="26">
        <v>98</v>
      </c>
      <c r="C121" t="s">
        <v>261</v>
      </c>
      <c r="D121">
        <f>VLOOKUP(B121,'Index Web'!A$3:L$234,2,FALSE)</f>
        <v>300</v>
      </c>
      <c r="E121" t="s">
        <v>947</v>
      </c>
      <c r="F121" t="str">
        <f>_xlfn.CONCAT("""",VLOOKUP(B121,'Index Web'!A$3:L$234,3,FALSE),"""")</f>
        <v>"Salmo 98"</v>
      </c>
      <c r="G121" t="s">
        <v>948</v>
      </c>
      <c r="H121" t="str">
        <f>_xlfn.CONCAT("""",VLOOKUP(B121,'Index Web'!A$3:L$234,4,FALSE),"""")</f>
        <v>""</v>
      </c>
      <c r="I121" t="s">
        <v>949</v>
      </c>
      <c r="J121" t="str">
        <f>_xlfn.CONCAT("""",VLOOKUP(B121,'Index Web'!A$3:L$234,5,FALSE),"""")</f>
        <v>"Liturgia"</v>
      </c>
      <c r="K121" t="s">
        <v>950</v>
      </c>
      <c r="L121" t="str">
        <f>_xlfn.CONCAT("[",VLOOKUP(B121,'Index Web'!A$3:N$234,14,FALSE),"]")</f>
        <v>[Salmodia]</v>
      </c>
      <c r="M121" t="s">
        <v>951</v>
      </c>
      <c r="N121" t="str">
        <f>_xlfn.CONCAT("""/src/index.html?canto=",VLOOKUP(B121,'Index Web'!A$3:N$234,13,FALSE),"""")</f>
        <v>"/src/index.html?canto=salmo98"</v>
      </c>
      <c r="O121" t="s">
        <v>952</v>
      </c>
      <c r="P121" t="str">
        <f>_xlfn.CONCAT("""",VLOOKUP(B121,'Index Web'!A$3:O$234,15,FALSE)," ",VLOOKUP(B121,'Index Web'!A$3:O$234,13,FALSE),"""","},")</f>
        <v>" salmo98"},</v>
      </c>
      <c r="Q121" t="str">
        <f t="shared" si="1"/>
        <v>{id:300,title: "Salmo 98", subtitle: "", category: "Liturgia", moments: [Salmodia], url: "/src/index.html?canto=salmo98", content: " salmo98"},</v>
      </c>
    </row>
    <row r="122" spans="2:17" x14ac:dyDescent="0.25">
      <c r="B122" s="28">
        <v>242</v>
      </c>
      <c r="C122" t="s">
        <v>261</v>
      </c>
      <c r="D122" t="e">
        <f>VLOOKUP(B122,'Index Web'!A$3:L$234,2,FALSE)</f>
        <v>#N/A</v>
      </c>
      <c r="E122" t="s">
        <v>947</v>
      </c>
      <c r="F122" t="e">
        <f>_xlfn.CONCAT("""",VLOOKUP(B122,'Index Web'!A$3:L$234,3,FALSE),"""")</f>
        <v>#N/A</v>
      </c>
      <c r="G122" t="s">
        <v>948</v>
      </c>
      <c r="H122" t="e">
        <f>_xlfn.CONCAT("""",VLOOKUP(B122,'Index Web'!A$3:L$234,4,FALSE),"""")</f>
        <v>#N/A</v>
      </c>
      <c r="I122" t="s">
        <v>949</v>
      </c>
      <c r="J122" t="e">
        <f>_xlfn.CONCAT("""",VLOOKUP(B122,'Index Web'!A$3:L$234,5,FALSE),"""")</f>
        <v>#N/A</v>
      </c>
      <c r="K122" t="s">
        <v>950</v>
      </c>
      <c r="L122" t="e">
        <f>_xlfn.CONCAT("[",VLOOKUP(B122,'Index Web'!A$3:N$234,14,FALSE),"]")</f>
        <v>#N/A</v>
      </c>
      <c r="M122" t="s">
        <v>951</v>
      </c>
      <c r="N122" t="e">
        <f>_xlfn.CONCAT("""/src/index.html?canto=",VLOOKUP(B122,'Index Web'!A$3:N$234,13,FALSE),"""")</f>
        <v>#N/A</v>
      </c>
      <c r="O122" t="s">
        <v>952</v>
      </c>
      <c r="P122" t="e">
        <f>_xlfn.CONCAT("""",VLOOKUP(B122,'Index Web'!A$3:O$234,15,FALSE)," ",VLOOKUP(B122,'Index Web'!A$3:O$234,13,FALSE),"""","},")</f>
        <v>#N/A</v>
      </c>
      <c r="Q122" t="e">
        <f t="shared" si="1"/>
        <v>#N/A</v>
      </c>
    </row>
    <row r="123" spans="2:17" x14ac:dyDescent="0.25">
      <c r="B123" s="26">
        <v>99</v>
      </c>
      <c r="C123" t="s">
        <v>261</v>
      </c>
      <c r="D123">
        <f>VLOOKUP(B123,'Index Web'!A$3:L$234,2,FALSE)</f>
        <v>300</v>
      </c>
      <c r="E123" t="s">
        <v>947</v>
      </c>
      <c r="F123" t="str">
        <f>_xlfn.CONCAT("""",VLOOKUP(B123,'Index Web'!A$3:L$234,3,FALSE),"""")</f>
        <v>"Salmo 99"</v>
      </c>
      <c r="G123" t="s">
        <v>948</v>
      </c>
      <c r="H123" t="str">
        <f>_xlfn.CONCAT("""",VLOOKUP(B123,'Index Web'!A$3:L$234,4,FALSE),"""")</f>
        <v>""</v>
      </c>
      <c r="I123" t="s">
        <v>949</v>
      </c>
      <c r="J123" t="str">
        <f>_xlfn.CONCAT("""",VLOOKUP(B123,'Index Web'!A$3:L$234,5,FALSE),"""")</f>
        <v>"Liturgia"</v>
      </c>
      <c r="K123" t="s">
        <v>950</v>
      </c>
      <c r="L123" t="str">
        <f>_xlfn.CONCAT("[",VLOOKUP(B123,'Index Web'!A$3:N$234,14,FALSE),"]")</f>
        <v>[Salmodia]</v>
      </c>
      <c r="M123" t="s">
        <v>951</v>
      </c>
      <c r="N123" t="str">
        <f>_xlfn.CONCAT("""/src/index.html?canto=",VLOOKUP(B123,'Index Web'!A$3:N$234,13,FALSE),"""")</f>
        <v>"/src/index.html?canto=salmo99"</v>
      </c>
      <c r="O123" t="s">
        <v>952</v>
      </c>
      <c r="P123" t="str">
        <f>_xlfn.CONCAT("""",VLOOKUP(B123,'Index Web'!A$3:O$234,15,FALSE)," ",VLOOKUP(B123,'Index Web'!A$3:O$234,13,FALSE),"""","},")</f>
        <v>" salmo99"},</v>
      </c>
      <c r="Q123" t="str">
        <f t="shared" si="1"/>
        <v>{id:300,title: "Salmo 99", subtitle: "", category: "Liturgia", moments: [Salmodia], url: "/src/index.html?canto=salmo99", content: " salmo99"},</v>
      </c>
    </row>
    <row r="124" spans="2:17" x14ac:dyDescent="0.25">
      <c r="B124" s="25">
        <v>100</v>
      </c>
      <c r="C124" t="s">
        <v>261</v>
      </c>
      <c r="D124">
        <f>VLOOKUP(B124,'Index Web'!A$3:L$234,2,FALSE)</f>
        <v>300</v>
      </c>
      <c r="E124" t="s">
        <v>947</v>
      </c>
      <c r="F124" t="str">
        <f>_xlfn.CONCAT("""",VLOOKUP(B124,'Index Web'!A$3:L$234,3,FALSE),"""")</f>
        <v>"Salmo 100"</v>
      </c>
      <c r="G124" t="s">
        <v>948</v>
      </c>
      <c r="H124" t="str">
        <f>_xlfn.CONCAT("""",VLOOKUP(B124,'Index Web'!A$3:L$234,4,FALSE),"""")</f>
        <v>""</v>
      </c>
      <c r="I124" t="s">
        <v>949</v>
      </c>
      <c r="J124" t="str">
        <f>_xlfn.CONCAT("""",VLOOKUP(B124,'Index Web'!A$3:L$234,5,FALSE),"""")</f>
        <v>"Liturgia"</v>
      </c>
      <c r="K124" t="s">
        <v>950</v>
      </c>
      <c r="L124" t="str">
        <f>_xlfn.CONCAT("[",VLOOKUP(B124,'Index Web'!A$3:N$234,14,FALSE),"]")</f>
        <v>[Salmodia]</v>
      </c>
      <c r="M124" t="s">
        <v>951</v>
      </c>
      <c r="N124" t="str">
        <f>_xlfn.CONCAT("""/src/index.html?canto=",VLOOKUP(B124,'Index Web'!A$3:N$234,13,FALSE),"""")</f>
        <v>"/src/index.html?canto=salmo100"</v>
      </c>
      <c r="O124" t="s">
        <v>952</v>
      </c>
      <c r="P124" t="str">
        <f>_xlfn.CONCAT("""",VLOOKUP(B124,'Index Web'!A$3:O$234,15,FALSE)," ",VLOOKUP(B124,'Index Web'!A$3:O$234,13,FALSE),"""","},")</f>
        <v>" salmo100"},</v>
      </c>
      <c r="Q124" t="str">
        <f t="shared" si="1"/>
        <v>{id:300,title: "Salmo 100", subtitle: "", category: "Liturgia", moments: [Salmodia], url: "/src/index.html?canto=salmo100", content: " salmo100"},</v>
      </c>
    </row>
    <row r="125" spans="2:17" x14ac:dyDescent="0.25">
      <c r="B125" s="26">
        <v>101</v>
      </c>
      <c r="C125" t="s">
        <v>261</v>
      </c>
      <c r="D125">
        <f>VLOOKUP(B125,'Index Web'!A$3:L$234,2,FALSE)</f>
        <v>300</v>
      </c>
      <c r="E125" t="s">
        <v>947</v>
      </c>
      <c r="F125" t="str">
        <f>_xlfn.CONCAT("""",VLOOKUP(B125,'Index Web'!A$3:L$234,3,FALSE),"""")</f>
        <v>"Salmo 101"</v>
      </c>
      <c r="G125" t="s">
        <v>948</v>
      </c>
      <c r="H125" t="str">
        <f>_xlfn.CONCAT("""",VLOOKUP(B125,'Index Web'!A$3:L$234,4,FALSE),"""")</f>
        <v>""</v>
      </c>
      <c r="I125" t="s">
        <v>949</v>
      </c>
      <c r="J125" t="str">
        <f>_xlfn.CONCAT("""",VLOOKUP(B125,'Index Web'!A$3:L$234,5,FALSE),"""")</f>
        <v>"Liturgia"</v>
      </c>
      <c r="K125" t="s">
        <v>950</v>
      </c>
      <c r="L125" t="str">
        <f>_xlfn.CONCAT("[",VLOOKUP(B125,'Index Web'!A$3:N$234,14,FALSE),"]")</f>
        <v>[Salmodia]</v>
      </c>
      <c r="M125" t="s">
        <v>951</v>
      </c>
      <c r="N125" t="str">
        <f>_xlfn.CONCAT("""/src/index.html?canto=",VLOOKUP(B125,'Index Web'!A$3:N$234,13,FALSE),"""")</f>
        <v>"/src/index.html?canto=salmo101"</v>
      </c>
      <c r="O125" t="s">
        <v>952</v>
      </c>
      <c r="P125" t="str">
        <f>_xlfn.CONCAT("""",VLOOKUP(B125,'Index Web'!A$3:O$234,15,FALSE)," ",VLOOKUP(B125,'Index Web'!A$3:O$234,13,FALSE),"""","},")</f>
        <v>" salmo101"},</v>
      </c>
      <c r="Q125" t="str">
        <f t="shared" si="1"/>
        <v>{id:300,title: "Salmo 101", subtitle: "", category: "Liturgia", moments: [Salmodia], url: "/src/index.html?canto=salmo101", content: " salmo101"},</v>
      </c>
    </row>
    <row r="126" spans="2:17" x14ac:dyDescent="0.25">
      <c r="B126" s="25">
        <v>102</v>
      </c>
      <c r="C126" t="s">
        <v>261</v>
      </c>
      <c r="D126">
        <f>VLOOKUP(B126,'Index Web'!A$3:L$234,2,FALSE)</f>
        <v>300</v>
      </c>
      <c r="E126" t="s">
        <v>947</v>
      </c>
      <c r="F126" t="str">
        <f>_xlfn.CONCAT("""",VLOOKUP(B126,'Index Web'!A$3:L$234,3,FALSE),"""")</f>
        <v>"Salmo 102"</v>
      </c>
      <c r="G126" t="s">
        <v>948</v>
      </c>
      <c r="H126" t="str">
        <f>_xlfn.CONCAT("""",VLOOKUP(B126,'Index Web'!A$3:L$234,4,FALSE),"""")</f>
        <v>""</v>
      </c>
      <c r="I126" t="s">
        <v>949</v>
      </c>
      <c r="J126" t="str">
        <f>_xlfn.CONCAT("""",VLOOKUP(B126,'Index Web'!A$3:L$234,5,FALSE),"""")</f>
        <v>"Liturgia"</v>
      </c>
      <c r="K126" t="s">
        <v>950</v>
      </c>
      <c r="L126" t="str">
        <f>_xlfn.CONCAT("[",VLOOKUP(B126,'Index Web'!A$3:N$234,14,FALSE),"]")</f>
        <v>[Salmodia]</v>
      </c>
      <c r="M126" t="s">
        <v>951</v>
      </c>
      <c r="N126" t="str">
        <f>_xlfn.CONCAT("""/src/index.html?canto=",VLOOKUP(B126,'Index Web'!A$3:N$234,13,FALSE),"""")</f>
        <v>"/src/index.html?canto=salmo102"</v>
      </c>
      <c r="O126" t="s">
        <v>952</v>
      </c>
      <c r="P126" t="str">
        <f>_xlfn.CONCAT("""",VLOOKUP(B126,'Index Web'!A$3:O$234,15,FALSE)," ",VLOOKUP(B126,'Index Web'!A$3:O$234,13,FALSE),"""","},")</f>
        <v>" salmo102"},</v>
      </c>
      <c r="Q126" t="str">
        <f t="shared" si="1"/>
        <v>{id:300,title: "Salmo 102", subtitle: "", category: "Liturgia", moments: [Salmodia], url: "/src/index.html?canto=salmo102", content: " salmo102"},</v>
      </c>
    </row>
    <row r="127" spans="2:17" x14ac:dyDescent="0.25">
      <c r="B127" s="26">
        <v>103</v>
      </c>
      <c r="C127" t="s">
        <v>261</v>
      </c>
      <c r="D127">
        <f>VLOOKUP(B127,'Index Web'!A$3:L$234,2,FALSE)</f>
        <v>300</v>
      </c>
      <c r="E127" t="s">
        <v>947</v>
      </c>
      <c r="F127" t="str">
        <f>_xlfn.CONCAT("""",VLOOKUP(B127,'Index Web'!A$3:L$234,3,FALSE),"""")</f>
        <v>"Salmo 103"</v>
      </c>
      <c r="G127" t="s">
        <v>948</v>
      </c>
      <c r="H127" t="str">
        <f>_xlfn.CONCAT("""",VLOOKUP(B127,'Index Web'!A$3:L$234,4,FALSE),"""")</f>
        <v>""</v>
      </c>
      <c r="I127" t="s">
        <v>949</v>
      </c>
      <c r="J127" t="str">
        <f>_xlfn.CONCAT("""",VLOOKUP(B127,'Index Web'!A$3:L$234,5,FALSE),"""")</f>
        <v>"Liturgia"</v>
      </c>
      <c r="K127" t="s">
        <v>950</v>
      </c>
      <c r="L127" t="str">
        <f>_xlfn.CONCAT("[",VLOOKUP(B127,'Index Web'!A$3:N$234,14,FALSE),"]")</f>
        <v>[Salmodia]</v>
      </c>
      <c r="M127" t="s">
        <v>951</v>
      </c>
      <c r="N127" t="str">
        <f>_xlfn.CONCAT("""/src/index.html?canto=",VLOOKUP(B127,'Index Web'!A$3:N$234,13,FALSE),"""")</f>
        <v>"/src/index.html?canto=salmo103"</v>
      </c>
      <c r="O127" t="s">
        <v>952</v>
      </c>
      <c r="P127" t="str">
        <f>_xlfn.CONCAT("""",VLOOKUP(B127,'Index Web'!A$3:O$234,15,FALSE)," ",VLOOKUP(B127,'Index Web'!A$3:O$234,13,FALSE),"""","},")</f>
        <v>" salmo103"},</v>
      </c>
      <c r="Q127" t="str">
        <f t="shared" si="1"/>
        <v>{id:300,title: "Salmo 103", subtitle: "", category: "Liturgia", moments: [Salmodia], url: "/src/index.html?canto=salmo103", content: " salmo103"},</v>
      </c>
    </row>
    <row r="128" spans="2:17" x14ac:dyDescent="0.25">
      <c r="B128" s="29">
        <v>189</v>
      </c>
      <c r="C128" t="s">
        <v>261</v>
      </c>
      <c r="D128">
        <f>VLOOKUP(B128,'Index Web'!A$3:L$234,2,FALSE)</f>
        <v>300</v>
      </c>
      <c r="E128" t="s">
        <v>947</v>
      </c>
      <c r="F128" t="str">
        <f>_xlfn.CONCAT("""",VLOOKUP(B128,'Index Web'!A$3:L$234,3,FALSE),"""")</f>
        <v>""</v>
      </c>
      <c r="G128" t="s">
        <v>948</v>
      </c>
      <c r="H128" t="str">
        <f>_xlfn.CONCAT("""",VLOOKUP(B128,'Index Web'!A$3:L$234,4,FALSE),"""")</f>
        <v>""</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v>
      </c>
      <c r="O128" t="s">
        <v>952</v>
      </c>
      <c r="P128" t="str">
        <f>_xlfn.CONCAT("""",VLOOKUP(B128,'Index Web'!A$3:O$234,15,FALSE)," ",VLOOKUP(B128,'Index Web'!A$3:O$234,13,FALSE),"""","},")</f>
        <v>" "},</v>
      </c>
      <c r="Q128" t="str">
        <f t="shared" si="1"/>
        <v>{id:300,title: "", subtitle: "", category: "Liturgia", moments: [""], url: "/src/index.html?canto=", content: " "},</v>
      </c>
    </row>
    <row r="129" spans="2:17" x14ac:dyDescent="0.25">
      <c r="B129" s="27">
        <v>191</v>
      </c>
      <c r="C129" t="s">
        <v>261</v>
      </c>
      <c r="D129">
        <f>VLOOKUP(B129,'Index Web'!A$3:L$234,2,FALSE)</f>
        <v>300</v>
      </c>
      <c r="E129" t="s">
        <v>947</v>
      </c>
      <c r="F129" t="str">
        <f>_xlfn.CONCAT("""",VLOOKUP(B129,'Index Web'!A$3:L$234,3,FALSE),"""")</f>
        <v>""</v>
      </c>
      <c r="G129" t="s">
        <v>948</v>
      </c>
      <c r="H129" t="str">
        <f>_xlfn.CONCAT("""",VLOOKUP(B129,'Index Web'!A$3:L$234,4,FALSE),"""")</f>
        <v>""</v>
      </c>
      <c r="I129" t="s">
        <v>949</v>
      </c>
      <c r="J129" t="str">
        <f>_xlfn.CONCAT("""",VLOOKUP(B129,'Index Web'!A$3:L$234,5,FALSE),"""")</f>
        <v>"Liturgia"</v>
      </c>
      <c r="K129" t="s">
        <v>950</v>
      </c>
      <c r="L129" t="str">
        <f>_xlfn.CONCAT("[",VLOOKUP(B129,'Index Web'!A$3:N$234,14,FALSE),"]")</f>
        <v>[""]</v>
      </c>
      <c r="M129" t="s">
        <v>951</v>
      </c>
      <c r="N129" t="str">
        <f>_xlfn.CONCAT("""/src/index.html?canto=",VLOOKUP(B129,'Index Web'!A$3:N$234,13,FALSE),"""")</f>
        <v>"/src/index.html?canto="</v>
      </c>
      <c r="O129" t="s">
        <v>952</v>
      </c>
      <c r="P129" t="str">
        <f>_xlfn.CONCAT("""",VLOOKUP(B129,'Index Web'!A$3:O$234,15,FALSE)," ",VLOOKUP(B129,'Index Web'!A$3:O$234,13,FALSE),"""","},")</f>
        <v>" "},</v>
      </c>
      <c r="Q129" t="str">
        <f t="shared" si="1"/>
        <v>{id:300,title: "", subtitle: "", category: "Liturgia", moments: [""], url: "/src/index.html?canto=", content: " "},</v>
      </c>
    </row>
    <row r="130" spans="2:17" x14ac:dyDescent="0.25">
      <c r="B130" s="29">
        <v>192</v>
      </c>
      <c r="C130" t="s">
        <v>261</v>
      </c>
      <c r="D130">
        <f>VLOOKUP(B130,'Index Web'!A$3:L$234,2,FALSE)</f>
        <v>300</v>
      </c>
      <c r="E130" t="s">
        <v>947</v>
      </c>
      <c r="F130" t="str">
        <f>_xlfn.CONCAT("""",VLOOKUP(B130,'Index Web'!A$3:L$234,3,FALSE),"""")</f>
        <v>""</v>
      </c>
      <c r="G130" t="s">
        <v>948</v>
      </c>
      <c r="H130" t="str">
        <f>_xlfn.CONCAT("""",VLOOKUP(B130,'Index Web'!A$3:L$234,4,FALSE),"""")</f>
        <v>""</v>
      </c>
      <c r="I130" t="s">
        <v>949</v>
      </c>
      <c r="J130" t="str">
        <f>_xlfn.CONCAT("""",VLOOKUP(B130,'Index Web'!A$3:L$234,5,FALSE),"""")</f>
        <v>"Liturgia"</v>
      </c>
      <c r="K130" t="s">
        <v>950</v>
      </c>
      <c r="L130" t="str">
        <f>_xlfn.CONCAT("[",VLOOKUP(B130,'Index Web'!A$3:N$234,14,FALSE),"]")</f>
        <v>[""]</v>
      </c>
      <c r="M130" t="s">
        <v>951</v>
      </c>
      <c r="N130" t="str">
        <f>_xlfn.CONCAT("""/src/index.html?canto=",VLOOKUP(B130,'Index Web'!A$3:N$234,13,FALSE),"""")</f>
        <v>"/src/index.html?canto="</v>
      </c>
      <c r="O130" t="s">
        <v>952</v>
      </c>
      <c r="P130" t="str">
        <f>_xlfn.CONCAT("""",VLOOKUP(B130,'Index Web'!A$3:O$234,15,FALSE)," ",VLOOKUP(B130,'Index Web'!A$3:O$234,13,FALSE),"""","},")</f>
        <v>" "},</v>
      </c>
      <c r="Q130" t="str">
        <f t="shared" si="1"/>
        <v>{id:300,title: "", subtitle: "", category: "Liturgia", moments: [""], url: "/src/index.html?canto=", content: " "},</v>
      </c>
    </row>
    <row r="131" spans="2:17" x14ac:dyDescent="0.25">
      <c r="B131" s="26">
        <v>105</v>
      </c>
      <c r="C131" t="s">
        <v>261</v>
      </c>
      <c r="D131">
        <f>VLOOKUP(B131,'Index Web'!A$3:L$234,2,FALSE)</f>
        <v>300</v>
      </c>
      <c r="E131" t="s">
        <v>947</v>
      </c>
      <c r="F131" t="str">
        <f>_xlfn.CONCAT("""",VLOOKUP(B131,'Index Web'!A$3:L$234,3,FALSE),"""")</f>
        <v>"Salmo 105"</v>
      </c>
      <c r="G131" t="s">
        <v>948</v>
      </c>
      <c r="H131" t="str">
        <f>_xlfn.CONCAT("""",VLOOKUP(B131,'Index Web'!A$3:L$234,4,FALSE),"""")</f>
        <v>""</v>
      </c>
      <c r="I131" t="s">
        <v>949</v>
      </c>
      <c r="J131" t="str">
        <f>_xlfn.CONCAT("""",VLOOKUP(B131,'Index Web'!A$3:L$234,5,FALSE),"""")</f>
        <v>"Liturgia"</v>
      </c>
      <c r="K131" t="s">
        <v>950</v>
      </c>
      <c r="L131" t="str">
        <f>_xlfn.CONCAT("[",VLOOKUP(B131,'Index Web'!A$3:N$234,14,FALSE),"]")</f>
        <v>[Salmodia]</v>
      </c>
      <c r="M131" t="s">
        <v>951</v>
      </c>
      <c r="N131" t="str">
        <f>_xlfn.CONCAT("""/src/index.html?canto=",VLOOKUP(B131,'Index Web'!A$3:N$234,13,FALSE),"""")</f>
        <v>"/src/index.html?canto=salmo105"</v>
      </c>
      <c r="O131" t="s">
        <v>952</v>
      </c>
      <c r="P131" t="str">
        <f>_xlfn.CONCAT("""",VLOOKUP(B131,'Index Web'!A$3:O$234,15,FALSE)," ",VLOOKUP(B131,'Index Web'!A$3:O$234,13,FALSE),"""","},")</f>
        <v>" salmo105"},</v>
      </c>
      <c r="Q131" t="str">
        <f t="shared" ref="Q131:Q194" si="2">_xlfn.CONCAT(C131:P131)</f>
        <v>{id:300,title: "Salmo 105", subtitle: "", category: "Liturgia", moments: [Salmodia], url: "/src/index.html?canto=salmo105", content: " salmo105"},</v>
      </c>
    </row>
    <row r="132" spans="2:17" x14ac:dyDescent="0.25">
      <c r="B132" s="25">
        <v>106</v>
      </c>
      <c r="C132" t="s">
        <v>261</v>
      </c>
      <c r="D132">
        <f>VLOOKUP(B132,'Index Web'!A$3:L$234,2,FALSE)</f>
        <v>300</v>
      </c>
      <c r="E132" t="s">
        <v>947</v>
      </c>
      <c r="F132" t="str">
        <f>_xlfn.CONCAT("""",VLOOKUP(B132,'Index Web'!A$3:L$234,3,FALSE),"""")</f>
        <v>"Salmo 106"</v>
      </c>
      <c r="G132" t="s">
        <v>948</v>
      </c>
      <c r="H132" t="str">
        <f>_xlfn.CONCAT("""",VLOOKUP(B132,'Index Web'!A$3:L$234,4,FALSE),"""")</f>
        <v>""</v>
      </c>
      <c r="I132" t="s">
        <v>949</v>
      </c>
      <c r="J132" t="str">
        <f>_xlfn.CONCAT("""",VLOOKUP(B132,'Index Web'!A$3:L$234,5,FALSE),"""")</f>
        <v>"Liturgia"</v>
      </c>
      <c r="K132" t="s">
        <v>950</v>
      </c>
      <c r="L132" t="str">
        <f>_xlfn.CONCAT("[",VLOOKUP(B132,'Index Web'!A$3:N$234,14,FALSE),"]")</f>
        <v>[Salmodia]</v>
      </c>
      <c r="M132" t="s">
        <v>951</v>
      </c>
      <c r="N132" t="str">
        <f>_xlfn.CONCAT("""/src/index.html?canto=",VLOOKUP(B132,'Index Web'!A$3:N$234,13,FALSE),"""")</f>
        <v>"/src/index.html?canto=salmo106"</v>
      </c>
      <c r="O132" t="s">
        <v>952</v>
      </c>
      <c r="P132" t="str">
        <f>_xlfn.CONCAT("""",VLOOKUP(B132,'Index Web'!A$3:O$234,15,FALSE)," ",VLOOKUP(B132,'Index Web'!A$3:O$234,13,FALSE),"""","},")</f>
        <v>" salmo106"},</v>
      </c>
      <c r="Q132" t="str">
        <f t="shared" si="2"/>
        <v>{id:300,title: "Salmo 106", subtitle: "", category: "Liturgia", moments: [Salmodia], url: "/src/index.html?canto=salmo106", content: " salmo106"},</v>
      </c>
    </row>
    <row r="133" spans="2:17" x14ac:dyDescent="0.25">
      <c r="B133" s="26">
        <v>107</v>
      </c>
      <c r="C133" t="s">
        <v>261</v>
      </c>
      <c r="D133">
        <f>VLOOKUP(B133,'Index Web'!A$3:L$234,2,FALSE)</f>
        <v>300</v>
      </c>
      <c r="E133" t="s">
        <v>947</v>
      </c>
      <c r="F133" t="str">
        <f>_xlfn.CONCAT("""",VLOOKUP(B133,'Index Web'!A$3:L$234,3,FALSE),"""")</f>
        <v>"Salmo 107"</v>
      </c>
      <c r="G133" t="s">
        <v>948</v>
      </c>
      <c r="H133" t="str">
        <f>_xlfn.CONCAT("""",VLOOKUP(B133,'Index Web'!A$3:L$234,4,FALSE),"""")</f>
        <v>""</v>
      </c>
      <c r="I133" t="s">
        <v>949</v>
      </c>
      <c r="J133" t="str">
        <f>_xlfn.CONCAT("""",VLOOKUP(B133,'Index Web'!A$3:L$234,5,FALSE),"""")</f>
        <v>"Liturgia"</v>
      </c>
      <c r="K133" t="s">
        <v>950</v>
      </c>
      <c r="L133" t="str">
        <f>_xlfn.CONCAT("[",VLOOKUP(B133,'Index Web'!A$3:N$234,14,FALSE),"]")</f>
        <v>[Salmodia]</v>
      </c>
      <c r="M133" t="s">
        <v>951</v>
      </c>
      <c r="N133" t="str">
        <f>_xlfn.CONCAT("""/src/index.html?canto=",VLOOKUP(B133,'Index Web'!A$3:N$234,13,FALSE),"""")</f>
        <v>"/src/index.html?canto=salmo107"</v>
      </c>
      <c r="O133" t="s">
        <v>952</v>
      </c>
      <c r="P133" t="str">
        <f>_xlfn.CONCAT("""",VLOOKUP(B133,'Index Web'!A$3:O$234,15,FALSE)," ",VLOOKUP(B133,'Index Web'!A$3:O$234,13,FALSE),"""","},")</f>
        <v>" salmo107"},</v>
      </c>
      <c r="Q133" t="str">
        <f t="shared" si="2"/>
        <v>{id:300,title: "Salmo 107", subtitle: "", category: "Liturgia", moments: [Salmodia], url: "/src/index.html?canto=salmo107", content: " salmo107"},</v>
      </c>
    </row>
    <row r="134" spans="2:17" x14ac:dyDescent="0.25">
      <c r="B134" s="25">
        <v>108</v>
      </c>
      <c r="C134" t="s">
        <v>261</v>
      </c>
      <c r="D134">
        <f>VLOOKUP(B134,'Index Web'!A$3:L$234,2,FALSE)</f>
        <v>300</v>
      </c>
      <c r="E134" t="s">
        <v>947</v>
      </c>
      <c r="F134" t="str">
        <f>_xlfn.CONCAT("""",VLOOKUP(B134,'Index Web'!A$3:L$234,3,FALSE),"""")</f>
        <v>"Salmo 108"</v>
      </c>
      <c r="G134" t="s">
        <v>948</v>
      </c>
      <c r="H134" t="str">
        <f>_xlfn.CONCAT("""",VLOOKUP(B134,'Index Web'!A$3:L$234,4,FALSE),"""")</f>
        <v>""</v>
      </c>
      <c r="I134" t="s">
        <v>949</v>
      </c>
      <c r="J134" t="str">
        <f>_xlfn.CONCAT("""",VLOOKUP(B134,'Index Web'!A$3:L$234,5,FALSE),"""")</f>
        <v>"Liturgia"</v>
      </c>
      <c r="K134" t="s">
        <v>950</v>
      </c>
      <c r="L134" t="str">
        <f>_xlfn.CONCAT("[",VLOOKUP(B134,'Index Web'!A$3:N$234,14,FALSE),"]")</f>
        <v>[Salmodia]</v>
      </c>
      <c r="M134" t="s">
        <v>951</v>
      </c>
      <c r="N134" t="str">
        <f>_xlfn.CONCAT("""/src/index.html?canto=",VLOOKUP(B134,'Index Web'!A$3:N$234,13,FALSE),"""")</f>
        <v>"/src/index.html?canto=salmo108"</v>
      </c>
      <c r="O134" t="s">
        <v>952</v>
      </c>
      <c r="P134" t="str">
        <f>_xlfn.CONCAT("""",VLOOKUP(B134,'Index Web'!A$3:O$234,15,FALSE)," ",VLOOKUP(B134,'Index Web'!A$3:O$234,13,FALSE),"""","},")</f>
        <v>" salmo108"},</v>
      </c>
      <c r="Q134" t="str">
        <f t="shared" si="2"/>
        <v>{id:300,title: "Salmo 108", subtitle: "", category: "Liturgia", moments: [Salmodia], url: "/src/index.html?canto=salmo108", content: " salmo108"},</v>
      </c>
    </row>
    <row r="135" spans="2:17" x14ac:dyDescent="0.25">
      <c r="B135" s="26">
        <v>110</v>
      </c>
      <c r="C135" t="s">
        <v>261</v>
      </c>
      <c r="D135">
        <f>VLOOKUP(B135,'Index Web'!A$3:L$234,2,FALSE)</f>
        <v>300</v>
      </c>
      <c r="E135" t="s">
        <v>947</v>
      </c>
      <c r="F135" t="str">
        <f>_xlfn.CONCAT("""",VLOOKUP(B135,'Index Web'!A$3:L$234,3,FALSE),"""")</f>
        <v>"Salmo 110"</v>
      </c>
      <c r="G135" t="s">
        <v>948</v>
      </c>
      <c r="H135" t="str">
        <f>_xlfn.CONCAT("""",VLOOKUP(B135,'Index Web'!A$3:L$234,4,FALSE),"""")</f>
        <v>""</v>
      </c>
      <c r="I135" t="s">
        <v>949</v>
      </c>
      <c r="J135" t="str">
        <f>_xlfn.CONCAT("""",VLOOKUP(B135,'Index Web'!A$3:L$234,5,FALSE),"""")</f>
        <v>"Liturgia"</v>
      </c>
      <c r="K135" t="s">
        <v>950</v>
      </c>
      <c r="L135" t="str">
        <f>_xlfn.CONCAT("[",VLOOKUP(B135,'Index Web'!A$3:N$234,14,FALSE),"]")</f>
        <v>[Salmodia]</v>
      </c>
      <c r="M135" t="s">
        <v>951</v>
      </c>
      <c r="N135" t="str">
        <f>_xlfn.CONCAT("""/src/index.html?canto=",VLOOKUP(B135,'Index Web'!A$3:N$234,13,FALSE),"""")</f>
        <v>"/src/index.html?canto=salmo110"</v>
      </c>
      <c r="O135" t="s">
        <v>952</v>
      </c>
      <c r="P135" t="str">
        <f>_xlfn.CONCAT("""",VLOOKUP(B135,'Index Web'!A$3:O$234,15,FALSE)," ",VLOOKUP(B135,'Index Web'!A$3:O$234,13,FALSE),"""","},")</f>
        <v>" salmo110"},</v>
      </c>
      <c r="Q135" t="str">
        <f t="shared" si="2"/>
        <v>{id:300,title: "Salmo 110", subtitle: "", category: "Liturgia", moments: [Salmodia], url: "/src/index.html?canto=salmo110", content: " salmo110"},</v>
      </c>
    </row>
    <row r="136" spans="2:17" x14ac:dyDescent="0.25">
      <c r="B136" s="25">
        <v>109</v>
      </c>
      <c r="C136" t="s">
        <v>261</v>
      </c>
      <c r="D136">
        <f>VLOOKUP(B136,'Index Web'!A$3:L$234,2,FALSE)</f>
        <v>300</v>
      </c>
      <c r="E136" t="s">
        <v>947</v>
      </c>
      <c r="F136" t="str">
        <f>_xlfn.CONCAT("""",VLOOKUP(B136,'Index Web'!A$3:L$234,3,FALSE),"""")</f>
        <v>"Salmo 109"</v>
      </c>
      <c r="G136" t="s">
        <v>948</v>
      </c>
      <c r="H136" t="str">
        <f>_xlfn.CONCAT("""",VLOOKUP(B136,'Index Web'!A$3:L$234,4,FALSE),"""")</f>
        <v>""</v>
      </c>
      <c r="I136" t="s">
        <v>949</v>
      </c>
      <c r="J136" t="str">
        <f>_xlfn.CONCAT("""",VLOOKUP(B136,'Index Web'!A$3:L$234,5,FALSE),"""")</f>
        <v>"Liturgia"</v>
      </c>
      <c r="K136" t="s">
        <v>950</v>
      </c>
      <c r="L136" t="str">
        <f>_xlfn.CONCAT("[",VLOOKUP(B136,'Index Web'!A$3:N$234,14,FALSE),"]")</f>
        <v>[Salmodia]</v>
      </c>
      <c r="M136" t="s">
        <v>951</v>
      </c>
      <c r="N136" t="str">
        <f>_xlfn.CONCAT("""/src/index.html?canto=",VLOOKUP(B136,'Index Web'!A$3:N$234,13,FALSE),"""")</f>
        <v>"/src/index.html?canto=salmo109"</v>
      </c>
      <c r="O136" t="s">
        <v>952</v>
      </c>
      <c r="P136" t="str">
        <f>_xlfn.CONCAT("""",VLOOKUP(B136,'Index Web'!A$3:O$234,15,FALSE)," ",VLOOKUP(B136,'Index Web'!A$3:O$234,13,FALSE),"""","},")</f>
        <v>" salmo109"},</v>
      </c>
      <c r="Q136" t="str">
        <f t="shared" si="2"/>
        <v>{id:300,title: "Salmo 109", subtitle: "", category: "Liturgia", moments: [Salmodia], url: "/src/index.html?canto=salmo109", content: " salmo109"},</v>
      </c>
    </row>
    <row r="137" spans="2:17" x14ac:dyDescent="0.25">
      <c r="B137" s="26">
        <v>111</v>
      </c>
      <c r="C137" t="s">
        <v>261</v>
      </c>
      <c r="D137">
        <f>VLOOKUP(B137,'Index Web'!A$3:L$234,2,FALSE)</f>
        <v>300</v>
      </c>
      <c r="E137" t="s">
        <v>947</v>
      </c>
      <c r="F137" t="str">
        <f>_xlfn.CONCAT("""",VLOOKUP(B137,'Index Web'!A$3:L$234,3,FALSE),"""")</f>
        <v>"Salmo 111"</v>
      </c>
      <c r="G137" t="s">
        <v>948</v>
      </c>
      <c r="H137" t="str">
        <f>_xlfn.CONCAT("""",VLOOKUP(B137,'Index Web'!A$3:L$234,4,FALSE),"""")</f>
        <v>""</v>
      </c>
      <c r="I137" t="s">
        <v>949</v>
      </c>
      <c r="J137" t="str">
        <f>_xlfn.CONCAT("""",VLOOKUP(B137,'Index Web'!A$3:L$234,5,FALSE),"""")</f>
        <v>"Liturgia"</v>
      </c>
      <c r="K137" t="s">
        <v>950</v>
      </c>
      <c r="L137" t="str">
        <f>_xlfn.CONCAT("[",VLOOKUP(B137,'Index Web'!A$3:N$234,14,FALSE),"]")</f>
        <v>[Salmodia]</v>
      </c>
      <c r="M137" t="s">
        <v>951</v>
      </c>
      <c r="N137" t="str">
        <f>_xlfn.CONCAT("""/src/index.html?canto=",VLOOKUP(B137,'Index Web'!A$3:N$234,13,FALSE),"""")</f>
        <v>"/src/index.html?canto=salmo111"</v>
      </c>
      <c r="O137" t="s">
        <v>952</v>
      </c>
      <c r="P137" t="str">
        <f>_xlfn.CONCAT("""",VLOOKUP(B137,'Index Web'!A$3:O$234,15,FALSE)," ",VLOOKUP(B137,'Index Web'!A$3:O$234,13,FALSE),"""","},")</f>
        <v>" salmo111"},</v>
      </c>
      <c r="Q137" t="str">
        <f t="shared" si="2"/>
        <v>{id:300,title: "Salmo 111", subtitle: "", category: "Liturgia", moments: [Salmodia], url: "/src/index.html?canto=salmo111", content: " salmo111"},</v>
      </c>
    </row>
    <row r="138" spans="2:17" x14ac:dyDescent="0.25">
      <c r="B138" s="25">
        <v>112</v>
      </c>
      <c r="C138" t="s">
        <v>261</v>
      </c>
      <c r="D138">
        <f>VLOOKUP(B138,'Index Web'!A$3:L$234,2,FALSE)</f>
        <v>300</v>
      </c>
      <c r="E138" t="s">
        <v>947</v>
      </c>
      <c r="F138" t="str">
        <f>_xlfn.CONCAT("""",VLOOKUP(B138,'Index Web'!A$3:L$234,3,FALSE),"""")</f>
        <v>"Salmo 112"</v>
      </c>
      <c r="G138" t="s">
        <v>948</v>
      </c>
      <c r="H138" t="str">
        <f>_xlfn.CONCAT("""",VLOOKUP(B138,'Index Web'!A$3:L$234,4,FALSE),"""")</f>
        <v>""</v>
      </c>
      <c r="I138" t="s">
        <v>949</v>
      </c>
      <c r="J138" t="str">
        <f>_xlfn.CONCAT("""",VLOOKUP(B138,'Index Web'!A$3:L$234,5,FALSE),"""")</f>
        <v>"Liturgia"</v>
      </c>
      <c r="K138" t="s">
        <v>950</v>
      </c>
      <c r="L138" t="str">
        <f>_xlfn.CONCAT("[",VLOOKUP(B138,'Index Web'!A$3:N$234,14,FALSE),"]")</f>
        <v>[Salmodia]</v>
      </c>
      <c r="M138" t="s">
        <v>951</v>
      </c>
      <c r="N138" t="str">
        <f>_xlfn.CONCAT("""/src/index.html?canto=",VLOOKUP(B138,'Index Web'!A$3:N$234,13,FALSE),"""")</f>
        <v>"/src/index.html?canto=salmo112"</v>
      </c>
      <c r="O138" t="s">
        <v>952</v>
      </c>
      <c r="P138" t="str">
        <f>_xlfn.CONCAT("""",VLOOKUP(B138,'Index Web'!A$3:O$234,15,FALSE)," ",VLOOKUP(B138,'Index Web'!A$3:O$234,13,FALSE),"""","},")</f>
        <v>" salmo112"},</v>
      </c>
      <c r="Q138" t="str">
        <f t="shared" si="2"/>
        <v>{id:300,title: "Salmo 112", subtitle: "", category: "Liturgia", moments: [Salmodia], url: "/src/index.html?canto=salmo112", content: " salmo112"},</v>
      </c>
    </row>
    <row r="139" spans="2:17" x14ac:dyDescent="0.25">
      <c r="B139" s="26">
        <v>113</v>
      </c>
      <c r="C139" t="s">
        <v>261</v>
      </c>
      <c r="D139">
        <f>VLOOKUP(B139,'Index Web'!A$3:L$234,2,FALSE)</f>
        <v>300</v>
      </c>
      <c r="E139" t="s">
        <v>947</v>
      </c>
      <c r="F139" t="str">
        <f>_xlfn.CONCAT("""",VLOOKUP(B139,'Index Web'!A$3:L$234,3,FALSE),"""")</f>
        <v>"Salmo 113"</v>
      </c>
      <c r="G139" t="s">
        <v>948</v>
      </c>
      <c r="H139" t="str">
        <f>_xlfn.CONCAT("""",VLOOKUP(B139,'Index Web'!A$3:L$234,4,FALSE),"""")</f>
        <v>""</v>
      </c>
      <c r="I139" t="s">
        <v>949</v>
      </c>
      <c r="J139" t="str">
        <f>_xlfn.CONCAT("""",VLOOKUP(B139,'Index Web'!A$3:L$234,5,FALSE),"""")</f>
        <v>"Liturgia"</v>
      </c>
      <c r="K139" t="s">
        <v>950</v>
      </c>
      <c r="L139" t="str">
        <f>_xlfn.CONCAT("[",VLOOKUP(B139,'Index Web'!A$3:N$234,14,FALSE),"]")</f>
        <v>[Salmodia]</v>
      </c>
      <c r="M139" t="s">
        <v>951</v>
      </c>
      <c r="N139" t="str">
        <f>_xlfn.CONCAT("""/src/index.html?canto=",VLOOKUP(B139,'Index Web'!A$3:N$234,13,FALSE),"""")</f>
        <v>"/src/index.html?canto=salmo113"</v>
      </c>
      <c r="O139" t="s">
        <v>952</v>
      </c>
      <c r="P139" t="str">
        <f>_xlfn.CONCAT("""",VLOOKUP(B139,'Index Web'!A$3:O$234,15,FALSE)," ",VLOOKUP(B139,'Index Web'!A$3:O$234,13,FALSE),"""","},")</f>
        <v>" salmo113"},</v>
      </c>
      <c r="Q139" t="str">
        <f t="shared" si="2"/>
        <v>{id:300,title: "Salmo 113", subtitle: "", category: "Liturgia", moments: [Salmodia], url: "/src/index.html?canto=salmo113", content: " salmo113"},</v>
      </c>
    </row>
    <row r="140" spans="2:17" x14ac:dyDescent="0.25">
      <c r="B140" s="25">
        <v>114</v>
      </c>
      <c r="C140" t="s">
        <v>261</v>
      </c>
      <c r="D140">
        <f>VLOOKUP(B140,'Index Web'!A$3:L$234,2,FALSE)</f>
        <v>300</v>
      </c>
      <c r="E140" t="s">
        <v>947</v>
      </c>
      <c r="F140" t="str">
        <f>_xlfn.CONCAT("""",VLOOKUP(B140,'Index Web'!A$3:L$234,3,FALSE),"""")</f>
        <v>"Salmo 114"</v>
      </c>
      <c r="G140" t="s">
        <v>948</v>
      </c>
      <c r="H140" t="str">
        <f>_xlfn.CONCAT("""",VLOOKUP(B140,'Index Web'!A$3:L$234,4,FALSE),"""")</f>
        <v>""</v>
      </c>
      <c r="I140" t="s">
        <v>949</v>
      </c>
      <c r="J140" t="str">
        <f>_xlfn.CONCAT("""",VLOOKUP(B140,'Index Web'!A$3:L$234,5,FALSE),"""")</f>
        <v>"Liturgia"</v>
      </c>
      <c r="K140" t="s">
        <v>950</v>
      </c>
      <c r="L140" t="str">
        <f>_xlfn.CONCAT("[",VLOOKUP(B140,'Index Web'!A$3:N$234,14,FALSE),"]")</f>
        <v>[Salmodia]</v>
      </c>
      <c r="M140" t="s">
        <v>951</v>
      </c>
      <c r="N140" t="str">
        <f>_xlfn.CONCAT("""/src/index.html?canto=",VLOOKUP(B140,'Index Web'!A$3:N$234,13,FALSE),"""")</f>
        <v>"/src/index.html?canto=salmo114"</v>
      </c>
      <c r="O140" t="s">
        <v>952</v>
      </c>
      <c r="P140" t="str">
        <f>_xlfn.CONCAT("""",VLOOKUP(B140,'Index Web'!A$3:O$234,15,FALSE)," ",VLOOKUP(B140,'Index Web'!A$3:O$234,13,FALSE),"""","},")</f>
        <v>" salmo114"},</v>
      </c>
      <c r="Q140" t="str">
        <f t="shared" si="2"/>
        <v>{id:300,title: "Salmo 114", subtitle: "", category: "Liturgia", moments: [Salmodia], url: "/src/index.html?canto=salmo114", content: " salmo114"},</v>
      </c>
    </row>
    <row r="141" spans="2:17" x14ac:dyDescent="0.25">
      <c r="B141" s="26">
        <v>115</v>
      </c>
      <c r="C141" t="s">
        <v>261</v>
      </c>
      <c r="D141">
        <f>VLOOKUP(B141,'Index Web'!A$3:L$234,2,FALSE)</f>
        <v>300</v>
      </c>
      <c r="E141" t="s">
        <v>947</v>
      </c>
      <c r="F141" t="str">
        <f>_xlfn.CONCAT("""",VLOOKUP(B141,'Index Web'!A$3:L$234,3,FALSE),"""")</f>
        <v>"Salmo 115"</v>
      </c>
      <c r="G141" t="s">
        <v>948</v>
      </c>
      <c r="H141" t="str">
        <f>_xlfn.CONCAT("""",VLOOKUP(B141,'Index Web'!A$3:L$234,4,FALSE),"""")</f>
        <v>""</v>
      </c>
      <c r="I141" t="s">
        <v>949</v>
      </c>
      <c r="J141" t="str">
        <f>_xlfn.CONCAT("""",VLOOKUP(B141,'Index Web'!A$3:L$234,5,FALSE),"""")</f>
        <v>"Liturgia"</v>
      </c>
      <c r="K141" t="s">
        <v>950</v>
      </c>
      <c r="L141" t="str">
        <f>_xlfn.CONCAT("[",VLOOKUP(B141,'Index Web'!A$3:N$234,14,FALSE),"]")</f>
        <v>[Salmodia]</v>
      </c>
      <c r="M141" t="s">
        <v>951</v>
      </c>
      <c r="N141" t="str">
        <f>_xlfn.CONCAT("""/src/index.html?canto=",VLOOKUP(B141,'Index Web'!A$3:N$234,13,FALSE),"""")</f>
        <v>"/src/index.html?canto=salmo115"</v>
      </c>
      <c r="O141" t="s">
        <v>952</v>
      </c>
      <c r="P141" t="str">
        <f>_xlfn.CONCAT("""",VLOOKUP(B141,'Index Web'!A$3:O$234,15,FALSE)," ",VLOOKUP(B141,'Index Web'!A$3:O$234,13,FALSE),"""","},")</f>
        <v>" salmo115"},</v>
      </c>
      <c r="Q141" t="str">
        <f t="shared" si="2"/>
        <v>{id:300,title: "Salmo 115", subtitle: "", category: "Liturgia", moments: [Salmodia], url: "/src/index.html?canto=salmo115", content: " salmo115"},</v>
      </c>
    </row>
    <row r="142" spans="2:17" x14ac:dyDescent="0.25">
      <c r="B142" s="24">
        <v>243</v>
      </c>
      <c r="C142" t="s">
        <v>261</v>
      </c>
      <c r="D142" t="e">
        <f>VLOOKUP(B142,'Index Web'!A$3:L$234,2,FALSE)</f>
        <v>#N/A</v>
      </c>
      <c r="E142" t="s">
        <v>947</v>
      </c>
      <c r="F142" t="e">
        <f>_xlfn.CONCAT("""",VLOOKUP(B142,'Index Web'!A$3:L$234,3,FALSE),"""")</f>
        <v>#N/A</v>
      </c>
      <c r="G142" t="s">
        <v>948</v>
      </c>
      <c r="H142" t="e">
        <f>_xlfn.CONCAT("""",VLOOKUP(B142,'Index Web'!A$3:L$234,4,FALSE),"""")</f>
        <v>#N/A</v>
      </c>
      <c r="I142" t="s">
        <v>949</v>
      </c>
      <c r="J142" t="e">
        <f>_xlfn.CONCAT("""",VLOOKUP(B142,'Index Web'!A$3:L$234,5,FALSE),"""")</f>
        <v>#N/A</v>
      </c>
      <c r="K142" t="s">
        <v>950</v>
      </c>
      <c r="L142" t="e">
        <f>_xlfn.CONCAT("[",VLOOKUP(B142,'Index Web'!A$3:N$234,14,FALSE),"]")</f>
        <v>#N/A</v>
      </c>
      <c r="M142" t="s">
        <v>951</v>
      </c>
      <c r="N142" t="e">
        <f>_xlfn.CONCAT("""/src/index.html?canto=",VLOOKUP(B142,'Index Web'!A$3:N$234,13,FALSE),"""")</f>
        <v>#N/A</v>
      </c>
      <c r="O142" t="s">
        <v>952</v>
      </c>
      <c r="P142" t="e">
        <f>_xlfn.CONCAT("""",VLOOKUP(B142,'Index Web'!A$3:O$234,15,FALSE)," ",VLOOKUP(B142,'Index Web'!A$3:O$234,13,FALSE),"""","},")</f>
        <v>#N/A</v>
      </c>
      <c r="Q142" t="e">
        <f t="shared" si="2"/>
        <v>#N/A</v>
      </c>
    </row>
    <row r="143" spans="2:17" x14ac:dyDescent="0.25">
      <c r="B143" s="26">
        <v>116</v>
      </c>
      <c r="C143" t="s">
        <v>261</v>
      </c>
      <c r="D143">
        <f>VLOOKUP(B143,'Index Web'!A$3:L$234,2,FALSE)</f>
        <v>300</v>
      </c>
      <c r="E143" t="s">
        <v>947</v>
      </c>
      <c r="F143" t="str">
        <f>_xlfn.CONCAT("""",VLOOKUP(B143,'Index Web'!A$3:L$234,3,FALSE),"""")</f>
        <v>"Salmo 116"</v>
      </c>
      <c r="G143" t="s">
        <v>948</v>
      </c>
      <c r="H143" t="str">
        <f>_xlfn.CONCAT("""",VLOOKUP(B143,'Index Web'!A$3:L$234,4,FALSE),"""")</f>
        <v>""</v>
      </c>
      <c r="I143" t="s">
        <v>949</v>
      </c>
      <c r="J143" t="str">
        <f>_xlfn.CONCAT("""",VLOOKUP(B143,'Index Web'!A$3:L$234,5,FALSE),"""")</f>
        <v>"Liturgia"</v>
      </c>
      <c r="K143" t="s">
        <v>950</v>
      </c>
      <c r="L143" t="str">
        <f>_xlfn.CONCAT("[",VLOOKUP(B143,'Index Web'!A$3:N$234,14,FALSE),"]")</f>
        <v>[Salmodia]</v>
      </c>
      <c r="M143" t="s">
        <v>951</v>
      </c>
      <c r="N143" t="str">
        <f>_xlfn.CONCAT("""/src/index.html?canto=",VLOOKUP(B143,'Index Web'!A$3:N$234,13,FALSE),"""")</f>
        <v>"/src/index.html?canto=salmo116"</v>
      </c>
      <c r="O143" t="s">
        <v>952</v>
      </c>
      <c r="P143" t="str">
        <f>_xlfn.CONCAT("""",VLOOKUP(B143,'Index Web'!A$3:O$234,15,FALSE)," ",VLOOKUP(B143,'Index Web'!A$3:O$234,13,FALSE),"""","},")</f>
        <v>" salmo116"},</v>
      </c>
      <c r="Q143" t="str">
        <f t="shared" si="2"/>
        <v>{id:300,title: "Salmo 116", subtitle: "", category: "Liturgia", moments: [Salmodia], url: "/src/index.html?canto=salmo116", content: " salmo116"},</v>
      </c>
    </row>
    <row r="144" spans="2:17" x14ac:dyDescent="0.25">
      <c r="B144" s="25">
        <v>118</v>
      </c>
      <c r="C144" t="s">
        <v>261</v>
      </c>
      <c r="D144">
        <f>VLOOKUP(B144,'Index Web'!A$3:L$234,2,FALSE)</f>
        <v>300</v>
      </c>
      <c r="E144" t="s">
        <v>947</v>
      </c>
      <c r="F144" t="str">
        <f>_xlfn.CONCAT("""",VLOOKUP(B144,'Index Web'!A$3:L$234,3,FALSE),"""")</f>
        <v>"Salmo 118"</v>
      </c>
      <c r="G144" t="s">
        <v>948</v>
      </c>
      <c r="H144" t="str">
        <f>_xlfn.CONCAT("""",VLOOKUP(B144,'Index Web'!A$3:L$234,4,FALSE),"""")</f>
        <v>""</v>
      </c>
      <c r="I144" t="s">
        <v>949</v>
      </c>
      <c r="J144" t="str">
        <f>_xlfn.CONCAT("""",VLOOKUP(B144,'Index Web'!A$3:L$234,5,FALSE),"""")</f>
        <v>"Liturgia"</v>
      </c>
      <c r="K144" t="s">
        <v>950</v>
      </c>
      <c r="L144" t="str">
        <f>_xlfn.CONCAT("[",VLOOKUP(B144,'Index Web'!A$3:N$234,14,FALSE),"]")</f>
        <v>[Salmodia]</v>
      </c>
      <c r="M144" t="s">
        <v>951</v>
      </c>
      <c r="N144" t="str">
        <f>_xlfn.CONCAT("""/src/index.html?canto=",VLOOKUP(B144,'Index Web'!A$3:N$234,13,FALSE),"""")</f>
        <v>"/src/index.html?canto=salmo118"</v>
      </c>
      <c r="O144" t="s">
        <v>952</v>
      </c>
      <c r="P144" t="str">
        <f>_xlfn.CONCAT("""",VLOOKUP(B144,'Index Web'!A$3:O$234,15,FALSE)," ",VLOOKUP(B144,'Index Web'!A$3:O$234,13,FALSE),"""","},")</f>
        <v>" salmo118"},</v>
      </c>
      <c r="Q144" t="str">
        <f t="shared" si="2"/>
        <v>{id:300,title: "Salmo 118", subtitle: "", category: "Liturgia", moments: [Salmodia], url: "/src/index.html?canto=salmo118", content: " salmo118"},</v>
      </c>
    </row>
    <row r="145" spans="2:17" x14ac:dyDescent="0.25">
      <c r="B145" s="26">
        <v>117</v>
      </c>
      <c r="C145" t="s">
        <v>261</v>
      </c>
      <c r="D145">
        <f>VLOOKUP(B145,'Index Web'!A$3:L$234,2,FALSE)</f>
        <v>300</v>
      </c>
      <c r="E145" t="s">
        <v>947</v>
      </c>
      <c r="F145" t="str">
        <f>_xlfn.CONCAT("""",VLOOKUP(B145,'Index Web'!A$3:L$234,3,FALSE),"""")</f>
        <v>"Salmo 117"</v>
      </c>
      <c r="G145" t="s">
        <v>948</v>
      </c>
      <c r="H145" t="str">
        <f>_xlfn.CONCAT("""",VLOOKUP(B145,'Index Web'!A$3:L$234,4,FALSE),"""")</f>
        <v>""</v>
      </c>
      <c r="I145" t="s">
        <v>949</v>
      </c>
      <c r="J145" t="str">
        <f>_xlfn.CONCAT("""",VLOOKUP(B145,'Index Web'!A$3:L$234,5,FALSE),"""")</f>
        <v>"Liturgia"</v>
      </c>
      <c r="K145" t="s">
        <v>950</v>
      </c>
      <c r="L145" t="str">
        <f>_xlfn.CONCAT("[",VLOOKUP(B145,'Index Web'!A$3:N$234,14,FALSE),"]")</f>
        <v>[Salmodia]</v>
      </c>
      <c r="M145" t="s">
        <v>951</v>
      </c>
      <c r="N145" t="str">
        <f>_xlfn.CONCAT("""/src/index.html?canto=",VLOOKUP(B145,'Index Web'!A$3:N$234,13,FALSE),"""")</f>
        <v>"/src/index.html?canto=salmo117"</v>
      </c>
      <c r="O145" t="s">
        <v>952</v>
      </c>
      <c r="P145" t="str">
        <f>_xlfn.CONCAT("""",VLOOKUP(B145,'Index Web'!A$3:O$234,15,FALSE)," ",VLOOKUP(B145,'Index Web'!A$3:O$234,13,FALSE),"""","},")</f>
        <v>" salmo117"},</v>
      </c>
      <c r="Q145" t="str">
        <f t="shared" si="2"/>
        <v>{id:300,title: "Salmo 117", subtitle: "", category: "Liturgia", moments: [Salmodia], url: "/src/index.html?canto=salmo117", content: " salmo117"},</v>
      </c>
    </row>
    <row r="146" spans="2:17" x14ac:dyDescent="0.25">
      <c r="B146" s="25">
        <v>119</v>
      </c>
      <c r="C146" t="s">
        <v>261</v>
      </c>
      <c r="D146">
        <f>VLOOKUP(B146,'Index Web'!A$3:L$234,2,FALSE)</f>
        <v>300</v>
      </c>
      <c r="E146" t="s">
        <v>947</v>
      </c>
      <c r="F146" t="str">
        <f>_xlfn.CONCAT("""",VLOOKUP(B146,'Index Web'!A$3:L$234,3,FALSE),"""")</f>
        <v>"Salmo 119"</v>
      </c>
      <c r="G146" t="s">
        <v>948</v>
      </c>
      <c r="H146" t="str">
        <f>_xlfn.CONCAT("""",VLOOKUP(B146,'Index Web'!A$3:L$234,4,FALSE),"""")</f>
        <v>""</v>
      </c>
      <c r="I146" t="s">
        <v>949</v>
      </c>
      <c r="J146" t="str">
        <f>_xlfn.CONCAT("""",VLOOKUP(B146,'Index Web'!A$3:L$234,5,FALSE),"""")</f>
        <v>"Liturgia"</v>
      </c>
      <c r="K146" t="s">
        <v>950</v>
      </c>
      <c r="L146" t="str">
        <f>_xlfn.CONCAT("[",VLOOKUP(B146,'Index Web'!A$3:N$234,14,FALSE),"]")</f>
        <v>[Salmodia]</v>
      </c>
      <c r="M146" t="s">
        <v>951</v>
      </c>
      <c r="N146" t="str">
        <f>_xlfn.CONCAT("""/src/index.html?canto=",VLOOKUP(B146,'Index Web'!A$3:N$234,13,FALSE),"""")</f>
        <v>"/src/index.html?canto=salmo119"</v>
      </c>
      <c r="O146" t="s">
        <v>952</v>
      </c>
      <c r="P146" t="str">
        <f>_xlfn.CONCAT("""",VLOOKUP(B146,'Index Web'!A$3:O$234,15,FALSE)," ",VLOOKUP(B146,'Index Web'!A$3:O$234,13,FALSE),"""","},")</f>
        <v>" salmo119"},</v>
      </c>
      <c r="Q146" t="str">
        <f t="shared" si="2"/>
        <v>{id:300,title: "Salmo 119", subtitle: "", category: "Liturgia", moments: [Salmodia], url: "/src/index.html?canto=salmo119", content: " salmo119"},</v>
      </c>
    </row>
    <row r="147" spans="2:17" x14ac:dyDescent="0.25">
      <c r="B147" s="30">
        <v>229</v>
      </c>
      <c r="C147" t="s">
        <v>261</v>
      </c>
      <c r="D147">
        <f>VLOOKUP(B147,'Index Web'!A$3:L$234,2,FALSE)</f>
        <v>300</v>
      </c>
      <c r="E147" t="s">
        <v>947</v>
      </c>
      <c r="F147" t="str">
        <f>_xlfn.CONCAT("""",VLOOKUP(B147,'Index Web'!A$3:L$234,3,FALSE),"""")</f>
        <v>""</v>
      </c>
      <c r="G147" t="s">
        <v>948</v>
      </c>
      <c r="H147" t="str">
        <f>_xlfn.CONCAT("""",VLOOKUP(B147,'Index Web'!A$3:L$234,4,FALSE),"""")</f>
        <v>""</v>
      </c>
      <c r="I147" t="s">
        <v>949</v>
      </c>
      <c r="J147" t="str">
        <f>_xlfn.CONCAT("""",VLOOKUP(B147,'Index Web'!A$3:L$234,5,FALSE),"""")</f>
        <v>"Liturgia"</v>
      </c>
      <c r="K147" t="s">
        <v>950</v>
      </c>
      <c r="L147" t="str">
        <f>_xlfn.CONCAT("[",VLOOKUP(B147,'Index Web'!A$3:N$234,14,FALSE),"]")</f>
        <v>[""]</v>
      </c>
      <c r="M147" t="s">
        <v>951</v>
      </c>
      <c r="N147" t="str">
        <f>_xlfn.CONCAT("""/src/index.html?canto=",VLOOKUP(B147,'Index Web'!A$3:N$234,13,FALSE),"""")</f>
        <v>"/src/index.html?canto="</v>
      </c>
      <c r="O147" t="s">
        <v>952</v>
      </c>
      <c r="P147" t="str">
        <f>_xlfn.CONCAT("""",VLOOKUP(B147,'Index Web'!A$3:O$234,15,FALSE)," ",VLOOKUP(B147,'Index Web'!A$3:O$234,13,FALSE),"""","},")</f>
        <v>" "},</v>
      </c>
      <c r="Q147" t="str">
        <f t="shared" si="2"/>
        <v>{id:300,title: "", subtitle: "", category: "Liturgia", moments: [""], url: "/src/index.html?canto=", content: " "},</v>
      </c>
    </row>
    <row r="148" spans="2:17" x14ac:dyDescent="0.25">
      <c r="B148" s="25">
        <v>120</v>
      </c>
      <c r="C148" t="s">
        <v>261</v>
      </c>
      <c r="D148">
        <f>VLOOKUP(B148,'Index Web'!A$3:L$234,2,FALSE)</f>
        <v>300</v>
      </c>
      <c r="E148" t="s">
        <v>947</v>
      </c>
      <c r="F148" t="str">
        <f>_xlfn.CONCAT("""",VLOOKUP(B148,'Index Web'!A$3:L$234,3,FALSE),"""")</f>
        <v>"Salmo 120"</v>
      </c>
      <c r="G148" t="s">
        <v>948</v>
      </c>
      <c r="H148" t="str">
        <f>_xlfn.CONCAT("""",VLOOKUP(B148,'Index Web'!A$3:L$234,4,FALSE),"""")</f>
        <v>""</v>
      </c>
      <c r="I148" t="s">
        <v>949</v>
      </c>
      <c r="J148" t="str">
        <f>_xlfn.CONCAT("""",VLOOKUP(B148,'Index Web'!A$3:L$234,5,FALSE),"""")</f>
        <v>"Liturgia"</v>
      </c>
      <c r="K148" t="s">
        <v>950</v>
      </c>
      <c r="L148" t="str">
        <f>_xlfn.CONCAT("[",VLOOKUP(B148,'Index Web'!A$3:N$234,14,FALSE),"]")</f>
        <v>[Salmodia]</v>
      </c>
      <c r="M148" t="s">
        <v>951</v>
      </c>
      <c r="N148" t="str">
        <f>_xlfn.CONCAT("""/src/index.html?canto=",VLOOKUP(B148,'Index Web'!A$3:N$234,13,FALSE),"""")</f>
        <v>"/src/index.html?canto=salmo120"</v>
      </c>
      <c r="O148" t="s">
        <v>952</v>
      </c>
      <c r="P148" t="str">
        <f>_xlfn.CONCAT("""",VLOOKUP(B148,'Index Web'!A$3:O$234,15,FALSE)," ",VLOOKUP(B148,'Index Web'!A$3:O$234,13,FALSE),"""","},")</f>
        <v>" salmo120"},</v>
      </c>
      <c r="Q148" t="str">
        <f t="shared" si="2"/>
        <v>{id:300,title: "Salmo 120", subtitle: "", category: "Liturgia", moments: [Salmodia], url: "/src/index.html?canto=salmo120", content: " salmo120"},</v>
      </c>
    </row>
    <row r="149" spans="2:17" x14ac:dyDescent="0.25">
      <c r="B149" s="26">
        <v>121</v>
      </c>
      <c r="C149" t="s">
        <v>261</v>
      </c>
      <c r="D149">
        <f>VLOOKUP(B149,'Index Web'!A$3:L$234,2,FALSE)</f>
        <v>300</v>
      </c>
      <c r="E149" t="s">
        <v>947</v>
      </c>
      <c r="F149" t="str">
        <f>_xlfn.CONCAT("""",VLOOKUP(B149,'Index Web'!A$3:L$234,3,FALSE),"""")</f>
        <v>"Salmo 121"</v>
      </c>
      <c r="G149" t="s">
        <v>948</v>
      </c>
      <c r="H149" t="str">
        <f>_xlfn.CONCAT("""",VLOOKUP(B149,'Index Web'!A$3:L$234,4,FALSE),"""")</f>
        <v>""</v>
      </c>
      <c r="I149" t="s">
        <v>949</v>
      </c>
      <c r="J149" t="str">
        <f>_xlfn.CONCAT("""",VLOOKUP(B149,'Index Web'!A$3:L$234,5,FALSE),"""")</f>
        <v>"Liturgia"</v>
      </c>
      <c r="K149" t="s">
        <v>950</v>
      </c>
      <c r="L149" t="str">
        <f>_xlfn.CONCAT("[",VLOOKUP(B149,'Index Web'!A$3:N$234,14,FALSE),"]")</f>
        <v>[Salmodia]</v>
      </c>
      <c r="M149" t="s">
        <v>951</v>
      </c>
      <c r="N149" t="str">
        <f>_xlfn.CONCAT("""/src/index.html?canto=",VLOOKUP(B149,'Index Web'!A$3:N$234,13,FALSE),"""")</f>
        <v>"/src/index.html?canto=salmo121"</v>
      </c>
      <c r="O149" t="s">
        <v>952</v>
      </c>
      <c r="P149" t="str">
        <f>_xlfn.CONCAT("""",VLOOKUP(B149,'Index Web'!A$3:O$234,15,FALSE)," ",VLOOKUP(B149,'Index Web'!A$3:O$234,13,FALSE),"""","},")</f>
        <v>" salmo121"},</v>
      </c>
      <c r="Q149" t="str">
        <f t="shared" si="2"/>
        <v>{id:300,title: "Salmo 121", subtitle: "", category: "Liturgia", moments: [Salmodia], url: "/src/index.html?canto=salmo121", content: " salmo121"},</v>
      </c>
    </row>
    <row r="150" spans="2:17" x14ac:dyDescent="0.25">
      <c r="B150" s="31">
        <v>230</v>
      </c>
      <c r="C150" t="s">
        <v>261</v>
      </c>
      <c r="D150">
        <f>VLOOKUP(B150,'Index Web'!A$3:L$234,2,FALSE)</f>
        <v>300</v>
      </c>
      <c r="E150" t="s">
        <v>947</v>
      </c>
      <c r="F150" t="str">
        <f>_xlfn.CONCAT("""",VLOOKUP(B150,'Index Web'!A$3:L$234,3,FALSE),"""")</f>
        <v>""</v>
      </c>
      <c r="G150" t="s">
        <v>948</v>
      </c>
      <c r="H150" t="str">
        <f>_xlfn.CONCAT("""",VLOOKUP(B150,'Index Web'!A$3:L$234,4,FALSE),"""")</f>
        <v>""</v>
      </c>
      <c r="I150" t="s">
        <v>949</v>
      </c>
      <c r="J150" t="str">
        <f>_xlfn.CONCAT("""",VLOOKUP(B150,'Index Web'!A$3:L$234,5,FALSE),"""")</f>
        <v>"Liturgia"</v>
      </c>
      <c r="K150" t="s">
        <v>950</v>
      </c>
      <c r="L150" t="str">
        <f>_xlfn.CONCAT("[",VLOOKUP(B150,'Index Web'!A$3:N$234,14,FALSE),"]")</f>
        <v>[""]</v>
      </c>
      <c r="M150" t="s">
        <v>951</v>
      </c>
      <c r="N150" t="str">
        <f>_xlfn.CONCAT("""/src/index.html?canto=",VLOOKUP(B150,'Index Web'!A$3:N$234,13,FALSE),"""")</f>
        <v>"/src/index.html?canto="</v>
      </c>
      <c r="O150" t="s">
        <v>952</v>
      </c>
      <c r="P150" t="str">
        <f>_xlfn.CONCAT("""",VLOOKUP(B150,'Index Web'!A$3:O$234,15,FALSE)," ",VLOOKUP(B150,'Index Web'!A$3:O$234,13,FALSE),"""","},")</f>
        <v>" "},</v>
      </c>
      <c r="Q150" t="str">
        <f t="shared" si="2"/>
        <v>{id:300,title: "", subtitle: "", category: "Liturgia", moments: [""], url: "/src/index.html?canto=", content: " "},</v>
      </c>
    </row>
    <row r="151" spans="2:17" x14ac:dyDescent="0.25">
      <c r="B151" s="30">
        <v>231</v>
      </c>
      <c r="C151" t="s">
        <v>261</v>
      </c>
      <c r="D151">
        <f>VLOOKUP(B151,'Index Web'!A$3:L$234,2,FALSE)</f>
        <v>300</v>
      </c>
      <c r="E151" t="s">
        <v>947</v>
      </c>
      <c r="F151" t="str">
        <f>_xlfn.CONCAT("""",VLOOKUP(B151,'Index Web'!A$3:L$234,3,FALSE),"""")</f>
        <v>""</v>
      </c>
      <c r="G151" t="s">
        <v>948</v>
      </c>
      <c r="H151" t="str">
        <f>_xlfn.CONCAT("""",VLOOKUP(B151,'Index Web'!A$3:L$234,4,FALSE),"""")</f>
        <v>""</v>
      </c>
      <c r="I151" t="s">
        <v>949</v>
      </c>
      <c r="J151" t="str">
        <f>_xlfn.CONCAT("""",VLOOKUP(B151,'Index Web'!A$3:L$234,5,FALSE),"""")</f>
        <v>"Liturgia"</v>
      </c>
      <c r="K151" t="s">
        <v>950</v>
      </c>
      <c r="L151" t="str">
        <f>_xlfn.CONCAT("[",VLOOKUP(B151,'Index Web'!A$3:N$234,14,FALSE),"]")</f>
        <v>[""]</v>
      </c>
      <c r="M151" t="s">
        <v>951</v>
      </c>
      <c r="N151" t="str">
        <f>_xlfn.CONCAT("""/src/index.html?canto=",VLOOKUP(B151,'Index Web'!A$3:N$234,13,FALSE),"""")</f>
        <v>"/src/index.html?canto="</v>
      </c>
      <c r="O151" t="s">
        <v>952</v>
      </c>
      <c r="P151" t="str">
        <f>_xlfn.CONCAT("""",VLOOKUP(B151,'Index Web'!A$3:O$234,15,FALSE)," ",VLOOKUP(B151,'Index Web'!A$3:O$234,13,FALSE),"""","},")</f>
        <v>" "},</v>
      </c>
      <c r="Q151" t="str">
        <f t="shared" si="2"/>
        <v>{id:300,title: "", subtitle: "", category: "Liturgia", moments: [""], url: "/src/index.html?canto=", content: " "},</v>
      </c>
    </row>
    <row r="152" spans="2:17" x14ac:dyDescent="0.25">
      <c r="B152" s="25">
        <v>122</v>
      </c>
      <c r="C152" t="s">
        <v>261</v>
      </c>
      <c r="D152">
        <f>VLOOKUP(B152,'Index Web'!A$3:L$234,2,FALSE)</f>
        <v>300</v>
      </c>
      <c r="E152" t="s">
        <v>947</v>
      </c>
      <c r="F152" t="str">
        <f>_xlfn.CONCAT("""",VLOOKUP(B152,'Index Web'!A$3:L$234,3,FALSE),"""")</f>
        <v>"Salmo 122"</v>
      </c>
      <c r="G152" t="s">
        <v>948</v>
      </c>
      <c r="H152" t="str">
        <f>_xlfn.CONCAT("""",VLOOKUP(B152,'Index Web'!A$3:L$234,4,FALSE),"""")</f>
        <v>""</v>
      </c>
      <c r="I152" t="s">
        <v>949</v>
      </c>
      <c r="J152" t="str">
        <f>_xlfn.CONCAT("""",VLOOKUP(B152,'Index Web'!A$3:L$234,5,FALSE),"""")</f>
        <v>"Liturgia"</v>
      </c>
      <c r="K152" t="s">
        <v>950</v>
      </c>
      <c r="L152" t="str">
        <f>_xlfn.CONCAT("[",VLOOKUP(B152,'Index Web'!A$3:N$234,14,FALSE),"]")</f>
        <v>[Salmodia]</v>
      </c>
      <c r="M152" t="s">
        <v>951</v>
      </c>
      <c r="N152" t="str">
        <f>_xlfn.CONCAT("""/src/index.html?canto=",VLOOKUP(B152,'Index Web'!A$3:N$234,13,FALSE),"""")</f>
        <v>"/src/index.html?canto=salmo122"</v>
      </c>
      <c r="O152" t="s">
        <v>952</v>
      </c>
      <c r="P152" t="str">
        <f>_xlfn.CONCAT("""",VLOOKUP(B152,'Index Web'!A$3:O$234,15,FALSE)," ",VLOOKUP(B152,'Index Web'!A$3:O$234,13,FALSE),"""","},")</f>
        <v>" salmo122"},</v>
      </c>
      <c r="Q152" t="str">
        <f t="shared" si="2"/>
        <v>{id:300,title: "Salmo 122", subtitle: "", category: "Liturgia", moments: [Salmodia], url: "/src/index.html?canto=salmo122", content: " salmo122"},</v>
      </c>
    </row>
    <row r="153" spans="2:17" x14ac:dyDescent="0.25">
      <c r="B153" s="26">
        <v>123</v>
      </c>
      <c r="C153" t="s">
        <v>261</v>
      </c>
      <c r="D153">
        <f>VLOOKUP(B153,'Index Web'!A$3:L$234,2,FALSE)</f>
        <v>300</v>
      </c>
      <c r="E153" t="s">
        <v>947</v>
      </c>
      <c r="F153" t="str">
        <f>_xlfn.CONCAT("""",VLOOKUP(B153,'Index Web'!A$3:L$234,3,FALSE),"""")</f>
        <v>"Salmo 123"</v>
      </c>
      <c r="G153" t="s">
        <v>948</v>
      </c>
      <c r="H153" t="str">
        <f>_xlfn.CONCAT("""",VLOOKUP(B153,'Index Web'!A$3:L$234,4,FALSE),"""")</f>
        <v>""</v>
      </c>
      <c r="I153" t="s">
        <v>949</v>
      </c>
      <c r="J153" t="str">
        <f>_xlfn.CONCAT("""",VLOOKUP(B153,'Index Web'!A$3:L$234,5,FALSE),"""")</f>
        <v>"Liturgia"</v>
      </c>
      <c r="K153" t="s">
        <v>950</v>
      </c>
      <c r="L153" t="str">
        <f>_xlfn.CONCAT("[",VLOOKUP(B153,'Index Web'!A$3:N$234,14,FALSE),"]")</f>
        <v>[Salmodia]</v>
      </c>
      <c r="M153" t="s">
        <v>951</v>
      </c>
      <c r="N153" t="str">
        <f>_xlfn.CONCAT("""/src/index.html?canto=",VLOOKUP(B153,'Index Web'!A$3:N$234,13,FALSE),"""")</f>
        <v>"/src/index.html?canto=salmo123"</v>
      </c>
      <c r="O153" t="s">
        <v>952</v>
      </c>
      <c r="P153" t="str">
        <f>_xlfn.CONCAT("""",VLOOKUP(B153,'Index Web'!A$3:O$234,15,FALSE)," ",VLOOKUP(B153,'Index Web'!A$3:O$234,13,FALSE),"""","},")</f>
        <v>" salmo123"},</v>
      </c>
      <c r="Q153" t="str">
        <f t="shared" si="2"/>
        <v>{id:300,title: "Salmo 123", subtitle: "", category: "Liturgia", moments: [Salmodia], url: "/src/index.html?canto=salmo123", content: " salmo123"},</v>
      </c>
    </row>
    <row r="154" spans="2:17" x14ac:dyDescent="0.25">
      <c r="B154" s="25">
        <v>124</v>
      </c>
      <c r="C154" t="s">
        <v>261</v>
      </c>
      <c r="D154">
        <f>VLOOKUP(B154,'Index Web'!A$3:L$234,2,FALSE)</f>
        <v>300</v>
      </c>
      <c r="E154" t="s">
        <v>947</v>
      </c>
      <c r="F154" t="str">
        <f>_xlfn.CONCAT("""",VLOOKUP(B154,'Index Web'!A$3:L$234,3,FALSE),"""")</f>
        <v>"Salmo 124"</v>
      </c>
      <c r="G154" t="s">
        <v>948</v>
      </c>
      <c r="H154" t="str">
        <f>_xlfn.CONCAT("""",VLOOKUP(B154,'Index Web'!A$3:L$234,4,FALSE),"""")</f>
        <v>""</v>
      </c>
      <c r="I154" t="s">
        <v>949</v>
      </c>
      <c r="J154" t="str">
        <f>_xlfn.CONCAT("""",VLOOKUP(B154,'Index Web'!A$3:L$234,5,FALSE),"""")</f>
        <v>"Liturgia"</v>
      </c>
      <c r="K154" t="s">
        <v>950</v>
      </c>
      <c r="L154" t="str">
        <f>_xlfn.CONCAT("[",VLOOKUP(B154,'Index Web'!A$3:N$234,14,FALSE),"]")</f>
        <v>[Salmodia]</v>
      </c>
      <c r="M154" t="s">
        <v>951</v>
      </c>
      <c r="N154" t="str">
        <f>_xlfn.CONCAT("""/src/index.html?canto=",VLOOKUP(B154,'Index Web'!A$3:N$234,13,FALSE),"""")</f>
        <v>"/src/index.html?canto=salmo124"</v>
      </c>
      <c r="O154" t="s">
        <v>952</v>
      </c>
      <c r="P154" t="str">
        <f>_xlfn.CONCAT("""",VLOOKUP(B154,'Index Web'!A$3:O$234,15,FALSE)," ",VLOOKUP(B154,'Index Web'!A$3:O$234,13,FALSE),"""","},")</f>
        <v>" salmo124"},</v>
      </c>
      <c r="Q154" t="str">
        <f t="shared" si="2"/>
        <v>{id:300,title: "Salmo 124", subtitle: "", category: "Liturgia", moments: [Salmodia], url: "/src/index.html?canto=salmo124", content: " salmo124"},</v>
      </c>
    </row>
    <row r="155" spans="2:17" x14ac:dyDescent="0.25">
      <c r="B155" s="26">
        <v>125</v>
      </c>
      <c r="C155" t="s">
        <v>261</v>
      </c>
      <c r="D155">
        <f>VLOOKUP(B155,'Index Web'!A$3:L$234,2,FALSE)</f>
        <v>300</v>
      </c>
      <c r="E155" t="s">
        <v>947</v>
      </c>
      <c r="F155" t="str">
        <f>_xlfn.CONCAT("""",VLOOKUP(B155,'Index Web'!A$3:L$234,3,FALSE),"""")</f>
        <v>"Salmo 125"</v>
      </c>
      <c r="G155" t="s">
        <v>948</v>
      </c>
      <c r="H155" t="str">
        <f>_xlfn.CONCAT("""",VLOOKUP(B155,'Index Web'!A$3:L$234,4,FALSE),"""")</f>
        <v>""</v>
      </c>
      <c r="I155" t="s">
        <v>949</v>
      </c>
      <c r="J155" t="str">
        <f>_xlfn.CONCAT("""",VLOOKUP(B155,'Index Web'!A$3:L$234,5,FALSE),"""")</f>
        <v>"Liturgia"</v>
      </c>
      <c r="K155" t="s">
        <v>950</v>
      </c>
      <c r="L155" t="str">
        <f>_xlfn.CONCAT("[",VLOOKUP(B155,'Index Web'!A$3:N$234,14,FALSE),"]")</f>
        <v>[Salmodia]</v>
      </c>
      <c r="M155" t="s">
        <v>951</v>
      </c>
      <c r="N155" t="str">
        <f>_xlfn.CONCAT("""/src/index.html?canto=",VLOOKUP(B155,'Index Web'!A$3:N$234,13,FALSE),"""")</f>
        <v>"/src/index.html?canto=salmo125"</v>
      </c>
      <c r="O155" t="s">
        <v>952</v>
      </c>
      <c r="P155" t="str">
        <f>_xlfn.CONCAT("""",VLOOKUP(B155,'Index Web'!A$3:O$234,15,FALSE)," ",VLOOKUP(B155,'Index Web'!A$3:O$234,13,FALSE),"""","},")</f>
        <v>" salmo125"},</v>
      </c>
      <c r="Q155" t="str">
        <f t="shared" si="2"/>
        <v>{id:300,title: "Salmo 125", subtitle: "", category: "Liturgia", moments: [Salmodia], url: "/src/index.html?canto=salmo125", content: " salmo125"},</v>
      </c>
    </row>
    <row r="156" spans="2:17" x14ac:dyDescent="0.25">
      <c r="B156" s="25">
        <v>126</v>
      </c>
      <c r="C156" t="s">
        <v>261</v>
      </c>
      <c r="D156">
        <f>VLOOKUP(B156,'Index Web'!A$3:L$234,2,FALSE)</f>
        <v>300</v>
      </c>
      <c r="E156" t="s">
        <v>947</v>
      </c>
      <c r="F156" t="str">
        <f>_xlfn.CONCAT("""",VLOOKUP(B156,'Index Web'!A$3:L$234,3,FALSE),"""")</f>
        <v>"Salmo 126"</v>
      </c>
      <c r="G156" t="s">
        <v>948</v>
      </c>
      <c r="H156" t="str">
        <f>_xlfn.CONCAT("""",VLOOKUP(B156,'Index Web'!A$3:L$234,4,FALSE),"""")</f>
        <v>""</v>
      </c>
      <c r="I156" t="s">
        <v>949</v>
      </c>
      <c r="J156" t="str">
        <f>_xlfn.CONCAT("""",VLOOKUP(B156,'Index Web'!A$3:L$234,5,FALSE),"""")</f>
        <v>"Liturgia"</v>
      </c>
      <c r="K156" t="s">
        <v>950</v>
      </c>
      <c r="L156" t="str">
        <f>_xlfn.CONCAT("[",VLOOKUP(B156,'Index Web'!A$3:N$234,14,FALSE),"]")</f>
        <v>[Salmodia]</v>
      </c>
      <c r="M156" t="s">
        <v>951</v>
      </c>
      <c r="N156" t="str">
        <f>_xlfn.CONCAT("""/src/index.html?canto=",VLOOKUP(B156,'Index Web'!A$3:N$234,13,FALSE),"""")</f>
        <v>"/src/index.html?canto=salmo126"</v>
      </c>
      <c r="O156" t="s">
        <v>952</v>
      </c>
      <c r="P156" t="str">
        <f>_xlfn.CONCAT("""",VLOOKUP(B156,'Index Web'!A$3:O$234,15,FALSE)," ",VLOOKUP(B156,'Index Web'!A$3:O$234,13,FALSE),"""","},")</f>
        <v>" salmo126"},</v>
      </c>
      <c r="Q156" t="str">
        <f t="shared" si="2"/>
        <v>{id:300,title: "Salmo 126", subtitle: "", category: "Liturgia", moments: [Salmodia], url: "/src/index.html?canto=salmo126", content: " salmo126"},</v>
      </c>
    </row>
    <row r="157" spans="2:17" x14ac:dyDescent="0.25">
      <c r="B157" s="26">
        <v>127</v>
      </c>
      <c r="C157" t="s">
        <v>261</v>
      </c>
      <c r="D157">
        <f>VLOOKUP(B157,'Index Web'!A$3:L$234,2,FALSE)</f>
        <v>300</v>
      </c>
      <c r="E157" t="s">
        <v>947</v>
      </c>
      <c r="F157" t="str">
        <f>_xlfn.CONCAT("""",VLOOKUP(B157,'Index Web'!A$3:L$234,3,FALSE),"""")</f>
        <v>"Salmo 127"</v>
      </c>
      <c r="G157" t="s">
        <v>948</v>
      </c>
      <c r="H157" t="str">
        <f>_xlfn.CONCAT("""",VLOOKUP(B157,'Index Web'!A$3:L$234,4,FALSE),"""")</f>
        <v>""</v>
      </c>
      <c r="I157" t="s">
        <v>949</v>
      </c>
      <c r="J157" t="str">
        <f>_xlfn.CONCAT("""",VLOOKUP(B157,'Index Web'!A$3:L$234,5,FALSE),"""")</f>
        <v>"Liturgia"</v>
      </c>
      <c r="K157" t="s">
        <v>950</v>
      </c>
      <c r="L157" t="str">
        <f>_xlfn.CONCAT("[",VLOOKUP(B157,'Index Web'!A$3:N$234,14,FALSE),"]")</f>
        <v>[Salmodia]</v>
      </c>
      <c r="M157" t="s">
        <v>951</v>
      </c>
      <c r="N157" t="str">
        <f>_xlfn.CONCAT("""/src/index.html?canto=",VLOOKUP(B157,'Index Web'!A$3:N$234,13,FALSE),"""")</f>
        <v>"/src/index.html?canto=salmo127"</v>
      </c>
      <c r="O157" t="s">
        <v>952</v>
      </c>
      <c r="P157" t="str">
        <f>_xlfn.CONCAT("""",VLOOKUP(B157,'Index Web'!A$3:O$234,15,FALSE)," ",VLOOKUP(B157,'Index Web'!A$3:O$234,13,FALSE),"""","},")</f>
        <v>" salmo127"},</v>
      </c>
      <c r="Q157" t="str">
        <f t="shared" si="2"/>
        <v>{id:300,title: "Salmo 127", subtitle: "", category: "Liturgia", moments: [Salmodia], url: "/src/index.html?canto=salmo127", content: " salmo127"},</v>
      </c>
    </row>
    <row r="158" spans="2:17" x14ac:dyDescent="0.25">
      <c r="B158" s="31">
        <v>232</v>
      </c>
      <c r="C158" t="s">
        <v>261</v>
      </c>
      <c r="D158" t="e">
        <f>VLOOKUP(B158,'Index Web'!A$3:L$234,2,FALSE)</f>
        <v>#N/A</v>
      </c>
      <c r="E158" t="s">
        <v>947</v>
      </c>
      <c r="F158" t="e">
        <f>_xlfn.CONCAT("""",VLOOKUP(B158,'Index Web'!A$3:L$234,3,FALSE),"""")</f>
        <v>#N/A</v>
      </c>
      <c r="G158" t="s">
        <v>948</v>
      </c>
      <c r="H158" t="e">
        <f>_xlfn.CONCAT("""",VLOOKUP(B158,'Index Web'!A$3:L$234,4,FALSE),"""")</f>
        <v>#N/A</v>
      </c>
      <c r="I158" t="s">
        <v>949</v>
      </c>
      <c r="J158" t="e">
        <f>_xlfn.CONCAT("""",VLOOKUP(B158,'Index Web'!A$3:L$234,5,FALSE),"""")</f>
        <v>#N/A</v>
      </c>
      <c r="K158" t="s">
        <v>950</v>
      </c>
      <c r="L158" t="e">
        <f>_xlfn.CONCAT("[",VLOOKUP(B158,'Index Web'!A$3:N$234,14,FALSE),"]")</f>
        <v>#N/A</v>
      </c>
      <c r="M158" t="s">
        <v>951</v>
      </c>
      <c r="N158" t="e">
        <f>_xlfn.CONCAT("""/src/index.html?canto=",VLOOKUP(B158,'Index Web'!A$3:N$234,13,FALSE),"""")</f>
        <v>#N/A</v>
      </c>
      <c r="O158" t="s">
        <v>952</v>
      </c>
      <c r="P158" t="e">
        <f>_xlfn.CONCAT("""",VLOOKUP(B158,'Index Web'!A$3:O$234,15,FALSE)," ",VLOOKUP(B158,'Index Web'!A$3:O$234,13,FALSE),"""","},")</f>
        <v>#N/A</v>
      </c>
      <c r="Q158" t="e">
        <f t="shared" si="2"/>
        <v>#N/A</v>
      </c>
    </row>
    <row r="159" spans="2:17" x14ac:dyDescent="0.25">
      <c r="B159" s="26">
        <v>128</v>
      </c>
      <c r="C159" t="s">
        <v>261</v>
      </c>
      <c r="D159">
        <f>VLOOKUP(B159,'Index Web'!A$3:L$234,2,FALSE)</f>
        <v>300</v>
      </c>
      <c r="E159" t="s">
        <v>947</v>
      </c>
      <c r="F159" t="str">
        <f>_xlfn.CONCAT("""",VLOOKUP(B159,'Index Web'!A$3:L$234,3,FALSE),"""")</f>
        <v>"Salmo 128"</v>
      </c>
      <c r="G159" t="s">
        <v>948</v>
      </c>
      <c r="H159" t="str">
        <f>_xlfn.CONCAT("""",VLOOKUP(B159,'Index Web'!A$3:L$234,4,FALSE),"""")</f>
        <v>""</v>
      </c>
      <c r="I159" t="s">
        <v>949</v>
      </c>
      <c r="J159" t="str">
        <f>_xlfn.CONCAT("""",VLOOKUP(B159,'Index Web'!A$3:L$234,5,FALSE),"""")</f>
        <v>"Liturgia"</v>
      </c>
      <c r="K159" t="s">
        <v>950</v>
      </c>
      <c r="L159" t="str">
        <f>_xlfn.CONCAT("[",VLOOKUP(B159,'Index Web'!A$3:N$234,14,FALSE),"]")</f>
        <v>[Salmodia]</v>
      </c>
      <c r="M159" t="s">
        <v>951</v>
      </c>
      <c r="N159" t="str">
        <f>_xlfn.CONCAT("""/src/index.html?canto=",VLOOKUP(B159,'Index Web'!A$3:N$234,13,FALSE),"""")</f>
        <v>"/src/index.html?canto=salmo128"</v>
      </c>
      <c r="O159" t="s">
        <v>952</v>
      </c>
      <c r="P159" t="str">
        <f>_xlfn.CONCAT("""",VLOOKUP(B159,'Index Web'!A$3:O$234,15,FALSE)," ",VLOOKUP(B159,'Index Web'!A$3:O$234,13,FALSE),"""","},")</f>
        <v>" salmo128"},</v>
      </c>
      <c r="Q159" t="str">
        <f t="shared" si="2"/>
        <v>{id:300,title: "Salmo 128", subtitle: "", category: "Liturgia", moments: [Salmodia], url: "/src/index.html?canto=salmo128", content: " salmo128"},</v>
      </c>
    </row>
    <row r="160" spans="2:17" x14ac:dyDescent="0.25">
      <c r="B160" s="25">
        <v>129</v>
      </c>
      <c r="C160" t="s">
        <v>261</v>
      </c>
      <c r="D160">
        <f>VLOOKUP(B160,'Index Web'!A$3:L$234,2,FALSE)</f>
        <v>300</v>
      </c>
      <c r="E160" t="s">
        <v>947</v>
      </c>
      <c r="F160" t="str">
        <f>_xlfn.CONCAT("""",VLOOKUP(B160,'Index Web'!A$3:L$234,3,FALSE),"""")</f>
        <v>"Salmo 129"</v>
      </c>
      <c r="G160" t="s">
        <v>948</v>
      </c>
      <c r="H160" t="str">
        <f>_xlfn.CONCAT("""",VLOOKUP(B160,'Index Web'!A$3:L$234,4,FALSE),"""")</f>
        <v>""</v>
      </c>
      <c r="I160" t="s">
        <v>949</v>
      </c>
      <c r="J160" t="str">
        <f>_xlfn.CONCAT("""",VLOOKUP(B160,'Index Web'!A$3:L$234,5,FALSE),"""")</f>
        <v>"Liturgia"</v>
      </c>
      <c r="K160" t="s">
        <v>950</v>
      </c>
      <c r="L160" t="str">
        <f>_xlfn.CONCAT("[",VLOOKUP(B160,'Index Web'!A$3:N$234,14,FALSE),"]")</f>
        <v>[Salmodia]</v>
      </c>
      <c r="M160" t="s">
        <v>951</v>
      </c>
      <c r="N160" t="str">
        <f>_xlfn.CONCAT("""/src/index.html?canto=",VLOOKUP(B160,'Index Web'!A$3:N$234,13,FALSE),"""")</f>
        <v>"/src/index.html?canto=salmo129"</v>
      </c>
      <c r="O160" t="s">
        <v>952</v>
      </c>
      <c r="P160" t="str">
        <f>_xlfn.CONCAT("""",VLOOKUP(B160,'Index Web'!A$3:O$234,15,FALSE)," ",VLOOKUP(B160,'Index Web'!A$3:O$234,13,FALSE),"""","},")</f>
        <v>" salmo129"},</v>
      </c>
      <c r="Q160" t="str">
        <f t="shared" si="2"/>
        <v>{id:300,title: "Salmo 129", subtitle: "", category: "Liturgia", moments: [Salmodia], url: "/src/index.html?canto=salmo129", content: " salmo129"},</v>
      </c>
    </row>
    <row r="161" spans="2:17" x14ac:dyDescent="0.25">
      <c r="B161" s="27">
        <v>193</v>
      </c>
      <c r="C161" t="s">
        <v>261</v>
      </c>
      <c r="D161">
        <f>VLOOKUP(B161,'Index Web'!A$3:L$234,2,FALSE)</f>
        <v>300</v>
      </c>
      <c r="E161" t="s">
        <v>947</v>
      </c>
      <c r="F161" t="str">
        <f>_xlfn.CONCAT("""",VLOOKUP(B161,'Index Web'!A$3:L$234,3,FALSE),"""")</f>
        <v>""</v>
      </c>
      <c r="G161" t="s">
        <v>948</v>
      </c>
      <c r="H161" t="str">
        <f>_xlfn.CONCAT("""",VLOOKUP(B161,'Index Web'!A$3:L$234,4,FALSE),"""")</f>
        <v>""</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v>
      </c>
      <c r="O161" t="s">
        <v>952</v>
      </c>
      <c r="P161" t="str">
        <f>_xlfn.CONCAT("""",VLOOKUP(B161,'Index Web'!A$3:O$234,15,FALSE)," ",VLOOKUP(B161,'Index Web'!A$3:O$234,13,FALSE),"""","},")</f>
        <v>" "},</v>
      </c>
      <c r="Q161" t="str">
        <f t="shared" si="2"/>
        <v>{id:300,title: "", subtitle: "", category: "Liturgia", moments: [""], url: "/src/index.html?canto=", content: " "},</v>
      </c>
    </row>
    <row r="162" spans="2:17" x14ac:dyDescent="0.25">
      <c r="B162" s="25">
        <v>130</v>
      </c>
      <c r="C162" t="s">
        <v>261</v>
      </c>
      <c r="D162">
        <f>VLOOKUP(B162,'Index Web'!A$3:L$234,2,FALSE)</f>
        <v>300</v>
      </c>
      <c r="E162" t="s">
        <v>947</v>
      </c>
      <c r="F162" t="str">
        <f>_xlfn.CONCAT("""",VLOOKUP(B162,'Index Web'!A$3:L$234,3,FALSE),"""")</f>
        <v>"Salmo 130"</v>
      </c>
      <c r="G162" t="s">
        <v>948</v>
      </c>
      <c r="H162" t="str">
        <f>_xlfn.CONCAT("""",VLOOKUP(B162,'Index Web'!A$3:L$234,4,FALSE),"""")</f>
        <v>""</v>
      </c>
      <c r="I162" t="s">
        <v>949</v>
      </c>
      <c r="J162" t="str">
        <f>_xlfn.CONCAT("""",VLOOKUP(B162,'Index Web'!A$3:L$234,5,FALSE),"""")</f>
        <v>"Liturgia"</v>
      </c>
      <c r="K162" t="s">
        <v>950</v>
      </c>
      <c r="L162" t="str">
        <f>_xlfn.CONCAT("[",VLOOKUP(B162,'Index Web'!A$3:N$234,14,FALSE),"]")</f>
        <v>[Salmodia]</v>
      </c>
      <c r="M162" t="s">
        <v>951</v>
      </c>
      <c r="N162" t="str">
        <f>_xlfn.CONCAT("""/src/index.html?canto=",VLOOKUP(B162,'Index Web'!A$3:N$234,13,FALSE),"""")</f>
        <v>"/src/index.html?canto=salmo130"</v>
      </c>
      <c r="O162" t="s">
        <v>952</v>
      </c>
      <c r="P162" t="str">
        <f>_xlfn.CONCAT("""",VLOOKUP(B162,'Index Web'!A$3:O$234,15,FALSE)," ",VLOOKUP(B162,'Index Web'!A$3:O$234,13,FALSE),"""","},")</f>
        <v>" salmo130"},</v>
      </c>
      <c r="Q162" t="str">
        <f t="shared" si="2"/>
        <v>{id:300,title: "Salmo 130", subtitle: "", category: "Liturgia", moments: [Salmodia], url: "/src/index.html?canto=salmo130", content: " salmo130"},</v>
      </c>
    </row>
    <row r="163" spans="2:17" x14ac:dyDescent="0.25">
      <c r="B163" s="26">
        <v>131</v>
      </c>
      <c r="C163" t="s">
        <v>261</v>
      </c>
      <c r="D163">
        <f>VLOOKUP(B163,'Index Web'!A$3:L$234,2,FALSE)</f>
        <v>300</v>
      </c>
      <c r="E163" t="s">
        <v>947</v>
      </c>
      <c r="F163" t="str">
        <f>_xlfn.CONCAT("""",VLOOKUP(B163,'Index Web'!A$3:L$234,3,FALSE),"""")</f>
        <v>"Salmo 131"</v>
      </c>
      <c r="G163" t="s">
        <v>948</v>
      </c>
      <c r="H163" t="str">
        <f>_xlfn.CONCAT("""",VLOOKUP(B163,'Index Web'!A$3:L$234,4,FALSE),"""")</f>
        <v>""</v>
      </c>
      <c r="I163" t="s">
        <v>949</v>
      </c>
      <c r="J163" t="str">
        <f>_xlfn.CONCAT("""",VLOOKUP(B163,'Index Web'!A$3:L$234,5,FALSE),"""")</f>
        <v>"Liturgia"</v>
      </c>
      <c r="K163" t="s">
        <v>950</v>
      </c>
      <c r="L163" t="str">
        <f>_xlfn.CONCAT("[",VLOOKUP(B163,'Index Web'!A$3:N$234,14,FALSE),"]")</f>
        <v>[Salmodia]</v>
      </c>
      <c r="M163" t="s">
        <v>951</v>
      </c>
      <c r="N163" t="str">
        <f>_xlfn.CONCAT("""/src/index.html?canto=",VLOOKUP(B163,'Index Web'!A$3:N$234,13,FALSE),"""")</f>
        <v>"/src/index.html?canto=salmo131"</v>
      </c>
      <c r="O163" t="s">
        <v>952</v>
      </c>
      <c r="P163" t="str">
        <f>_xlfn.CONCAT("""",VLOOKUP(B163,'Index Web'!A$3:O$234,15,FALSE)," ",VLOOKUP(B163,'Index Web'!A$3:O$234,13,FALSE),"""","},")</f>
        <v>" salmo131"},</v>
      </c>
      <c r="Q163" t="str">
        <f t="shared" si="2"/>
        <v>{id:300,title: "Salmo 131", subtitle: "", category: "Liturgia", moments: [Salmodia], url: "/src/index.html?canto=salmo131", content: " salmo131"},</v>
      </c>
    </row>
    <row r="164" spans="2:17" x14ac:dyDescent="0.25">
      <c r="B164" s="29">
        <v>194</v>
      </c>
      <c r="C164" t="s">
        <v>261</v>
      </c>
      <c r="D164">
        <f>VLOOKUP(B164,'Index Web'!A$3:L$234,2,FALSE)</f>
        <v>300</v>
      </c>
      <c r="E164" t="s">
        <v>947</v>
      </c>
      <c r="F164" t="str">
        <f>_xlfn.CONCAT("""",VLOOKUP(B164,'Index Web'!A$3:L$234,3,FALSE),"""")</f>
        <v>""</v>
      </c>
      <c r="G164" t="s">
        <v>948</v>
      </c>
      <c r="H164" t="str">
        <f>_xlfn.CONCAT("""",VLOOKUP(B164,'Index Web'!A$3:L$234,4,FALSE),"""")</f>
        <v>""</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v>
      </c>
      <c r="O164" t="s">
        <v>952</v>
      </c>
      <c r="P164" t="str">
        <f>_xlfn.CONCAT("""",VLOOKUP(B164,'Index Web'!A$3:O$234,15,FALSE)," ",VLOOKUP(B164,'Index Web'!A$3:O$234,13,FALSE),"""","},")</f>
        <v>" "},</v>
      </c>
      <c r="Q164" t="str">
        <f t="shared" si="2"/>
        <v>{id:300,title: "", subtitle: "", category: "Liturgia", moments: [""], url: "/src/index.html?canto=", content: " "},</v>
      </c>
    </row>
    <row r="165" spans="2:17" x14ac:dyDescent="0.25">
      <c r="B165" s="27">
        <v>197</v>
      </c>
      <c r="C165" t="s">
        <v>261</v>
      </c>
      <c r="D165">
        <f>VLOOKUP(B165,'Index Web'!A$3:L$234,2,FALSE)</f>
        <v>300</v>
      </c>
      <c r="E165" t="s">
        <v>947</v>
      </c>
      <c r="F165" t="str">
        <f>_xlfn.CONCAT("""",VLOOKUP(B165,'Index Web'!A$3:L$234,3,FALSE),"""")</f>
        <v>""</v>
      </c>
      <c r="G165" t="s">
        <v>948</v>
      </c>
      <c r="H165" t="str">
        <f>_xlfn.CONCAT("""",VLOOKUP(B165,'Index Web'!A$3:L$234,4,FALSE),"""")</f>
        <v>""</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v>
      </c>
      <c r="O165" t="s">
        <v>952</v>
      </c>
      <c r="P165" t="str">
        <f>_xlfn.CONCAT("""",VLOOKUP(B165,'Index Web'!A$3:O$234,15,FALSE)," ",VLOOKUP(B165,'Index Web'!A$3:O$234,13,FALSE),"""","},")</f>
        <v>" "},</v>
      </c>
      <c r="Q165" t="str">
        <f t="shared" si="2"/>
        <v>{id:300,title: "", subtitle: "", category: "Liturgia", moments: [""], url: "/src/index.html?canto=", content: " "},</v>
      </c>
    </row>
    <row r="166" spans="2:17" x14ac:dyDescent="0.25">
      <c r="B166" s="29">
        <v>200</v>
      </c>
      <c r="C166" t="s">
        <v>261</v>
      </c>
      <c r="D166">
        <f>VLOOKUP(B166,'Index Web'!A$3:L$234,2,FALSE)</f>
        <v>300</v>
      </c>
      <c r="E166" t="s">
        <v>947</v>
      </c>
      <c r="F166" t="str">
        <f>_xlfn.CONCAT("""",VLOOKUP(B166,'Index Web'!A$3:L$234,3,FALSE),"""")</f>
        <v>""</v>
      </c>
      <c r="G166" t="s">
        <v>948</v>
      </c>
      <c r="H166" t="str">
        <f>_xlfn.CONCAT("""",VLOOKUP(B166,'Index Web'!A$3:L$234,4,FALSE),"""")</f>
        <v>""</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v>
      </c>
      <c r="O166" t="s">
        <v>952</v>
      </c>
      <c r="P166" t="str">
        <f>_xlfn.CONCAT("""",VLOOKUP(B166,'Index Web'!A$3:O$234,15,FALSE)," ",VLOOKUP(B166,'Index Web'!A$3:O$234,13,FALSE),"""","},")</f>
        <v>" "},</v>
      </c>
      <c r="Q166" t="str">
        <f t="shared" si="2"/>
        <v>{id:300,title: "", subtitle: "", category: "Liturgia", moments: [""], url: "/src/index.html?canto=", content: " "},</v>
      </c>
    </row>
    <row r="167" spans="2:17" x14ac:dyDescent="0.25">
      <c r="B167" s="26">
        <v>132</v>
      </c>
      <c r="C167" t="s">
        <v>261</v>
      </c>
      <c r="D167">
        <f>VLOOKUP(B167,'Index Web'!A$3:L$234,2,FALSE)</f>
        <v>300</v>
      </c>
      <c r="E167" t="s">
        <v>947</v>
      </c>
      <c r="F167" t="str">
        <f>_xlfn.CONCAT("""",VLOOKUP(B167,'Index Web'!A$3:L$234,3,FALSE),"""")</f>
        <v>"Salmo 132"</v>
      </c>
      <c r="G167" t="s">
        <v>948</v>
      </c>
      <c r="H167" t="str">
        <f>_xlfn.CONCAT("""",VLOOKUP(B167,'Index Web'!A$3:L$234,4,FALSE),"""")</f>
        <v>""</v>
      </c>
      <c r="I167" t="s">
        <v>949</v>
      </c>
      <c r="J167" t="str">
        <f>_xlfn.CONCAT("""",VLOOKUP(B167,'Index Web'!A$3:L$234,5,FALSE),"""")</f>
        <v>"Liturgia"</v>
      </c>
      <c r="K167" t="s">
        <v>950</v>
      </c>
      <c r="L167" t="str">
        <f>_xlfn.CONCAT("[",VLOOKUP(B167,'Index Web'!A$3:N$234,14,FALSE),"]")</f>
        <v>[Salmodia]</v>
      </c>
      <c r="M167" t="s">
        <v>951</v>
      </c>
      <c r="N167" t="str">
        <f>_xlfn.CONCAT("""/src/index.html?canto=",VLOOKUP(B167,'Index Web'!A$3:N$234,13,FALSE),"""")</f>
        <v>"/src/index.html?canto=salmo132"</v>
      </c>
      <c r="O167" t="s">
        <v>952</v>
      </c>
      <c r="P167" t="str">
        <f>_xlfn.CONCAT("""",VLOOKUP(B167,'Index Web'!A$3:O$234,15,FALSE)," ",VLOOKUP(B167,'Index Web'!A$3:O$234,13,FALSE),"""","},")</f>
        <v>" salmo132"},</v>
      </c>
      <c r="Q167" t="str">
        <f t="shared" si="2"/>
        <v>{id:300,title: "Salmo 132", subtitle: "", category: "Liturgia", moments: [Salmodia], url: "/src/index.html?canto=salmo132", content: " salmo132"},</v>
      </c>
    </row>
    <row r="168" spans="2:17" x14ac:dyDescent="0.25">
      <c r="B168" s="25">
        <v>133</v>
      </c>
      <c r="C168" t="s">
        <v>261</v>
      </c>
      <c r="D168">
        <f>VLOOKUP(B168,'Index Web'!A$3:L$234,2,FALSE)</f>
        <v>300</v>
      </c>
      <c r="E168" t="s">
        <v>947</v>
      </c>
      <c r="F168" t="str">
        <f>_xlfn.CONCAT("""",VLOOKUP(B168,'Index Web'!A$3:L$234,3,FALSE),"""")</f>
        <v>"Salmo 133"</v>
      </c>
      <c r="G168" t="s">
        <v>948</v>
      </c>
      <c r="H168" t="str">
        <f>_xlfn.CONCAT("""",VLOOKUP(B168,'Index Web'!A$3:L$234,4,FALSE),"""")</f>
        <v>""</v>
      </c>
      <c r="I168" t="s">
        <v>949</v>
      </c>
      <c r="J168" t="str">
        <f>_xlfn.CONCAT("""",VLOOKUP(B168,'Index Web'!A$3:L$234,5,FALSE),"""")</f>
        <v>"Liturgia"</v>
      </c>
      <c r="K168" t="s">
        <v>950</v>
      </c>
      <c r="L168" t="str">
        <f>_xlfn.CONCAT("[",VLOOKUP(B168,'Index Web'!A$3:N$234,14,FALSE),"]")</f>
        <v>[Salmodia]</v>
      </c>
      <c r="M168" t="s">
        <v>951</v>
      </c>
      <c r="N168" t="str">
        <f>_xlfn.CONCAT("""/src/index.html?canto=",VLOOKUP(B168,'Index Web'!A$3:N$234,13,FALSE),"""")</f>
        <v>"/src/index.html?canto=salmo133"</v>
      </c>
      <c r="O168" t="s">
        <v>952</v>
      </c>
      <c r="P168" t="str">
        <f>_xlfn.CONCAT("""",VLOOKUP(B168,'Index Web'!A$3:O$234,15,FALSE)," ",VLOOKUP(B168,'Index Web'!A$3:O$234,13,FALSE),"""","},")</f>
        <v>" salmo133"},</v>
      </c>
      <c r="Q168" t="str">
        <f t="shared" si="2"/>
        <v>{id:300,title: "Salmo 133", subtitle: "", category: "Liturgia", moments: [Salmodia], url: "/src/index.html?canto=salmo133", content: " salmo133"},</v>
      </c>
    </row>
    <row r="169" spans="2:17" x14ac:dyDescent="0.25">
      <c r="B169" s="26">
        <v>134</v>
      </c>
      <c r="C169" t="s">
        <v>261</v>
      </c>
      <c r="D169">
        <f>VLOOKUP(B169,'Index Web'!A$3:L$234,2,FALSE)</f>
        <v>300</v>
      </c>
      <c r="E169" t="s">
        <v>947</v>
      </c>
      <c r="F169" t="str">
        <f>_xlfn.CONCAT("""",VLOOKUP(B169,'Index Web'!A$3:L$234,3,FALSE),"""")</f>
        <v>"Salmo 134"</v>
      </c>
      <c r="G169" t="s">
        <v>948</v>
      </c>
      <c r="H169" t="str">
        <f>_xlfn.CONCAT("""",VLOOKUP(B169,'Index Web'!A$3:L$234,4,FALSE),"""")</f>
        <v>""</v>
      </c>
      <c r="I169" t="s">
        <v>949</v>
      </c>
      <c r="J169" t="str">
        <f>_xlfn.CONCAT("""",VLOOKUP(B169,'Index Web'!A$3:L$234,5,FALSE),"""")</f>
        <v>"Liturgia"</v>
      </c>
      <c r="K169" t="s">
        <v>950</v>
      </c>
      <c r="L169" t="str">
        <f>_xlfn.CONCAT("[",VLOOKUP(B169,'Index Web'!A$3:N$234,14,FALSE),"]")</f>
        <v>[Salmodia]</v>
      </c>
      <c r="M169" t="s">
        <v>951</v>
      </c>
      <c r="N169" t="str">
        <f>_xlfn.CONCAT("""/src/index.html?canto=",VLOOKUP(B169,'Index Web'!A$3:N$234,13,FALSE),"""")</f>
        <v>"/src/index.html?canto=salmo134"</v>
      </c>
      <c r="O169" t="s">
        <v>952</v>
      </c>
      <c r="P169" t="str">
        <f>_xlfn.CONCAT("""",VLOOKUP(B169,'Index Web'!A$3:O$234,15,FALSE)," ",VLOOKUP(B169,'Index Web'!A$3:O$234,13,FALSE),"""","},")</f>
        <v>" salmo134"},</v>
      </c>
      <c r="Q169" t="str">
        <f t="shared" si="2"/>
        <v>{id:300,title: "Salmo 134", subtitle: "", category: "Liturgia", moments: [Salmodia], url: "/src/index.html?canto=salmo134", content: " salmo134"},</v>
      </c>
    </row>
    <row r="170" spans="2:17" x14ac:dyDescent="0.25">
      <c r="B170" s="25">
        <v>135</v>
      </c>
      <c r="C170" t="s">
        <v>261</v>
      </c>
      <c r="D170">
        <f>VLOOKUP(B170,'Index Web'!A$3:L$234,2,FALSE)</f>
        <v>300</v>
      </c>
      <c r="E170" t="s">
        <v>947</v>
      </c>
      <c r="F170" t="str">
        <f>_xlfn.CONCAT("""",VLOOKUP(B170,'Index Web'!A$3:L$234,3,FALSE),"""")</f>
        <v>"Salmo 135"</v>
      </c>
      <c r="G170" t="s">
        <v>948</v>
      </c>
      <c r="H170" t="str">
        <f>_xlfn.CONCAT("""",VLOOKUP(B170,'Index Web'!A$3:L$234,4,FALSE),"""")</f>
        <v>""</v>
      </c>
      <c r="I170" t="s">
        <v>949</v>
      </c>
      <c r="J170" t="str">
        <f>_xlfn.CONCAT("""",VLOOKUP(B170,'Index Web'!A$3:L$234,5,FALSE),"""")</f>
        <v>"Liturgia"</v>
      </c>
      <c r="K170" t="s">
        <v>950</v>
      </c>
      <c r="L170" t="str">
        <f>_xlfn.CONCAT("[",VLOOKUP(B170,'Index Web'!A$3:N$234,14,FALSE),"]")</f>
        <v>[Salmodia]</v>
      </c>
      <c r="M170" t="s">
        <v>951</v>
      </c>
      <c r="N170" t="str">
        <f>_xlfn.CONCAT("""/src/index.html?canto=",VLOOKUP(B170,'Index Web'!A$3:N$234,13,FALSE),"""")</f>
        <v>"/src/index.html?canto=salmo135"</v>
      </c>
      <c r="O170" t="s">
        <v>952</v>
      </c>
      <c r="P170" t="str">
        <f>_xlfn.CONCAT("""",VLOOKUP(B170,'Index Web'!A$3:O$234,15,FALSE)," ",VLOOKUP(B170,'Index Web'!A$3:O$234,13,FALSE),"""","},")</f>
        <v>" salmo135"},</v>
      </c>
      <c r="Q170" t="str">
        <f t="shared" si="2"/>
        <v>{id:300,title: "Salmo 135", subtitle: "", category: "Liturgia", moments: [Salmodia], url: "/src/index.html?canto=salmo135", content: " salmo135"},</v>
      </c>
    </row>
    <row r="171" spans="2:17" x14ac:dyDescent="0.25">
      <c r="B171" s="27">
        <v>204</v>
      </c>
      <c r="C171" t="s">
        <v>261</v>
      </c>
      <c r="D171">
        <f>VLOOKUP(B171,'Index Web'!A$3:L$234,2,FALSE)</f>
        <v>300</v>
      </c>
      <c r="E171" t="s">
        <v>947</v>
      </c>
      <c r="F171" t="str">
        <f>_xlfn.CONCAT("""",VLOOKUP(B171,'Index Web'!A$3:L$234,3,FALSE),"""")</f>
        <v>""</v>
      </c>
      <c r="G171" t="s">
        <v>948</v>
      </c>
      <c r="H171" t="str">
        <f>_xlfn.CONCAT("""",VLOOKUP(B171,'Index Web'!A$3:L$234,4,FALSE),"""")</f>
        <v>""</v>
      </c>
      <c r="I171" t="s">
        <v>949</v>
      </c>
      <c r="J171" t="str">
        <f>_xlfn.CONCAT("""",VLOOKUP(B171,'Index Web'!A$3:L$234,5,FALSE),"""")</f>
        <v>"Liturgia"</v>
      </c>
      <c r="K171" t="s">
        <v>950</v>
      </c>
      <c r="L171" t="str">
        <f>_xlfn.CONCAT("[",VLOOKUP(B171,'Index Web'!A$3:N$234,14,FALSE),"]")</f>
        <v>[""]</v>
      </c>
      <c r="M171" t="s">
        <v>951</v>
      </c>
      <c r="N171" t="str">
        <f>_xlfn.CONCAT("""/src/index.html?canto=",VLOOKUP(B171,'Index Web'!A$3:N$234,13,FALSE),"""")</f>
        <v>"/src/index.html?canto="</v>
      </c>
      <c r="O171" t="s">
        <v>952</v>
      </c>
      <c r="P171" t="str">
        <f>_xlfn.CONCAT("""",VLOOKUP(B171,'Index Web'!A$3:O$234,15,FALSE)," ",VLOOKUP(B171,'Index Web'!A$3:O$234,13,FALSE),"""","},")</f>
        <v>" "},</v>
      </c>
      <c r="Q171" t="str">
        <f t="shared" si="2"/>
        <v>{id:300,title: "", subtitle: "", category: "Liturgia", moments: [""], url: "/src/index.html?canto=", content: " "},</v>
      </c>
    </row>
    <row r="172" spans="2:17" x14ac:dyDescent="0.25">
      <c r="B172" s="29">
        <v>205</v>
      </c>
      <c r="C172" t="s">
        <v>261</v>
      </c>
      <c r="D172">
        <f>VLOOKUP(B172,'Index Web'!A$3:L$234,2,FALSE)</f>
        <v>300</v>
      </c>
      <c r="E172" t="s">
        <v>947</v>
      </c>
      <c r="F172" t="str">
        <f>_xlfn.CONCAT("""",VLOOKUP(B172,'Index Web'!A$3:L$234,3,FALSE),"""")</f>
        <v>""</v>
      </c>
      <c r="G172" t="s">
        <v>948</v>
      </c>
      <c r="H172" t="str">
        <f>_xlfn.CONCAT("""",VLOOKUP(B172,'Index Web'!A$3:L$234,4,FALSE),"""")</f>
        <v>""</v>
      </c>
      <c r="I172" t="s">
        <v>949</v>
      </c>
      <c r="J172" t="str">
        <f>_xlfn.CONCAT("""",VLOOKUP(B172,'Index Web'!A$3:L$234,5,FALSE),"""")</f>
        <v>"Liturgia"</v>
      </c>
      <c r="K172" t="s">
        <v>950</v>
      </c>
      <c r="L172" t="str">
        <f>_xlfn.CONCAT("[",VLOOKUP(B172,'Index Web'!A$3:N$234,14,FALSE),"]")</f>
        <v>[""]</v>
      </c>
      <c r="M172" t="s">
        <v>951</v>
      </c>
      <c r="N172" t="str">
        <f>_xlfn.CONCAT("""/src/index.html?canto=",VLOOKUP(B172,'Index Web'!A$3:N$234,13,FALSE),"""")</f>
        <v>"/src/index.html?canto="</v>
      </c>
      <c r="O172" t="s">
        <v>952</v>
      </c>
      <c r="P172" t="str">
        <f>_xlfn.CONCAT("""",VLOOKUP(B172,'Index Web'!A$3:O$234,15,FALSE)," ",VLOOKUP(B172,'Index Web'!A$3:O$234,13,FALSE),"""","},")</f>
        <v>" "},</v>
      </c>
      <c r="Q172" t="str">
        <f t="shared" si="2"/>
        <v>{id:300,title: "", subtitle: "", category: "Liturgia", moments: [""], url: "/src/index.html?canto=", content: " "},</v>
      </c>
    </row>
    <row r="173" spans="2:17" x14ac:dyDescent="0.25">
      <c r="B173" s="27">
        <v>206</v>
      </c>
      <c r="C173" t="s">
        <v>261</v>
      </c>
      <c r="D173">
        <f>VLOOKUP(B173,'Index Web'!A$3:L$234,2,FALSE)</f>
        <v>300</v>
      </c>
      <c r="E173" t="s">
        <v>947</v>
      </c>
      <c r="F173" t="str">
        <f>_xlfn.CONCAT("""",VLOOKUP(B173,'Index Web'!A$3:L$234,3,FALSE),"""")</f>
        <v>""</v>
      </c>
      <c r="G173" t="s">
        <v>948</v>
      </c>
      <c r="H173" t="str">
        <f>_xlfn.CONCAT("""",VLOOKUP(B173,'Index Web'!A$3:L$234,4,FALSE),"""")</f>
        <v>""</v>
      </c>
      <c r="I173" t="s">
        <v>949</v>
      </c>
      <c r="J173" t="str">
        <f>_xlfn.CONCAT("""",VLOOKUP(B173,'Index Web'!A$3:L$234,5,FALSE),"""")</f>
        <v>"Liturgia"</v>
      </c>
      <c r="K173" t="s">
        <v>950</v>
      </c>
      <c r="L173" t="str">
        <f>_xlfn.CONCAT("[",VLOOKUP(B173,'Index Web'!A$3:N$234,14,FALSE),"]")</f>
        <v>[""]</v>
      </c>
      <c r="M173" t="s">
        <v>951</v>
      </c>
      <c r="N173" t="str">
        <f>_xlfn.CONCAT("""/src/index.html?canto=",VLOOKUP(B173,'Index Web'!A$3:N$234,13,FALSE),"""")</f>
        <v>"/src/index.html?canto="</v>
      </c>
      <c r="O173" t="s">
        <v>952</v>
      </c>
      <c r="P173" t="str">
        <f>_xlfn.CONCAT("""",VLOOKUP(B173,'Index Web'!A$3:O$234,15,FALSE)," ",VLOOKUP(B173,'Index Web'!A$3:O$234,13,FALSE),"""","},")</f>
        <v>" "},</v>
      </c>
      <c r="Q173" t="str">
        <f t="shared" si="2"/>
        <v>{id:300,title: "", subtitle: "", category: "Liturgia", moments: [""], url: "/src/index.html?canto=", content: " "},</v>
      </c>
    </row>
    <row r="174" spans="2:17" x14ac:dyDescent="0.25">
      <c r="B174" s="25">
        <v>136</v>
      </c>
      <c r="C174" t="s">
        <v>261</v>
      </c>
      <c r="D174">
        <f>VLOOKUP(B174,'Index Web'!A$3:L$234,2,FALSE)</f>
        <v>300</v>
      </c>
      <c r="E174" t="s">
        <v>947</v>
      </c>
      <c r="F174" t="str">
        <f>_xlfn.CONCAT("""",VLOOKUP(B174,'Index Web'!A$3:L$234,3,FALSE),"""")</f>
        <v>"Salmo 136"</v>
      </c>
      <c r="G174" t="s">
        <v>948</v>
      </c>
      <c r="H174" t="str">
        <f>_xlfn.CONCAT("""",VLOOKUP(B174,'Index Web'!A$3:L$234,4,FALSE),"""")</f>
        <v>""</v>
      </c>
      <c r="I174" t="s">
        <v>949</v>
      </c>
      <c r="J174" t="str">
        <f>_xlfn.CONCAT("""",VLOOKUP(B174,'Index Web'!A$3:L$234,5,FALSE),"""")</f>
        <v>"Liturgia"</v>
      </c>
      <c r="K174" t="s">
        <v>950</v>
      </c>
      <c r="L174" t="str">
        <f>_xlfn.CONCAT("[",VLOOKUP(B174,'Index Web'!A$3:N$234,14,FALSE),"]")</f>
        <v>[Salmodia]</v>
      </c>
      <c r="M174" t="s">
        <v>951</v>
      </c>
      <c r="N174" t="str">
        <f>_xlfn.CONCAT("""/src/index.html?canto=",VLOOKUP(B174,'Index Web'!A$3:N$234,13,FALSE),"""")</f>
        <v>"/src/index.html?canto=salmo136"</v>
      </c>
      <c r="O174" t="s">
        <v>952</v>
      </c>
      <c r="P174" t="str">
        <f>_xlfn.CONCAT("""",VLOOKUP(B174,'Index Web'!A$3:O$234,15,FALSE)," ",VLOOKUP(B174,'Index Web'!A$3:O$234,13,FALSE),"""","},")</f>
        <v>" salmo136"},</v>
      </c>
      <c r="Q174" t="str">
        <f t="shared" si="2"/>
        <v>{id:300,title: "Salmo 136", subtitle: "", category: "Liturgia", moments: [Salmodia], url: "/src/index.html?canto=salmo136", content: " salmo136"},</v>
      </c>
    </row>
    <row r="175" spans="2:17" x14ac:dyDescent="0.25">
      <c r="B175" s="26">
        <v>137</v>
      </c>
      <c r="C175" t="s">
        <v>261</v>
      </c>
      <c r="D175">
        <f>VLOOKUP(B175,'Index Web'!A$3:L$234,2,FALSE)</f>
        <v>300</v>
      </c>
      <c r="E175" t="s">
        <v>947</v>
      </c>
      <c r="F175" t="str">
        <f>_xlfn.CONCAT("""",VLOOKUP(B175,'Index Web'!A$3:L$234,3,FALSE),"""")</f>
        <v>"Salmo 137"</v>
      </c>
      <c r="G175" t="s">
        <v>948</v>
      </c>
      <c r="H175" t="str">
        <f>_xlfn.CONCAT("""",VLOOKUP(B175,'Index Web'!A$3:L$234,4,FALSE),"""")</f>
        <v>""</v>
      </c>
      <c r="I175" t="s">
        <v>949</v>
      </c>
      <c r="J175" t="str">
        <f>_xlfn.CONCAT("""",VLOOKUP(B175,'Index Web'!A$3:L$234,5,FALSE),"""")</f>
        <v>"Liturgia"</v>
      </c>
      <c r="K175" t="s">
        <v>950</v>
      </c>
      <c r="L175" t="str">
        <f>_xlfn.CONCAT("[",VLOOKUP(B175,'Index Web'!A$3:N$234,14,FALSE),"]")</f>
        <v>[Salmodia]</v>
      </c>
      <c r="M175" t="s">
        <v>951</v>
      </c>
      <c r="N175" t="str">
        <f>_xlfn.CONCAT("""/src/index.html?canto=",VLOOKUP(B175,'Index Web'!A$3:N$234,13,FALSE),"""")</f>
        <v>"/src/index.html?canto=salmo137"</v>
      </c>
      <c r="O175" t="s">
        <v>952</v>
      </c>
      <c r="P175" t="str">
        <f>_xlfn.CONCAT("""",VLOOKUP(B175,'Index Web'!A$3:O$234,15,FALSE)," ",VLOOKUP(B175,'Index Web'!A$3:O$234,13,FALSE),"""","},")</f>
        <v>" salmo137"},</v>
      </c>
      <c r="Q175" t="str">
        <f t="shared" si="2"/>
        <v>{id:300,title: "Salmo 137", subtitle: "", category: "Liturgia", moments: [Salmodia], url: "/src/index.html?canto=salmo137", content: " salmo137"},</v>
      </c>
    </row>
    <row r="176" spans="2:17" x14ac:dyDescent="0.25">
      <c r="B176" s="25">
        <v>138</v>
      </c>
      <c r="C176" t="s">
        <v>261</v>
      </c>
      <c r="D176">
        <f>VLOOKUP(B176,'Index Web'!A$3:L$234,2,FALSE)</f>
        <v>300</v>
      </c>
      <c r="E176" t="s">
        <v>947</v>
      </c>
      <c r="F176" t="str">
        <f>_xlfn.CONCAT("""",VLOOKUP(B176,'Index Web'!A$3:L$234,3,FALSE),"""")</f>
        <v>"Salmo 138"</v>
      </c>
      <c r="G176" t="s">
        <v>948</v>
      </c>
      <c r="H176" t="str">
        <f>_xlfn.CONCAT("""",VLOOKUP(B176,'Index Web'!A$3:L$234,4,FALSE),"""")</f>
        <v>""</v>
      </c>
      <c r="I176" t="s">
        <v>949</v>
      </c>
      <c r="J176" t="str">
        <f>_xlfn.CONCAT("""",VLOOKUP(B176,'Index Web'!A$3:L$234,5,FALSE),"""")</f>
        <v>"Liturgia"</v>
      </c>
      <c r="K176" t="s">
        <v>950</v>
      </c>
      <c r="L176" t="str">
        <f>_xlfn.CONCAT("[",VLOOKUP(B176,'Index Web'!A$3:N$234,14,FALSE),"]")</f>
        <v>[Salmodia]</v>
      </c>
      <c r="M176" t="s">
        <v>951</v>
      </c>
      <c r="N176" t="str">
        <f>_xlfn.CONCAT("""/src/index.html?canto=",VLOOKUP(B176,'Index Web'!A$3:N$234,13,FALSE),"""")</f>
        <v>"/src/index.html?canto=salmo138"</v>
      </c>
      <c r="O176" t="s">
        <v>952</v>
      </c>
      <c r="P176" t="str">
        <f>_xlfn.CONCAT("""",VLOOKUP(B176,'Index Web'!A$3:O$234,15,FALSE)," ",VLOOKUP(B176,'Index Web'!A$3:O$234,13,FALSE),"""","},")</f>
        <v>" salmo138"},</v>
      </c>
      <c r="Q176" t="str">
        <f t="shared" si="2"/>
        <v>{id:300,title: "Salmo 138", subtitle: "", category: "Liturgia", moments: [Salmodia], url: "/src/index.html?canto=salmo138", content: " salmo138"},</v>
      </c>
    </row>
    <row r="177" spans="2:17" x14ac:dyDescent="0.25">
      <c r="B177" s="26">
        <v>139</v>
      </c>
      <c r="C177" t="s">
        <v>261</v>
      </c>
      <c r="D177">
        <f>VLOOKUP(B177,'Index Web'!A$3:L$234,2,FALSE)</f>
        <v>300</v>
      </c>
      <c r="E177" t="s">
        <v>947</v>
      </c>
      <c r="F177" t="str">
        <f>_xlfn.CONCAT("""",VLOOKUP(B177,'Index Web'!A$3:L$234,3,FALSE),"""")</f>
        <v>"Salmo 139"</v>
      </c>
      <c r="G177" t="s">
        <v>948</v>
      </c>
      <c r="H177" t="str">
        <f>_xlfn.CONCAT("""",VLOOKUP(B177,'Index Web'!A$3:L$234,4,FALSE),"""")</f>
        <v>""</v>
      </c>
      <c r="I177" t="s">
        <v>949</v>
      </c>
      <c r="J177" t="str">
        <f>_xlfn.CONCAT("""",VLOOKUP(B177,'Index Web'!A$3:L$234,5,FALSE),"""")</f>
        <v>"Liturgia"</v>
      </c>
      <c r="K177" t="s">
        <v>950</v>
      </c>
      <c r="L177" t="str">
        <f>_xlfn.CONCAT("[",VLOOKUP(B177,'Index Web'!A$3:N$234,14,FALSE),"]")</f>
        <v>[Salmodia]</v>
      </c>
      <c r="M177" t="s">
        <v>951</v>
      </c>
      <c r="N177" t="str">
        <f>_xlfn.CONCAT("""/src/index.html?canto=",VLOOKUP(B177,'Index Web'!A$3:N$234,13,FALSE),"""")</f>
        <v>"/src/index.html?canto=salmo139"</v>
      </c>
      <c r="O177" t="s">
        <v>952</v>
      </c>
      <c r="P177" t="str">
        <f>_xlfn.CONCAT("""",VLOOKUP(B177,'Index Web'!A$3:O$234,15,FALSE)," ",VLOOKUP(B177,'Index Web'!A$3:O$234,13,FALSE),"""","},")</f>
        <v>" salmo139"},</v>
      </c>
      <c r="Q177" t="str">
        <f t="shared" si="2"/>
        <v>{id:300,title: "Salmo 139", subtitle: "", category: "Liturgia", moments: [Salmodia], url: "/src/index.html?canto=salmo139", content: " salmo139"},</v>
      </c>
    </row>
    <row r="178" spans="2:17" x14ac:dyDescent="0.25">
      <c r="B178" s="25">
        <v>140</v>
      </c>
      <c r="C178" t="s">
        <v>261</v>
      </c>
      <c r="D178">
        <f>VLOOKUP(B178,'Index Web'!A$3:L$234,2,FALSE)</f>
        <v>300</v>
      </c>
      <c r="E178" t="s">
        <v>947</v>
      </c>
      <c r="F178" t="str">
        <f>_xlfn.CONCAT("""",VLOOKUP(B178,'Index Web'!A$3:L$234,3,FALSE),"""")</f>
        <v>"Salmo 140"</v>
      </c>
      <c r="G178" t="s">
        <v>948</v>
      </c>
      <c r="H178" t="str">
        <f>_xlfn.CONCAT("""",VLOOKUP(B178,'Index Web'!A$3:L$234,4,FALSE),"""")</f>
        <v>""</v>
      </c>
      <c r="I178" t="s">
        <v>949</v>
      </c>
      <c r="J178" t="str">
        <f>_xlfn.CONCAT("""",VLOOKUP(B178,'Index Web'!A$3:L$234,5,FALSE),"""")</f>
        <v>"Liturgia"</v>
      </c>
      <c r="K178" t="s">
        <v>950</v>
      </c>
      <c r="L178" t="str">
        <f>_xlfn.CONCAT("[",VLOOKUP(B178,'Index Web'!A$3:N$234,14,FALSE),"]")</f>
        <v>[Salmodia]</v>
      </c>
      <c r="M178" t="s">
        <v>951</v>
      </c>
      <c r="N178" t="str">
        <f>_xlfn.CONCAT("""/src/index.html?canto=",VLOOKUP(B178,'Index Web'!A$3:N$234,13,FALSE),"""")</f>
        <v>"/src/index.html?canto=salmo140"</v>
      </c>
      <c r="O178" t="s">
        <v>952</v>
      </c>
      <c r="P178" t="str">
        <f>_xlfn.CONCAT("""",VLOOKUP(B178,'Index Web'!A$3:O$234,15,FALSE)," ",VLOOKUP(B178,'Index Web'!A$3:O$234,13,FALSE),"""","},")</f>
        <v>" salmo140"},</v>
      </c>
      <c r="Q178" t="str">
        <f t="shared" si="2"/>
        <v>{id:300,title: "Salmo 140", subtitle: "", category: "Liturgia", moments: [Salmodia], url: "/src/index.html?canto=salmo140", content: " salmo140"},</v>
      </c>
    </row>
    <row r="179" spans="2:17" x14ac:dyDescent="0.25">
      <c r="B179" s="26">
        <v>141</v>
      </c>
      <c r="C179" t="s">
        <v>261</v>
      </c>
      <c r="D179">
        <f>VLOOKUP(B179,'Index Web'!A$3:L$234,2,FALSE)</f>
        <v>300</v>
      </c>
      <c r="E179" t="s">
        <v>947</v>
      </c>
      <c r="F179" t="str">
        <f>_xlfn.CONCAT("""",VLOOKUP(B179,'Index Web'!A$3:L$234,3,FALSE),"""")</f>
        <v>"Salmo 141"</v>
      </c>
      <c r="G179" t="s">
        <v>948</v>
      </c>
      <c r="H179" t="str">
        <f>_xlfn.CONCAT("""",VLOOKUP(B179,'Index Web'!A$3:L$234,4,FALSE),"""")</f>
        <v>""</v>
      </c>
      <c r="I179" t="s">
        <v>949</v>
      </c>
      <c r="J179" t="str">
        <f>_xlfn.CONCAT("""",VLOOKUP(B179,'Index Web'!A$3:L$234,5,FALSE),"""")</f>
        <v>"Liturgia"</v>
      </c>
      <c r="K179" t="s">
        <v>950</v>
      </c>
      <c r="L179" t="str">
        <f>_xlfn.CONCAT("[",VLOOKUP(B179,'Index Web'!A$3:N$234,14,FALSE),"]")</f>
        <v>[Salmodia]</v>
      </c>
      <c r="M179" t="s">
        <v>951</v>
      </c>
      <c r="N179" t="str">
        <f>_xlfn.CONCAT("""/src/index.html?canto=",VLOOKUP(B179,'Index Web'!A$3:N$234,13,FALSE),"""")</f>
        <v>"/src/index.html?canto=salmo141"</v>
      </c>
      <c r="O179" t="s">
        <v>952</v>
      </c>
      <c r="P179" t="str">
        <f>_xlfn.CONCAT("""",VLOOKUP(B179,'Index Web'!A$3:O$234,15,FALSE)," ",VLOOKUP(B179,'Index Web'!A$3:O$234,13,FALSE),"""","},")</f>
        <v>" salmo141"},</v>
      </c>
      <c r="Q179" t="str">
        <f t="shared" si="2"/>
        <v>{id:300,title: "Salmo 141", subtitle: "", category: "Liturgia", moments: [Salmodia], url: "/src/index.html?canto=salmo141", content: " salmo141"},</v>
      </c>
    </row>
    <row r="180" spans="2:17" x14ac:dyDescent="0.25">
      <c r="B180" s="25">
        <v>142</v>
      </c>
      <c r="C180" t="s">
        <v>261</v>
      </c>
      <c r="D180">
        <f>VLOOKUP(B180,'Index Web'!A$3:L$234,2,FALSE)</f>
        <v>300</v>
      </c>
      <c r="E180" t="s">
        <v>947</v>
      </c>
      <c r="F180" t="str">
        <f>_xlfn.CONCAT("""",VLOOKUP(B180,'Index Web'!A$3:L$234,3,FALSE),"""")</f>
        <v>"Salmo 142"</v>
      </c>
      <c r="G180" t="s">
        <v>948</v>
      </c>
      <c r="H180" t="str">
        <f>_xlfn.CONCAT("""",VLOOKUP(B180,'Index Web'!A$3:L$234,4,FALSE),"""")</f>
        <v>""</v>
      </c>
      <c r="I180" t="s">
        <v>949</v>
      </c>
      <c r="J180" t="str">
        <f>_xlfn.CONCAT("""",VLOOKUP(B180,'Index Web'!A$3:L$234,5,FALSE),"""")</f>
        <v>"Liturgia"</v>
      </c>
      <c r="K180" t="s">
        <v>950</v>
      </c>
      <c r="L180" t="str">
        <f>_xlfn.CONCAT("[",VLOOKUP(B180,'Index Web'!A$3:N$234,14,FALSE),"]")</f>
        <v>[Salmodia]</v>
      </c>
      <c r="M180" t="s">
        <v>951</v>
      </c>
      <c r="N180" t="str">
        <f>_xlfn.CONCAT("""/src/index.html?canto=",VLOOKUP(B180,'Index Web'!A$3:N$234,13,FALSE),"""")</f>
        <v>"/src/index.html?canto=salmo142"</v>
      </c>
      <c r="O180" t="s">
        <v>952</v>
      </c>
      <c r="P180" t="str">
        <f>_xlfn.CONCAT("""",VLOOKUP(B180,'Index Web'!A$3:O$234,15,FALSE)," ",VLOOKUP(B180,'Index Web'!A$3:O$234,13,FALSE),"""","},")</f>
        <v>" salmo142"},</v>
      </c>
      <c r="Q180" t="str">
        <f t="shared" si="2"/>
        <v>{id:300,title: "Salmo 142", subtitle: "", category: "Liturgia", moments: [Salmodia], url: "/src/index.html?canto=salmo142", content: " salmo142"},</v>
      </c>
    </row>
    <row r="181" spans="2:17" x14ac:dyDescent="0.25">
      <c r="B181" s="26">
        <v>143</v>
      </c>
      <c r="C181" t="s">
        <v>261</v>
      </c>
      <c r="D181">
        <f>VLOOKUP(B181,'Index Web'!A$3:L$234,2,FALSE)</f>
        <v>300</v>
      </c>
      <c r="E181" t="s">
        <v>947</v>
      </c>
      <c r="F181" t="str">
        <f>_xlfn.CONCAT("""",VLOOKUP(B181,'Index Web'!A$3:L$234,3,FALSE),"""")</f>
        <v>"Salmo 143"</v>
      </c>
      <c r="G181" t="s">
        <v>948</v>
      </c>
      <c r="H181" t="str">
        <f>_xlfn.CONCAT("""",VLOOKUP(B181,'Index Web'!A$3:L$234,4,FALSE),"""")</f>
        <v>""</v>
      </c>
      <c r="I181" t="s">
        <v>949</v>
      </c>
      <c r="J181" t="str">
        <f>_xlfn.CONCAT("""",VLOOKUP(B181,'Index Web'!A$3:L$234,5,FALSE),"""")</f>
        <v>"Liturgia"</v>
      </c>
      <c r="K181" t="s">
        <v>950</v>
      </c>
      <c r="L181" t="str">
        <f>_xlfn.CONCAT("[",VLOOKUP(B181,'Index Web'!A$3:N$234,14,FALSE),"]")</f>
        <v>[Salmodia]</v>
      </c>
      <c r="M181" t="s">
        <v>951</v>
      </c>
      <c r="N181" t="str">
        <f>_xlfn.CONCAT("""/src/index.html?canto=",VLOOKUP(B181,'Index Web'!A$3:N$234,13,FALSE),"""")</f>
        <v>"/src/index.html?canto=salmo143"</v>
      </c>
      <c r="O181" t="s">
        <v>952</v>
      </c>
      <c r="P181" t="str">
        <f>_xlfn.CONCAT("""",VLOOKUP(B181,'Index Web'!A$3:O$234,15,FALSE)," ",VLOOKUP(B181,'Index Web'!A$3:O$234,13,FALSE),"""","},")</f>
        <v>" salmo143"},</v>
      </c>
      <c r="Q181" t="str">
        <f t="shared" si="2"/>
        <v>{id:300,title: "Salmo 143", subtitle: "", category: "Liturgia", moments: [Salmodia], url: "/src/index.html?canto=salmo143", content: " salmo143"},</v>
      </c>
    </row>
    <row r="182" spans="2:17" x14ac:dyDescent="0.25">
      <c r="B182" s="29">
        <v>208</v>
      </c>
      <c r="C182" t="s">
        <v>261</v>
      </c>
      <c r="D182">
        <f>VLOOKUP(B182,'Index Web'!A$3:L$234,2,FALSE)</f>
        <v>300</v>
      </c>
      <c r="E182" t="s">
        <v>947</v>
      </c>
      <c r="F182" t="str">
        <f>_xlfn.CONCAT("""",VLOOKUP(B182,'Index Web'!A$3:L$234,3,FALSE),"""")</f>
        <v>""</v>
      </c>
      <c r="G182" t="s">
        <v>948</v>
      </c>
      <c r="H182" t="str">
        <f>_xlfn.CONCAT("""",VLOOKUP(B182,'Index Web'!A$3:L$234,4,FALSE),"""")</f>
        <v>""</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v>
      </c>
      <c r="O182" t="s">
        <v>952</v>
      </c>
      <c r="P182" t="str">
        <f>_xlfn.CONCAT("""",VLOOKUP(B182,'Index Web'!A$3:O$234,15,FALSE)," ",VLOOKUP(B182,'Index Web'!A$3:O$234,13,FALSE),"""","},")</f>
        <v>" "},</v>
      </c>
      <c r="Q182" t="str">
        <f t="shared" si="2"/>
        <v>{id:300,title: "", subtitle: "", category: "Liturgia", moments: [""], url: "/src/index.html?canto=", content: " "},</v>
      </c>
    </row>
    <row r="183" spans="2:17" x14ac:dyDescent="0.25">
      <c r="B183" s="27">
        <v>209</v>
      </c>
      <c r="C183" t="s">
        <v>261</v>
      </c>
      <c r="D183">
        <f>VLOOKUP(B183,'Index Web'!A$3:L$234,2,FALSE)</f>
        <v>300</v>
      </c>
      <c r="E183" t="s">
        <v>947</v>
      </c>
      <c r="F183" t="str">
        <f>_xlfn.CONCAT("""",VLOOKUP(B183,'Index Web'!A$3:L$234,3,FALSE),"""")</f>
        <v>""</v>
      </c>
      <c r="G183" t="s">
        <v>948</v>
      </c>
      <c r="H183" t="str">
        <f>_xlfn.CONCAT("""",VLOOKUP(B183,'Index Web'!A$3:L$234,4,FALSE),"""")</f>
        <v>""</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v>
      </c>
      <c r="O183" t="s">
        <v>952</v>
      </c>
      <c r="P183" t="str">
        <f>_xlfn.CONCAT("""",VLOOKUP(B183,'Index Web'!A$3:O$234,15,FALSE)," ",VLOOKUP(B183,'Index Web'!A$3:O$234,13,FALSE),"""","},")</f>
        <v>" "},</v>
      </c>
      <c r="Q183" t="str">
        <f t="shared" si="2"/>
        <v>{id:300,title: "", subtitle: "", category: "Liturgia", moments: [""], url: "/src/index.html?canto=", content: " "},</v>
      </c>
    </row>
    <row r="184" spans="2:17" x14ac:dyDescent="0.25">
      <c r="B184" s="29">
        <v>210</v>
      </c>
      <c r="C184" t="s">
        <v>261</v>
      </c>
      <c r="D184">
        <f>VLOOKUP(B184,'Index Web'!A$3:L$234,2,FALSE)</f>
        <v>300</v>
      </c>
      <c r="E184" t="s">
        <v>947</v>
      </c>
      <c r="F184" t="str">
        <f>_xlfn.CONCAT("""",VLOOKUP(B184,'Index Web'!A$3:L$234,3,FALSE),"""")</f>
        <v>""</v>
      </c>
      <c r="G184" t="s">
        <v>948</v>
      </c>
      <c r="H184" t="str">
        <f>_xlfn.CONCAT("""",VLOOKUP(B184,'Index Web'!A$3:L$234,4,FALSE),"""")</f>
        <v>""</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v>
      </c>
      <c r="O184" t="s">
        <v>952</v>
      </c>
      <c r="P184" t="str">
        <f>_xlfn.CONCAT("""",VLOOKUP(B184,'Index Web'!A$3:O$234,15,FALSE)," ",VLOOKUP(B184,'Index Web'!A$3:O$234,13,FALSE),"""","},")</f>
        <v>" "},</v>
      </c>
      <c r="Q184" t="str">
        <f t="shared" si="2"/>
        <v>{id:300,title: "", subtitle: "", category: "Liturgia", moments: [""], url: "/src/index.html?canto=", content: " "},</v>
      </c>
    </row>
    <row r="185" spans="2:17" x14ac:dyDescent="0.25">
      <c r="B185" s="27">
        <v>211</v>
      </c>
      <c r="C185" t="s">
        <v>261</v>
      </c>
      <c r="D185">
        <f>VLOOKUP(B185,'Index Web'!A$3:L$234,2,FALSE)</f>
        <v>300</v>
      </c>
      <c r="E185" t="s">
        <v>947</v>
      </c>
      <c r="F185" t="str">
        <f>_xlfn.CONCAT("""",VLOOKUP(B185,'Index Web'!A$3:L$234,3,FALSE),"""")</f>
        <v>""</v>
      </c>
      <c r="G185" t="s">
        <v>948</v>
      </c>
      <c r="H185" t="str">
        <f>_xlfn.CONCAT("""",VLOOKUP(B185,'Index Web'!A$3:L$234,4,FALSE),"""")</f>
        <v>""</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v>
      </c>
      <c r="O185" t="s">
        <v>952</v>
      </c>
      <c r="P185" t="str">
        <f>_xlfn.CONCAT("""",VLOOKUP(B185,'Index Web'!A$3:O$234,15,FALSE)," ",VLOOKUP(B185,'Index Web'!A$3:O$234,13,FALSE),"""","},")</f>
        <v>" "},</v>
      </c>
      <c r="Q185" t="str">
        <f t="shared" si="2"/>
        <v>{id:300,title: "", subtitle: "", category: "Liturgia", moments: [""], url: "/src/index.html?canto=", content: " "},</v>
      </c>
    </row>
    <row r="186" spans="2:17" x14ac:dyDescent="0.25">
      <c r="B186" s="29">
        <v>212</v>
      </c>
      <c r="C186" t="s">
        <v>261</v>
      </c>
      <c r="D186">
        <f>VLOOKUP(B186,'Index Web'!A$3:L$234,2,FALSE)</f>
        <v>300</v>
      </c>
      <c r="E186" t="s">
        <v>947</v>
      </c>
      <c r="F186" t="str">
        <f>_xlfn.CONCAT("""",VLOOKUP(B186,'Index Web'!A$3:L$234,3,FALSE),"""")</f>
        <v>""</v>
      </c>
      <c r="G186" t="s">
        <v>948</v>
      </c>
      <c r="H186" t="str">
        <f>_xlfn.CONCAT("""",VLOOKUP(B186,'Index Web'!A$3:L$234,4,FALSE),"""")</f>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v>
      </c>
      <c r="O186" t="s">
        <v>952</v>
      </c>
      <c r="P186" t="str">
        <f>_xlfn.CONCAT("""",VLOOKUP(B186,'Index Web'!A$3:O$234,15,FALSE)," ",VLOOKUP(B186,'Index Web'!A$3:O$234,13,FALSE),"""","},")</f>
        <v>" "},</v>
      </c>
      <c r="Q186" t="str">
        <f t="shared" si="2"/>
        <v>{id:300,title: "", subtitle: "", category: "Liturgia", moments: [""], url: "/src/index.html?canto=", content: " "},</v>
      </c>
    </row>
    <row r="187" spans="2:17" x14ac:dyDescent="0.25">
      <c r="B187" s="26">
        <v>144</v>
      </c>
      <c r="C187" t="s">
        <v>261</v>
      </c>
      <c r="D187">
        <f>VLOOKUP(B187,'Index Web'!A$3:L$234,2,FALSE)</f>
        <v>300</v>
      </c>
      <c r="E187" t="s">
        <v>947</v>
      </c>
      <c r="F187" t="str">
        <f>_xlfn.CONCAT("""",VLOOKUP(B187,'Index Web'!A$3:L$234,3,FALSE),"""")</f>
        <v>"Salmo 144"</v>
      </c>
      <c r="G187" t="s">
        <v>948</v>
      </c>
      <c r="H187" t="str">
        <f>_xlfn.CONCAT("""",VLOOKUP(B187,'Index Web'!A$3:L$234,4,FALSE),"""")</f>
        <v>""</v>
      </c>
      <c r="I187" t="s">
        <v>949</v>
      </c>
      <c r="J187" t="str">
        <f>_xlfn.CONCAT("""",VLOOKUP(B187,'Index Web'!A$3:L$234,5,FALSE),"""")</f>
        <v>"Liturgia"</v>
      </c>
      <c r="K187" t="s">
        <v>950</v>
      </c>
      <c r="L187" t="str">
        <f>_xlfn.CONCAT("[",VLOOKUP(B187,'Index Web'!A$3:N$234,14,FALSE),"]")</f>
        <v>[Salmodia]</v>
      </c>
      <c r="M187" t="s">
        <v>951</v>
      </c>
      <c r="N187" t="str">
        <f>_xlfn.CONCAT("""/src/index.html?canto=",VLOOKUP(B187,'Index Web'!A$3:N$234,13,FALSE),"""")</f>
        <v>"/src/index.html?canto=salmo144"</v>
      </c>
      <c r="O187" t="s">
        <v>952</v>
      </c>
      <c r="P187" t="str">
        <f>_xlfn.CONCAT("""",VLOOKUP(B187,'Index Web'!A$3:O$234,15,FALSE)," ",VLOOKUP(B187,'Index Web'!A$3:O$234,13,FALSE),"""","},")</f>
        <v>" salmo144"},</v>
      </c>
      <c r="Q187" t="str">
        <f t="shared" si="2"/>
        <v>{id:300,title: "Salmo 144", subtitle: "", category: "Liturgia", moments: [Salmodia], url: "/src/index.html?canto=salmo144", content: " salmo144"},</v>
      </c>
    </row>
    <row r="188" spans="2:17" x14ac:dyDescent="0.25">
      <c r="B188" s="27">
        <v>218</v>
      </c>
      <c r="C188" t="s">
        <v>261</v>
      </c>
      <c r="D188">
        <f>VLOOKUP(B188,'Index Web'!A$3:L$234,2,FALSE)</f>
        <v>300</v>
      </c>
      <c r="E188" t="s">
        <v>947</v>
      </c>
      <c r="F188" t="str">
        <f>_xlfn.CONCAT("""",VLOOKUP(B188,'Index Web'!A$3:L$234,3,FALSE),"""")</f>
        <v>""</v>
      </c>
      <c r="G188" t="s">
        <v>948</v>
      </c>
      <c r="H188" t="str">
        <f>_xlfn.CONCAT("""",VLOOKUP(B188,'Index Web'!A$3:L$234,4,FALSE),"""")</f>
        <v>""</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v>
      </c>
      <c r="O188" t="s">
        <v>952</v>
      </c>
      <c r="P188" t="str">
        <f>_xlfn.CONCAT("""",VLOOKUP(B188,'Index Web'!A$3:O$234,15,FALSE)," ",VLOOKUP(B188,'Index Web'!A$3:O$234,13,FALSE),"""","},")</f>
        <v>" "},</v>
      </c>
      <c r="Q188" t="str">
        <f t="shared" si="2"/>
        <v>{id:300,title: "", subtitle: "", category: "Liturgia", moments: [""], url: "/src/index.html?canto=", content: " "},</v>
      </c>
    </row>
    <row r="189" spans="2:17" x14ac:dyDescent="0.25">
      <c r="B189" s="29">
        <v>219</v>
      </c>
      <c r="C189" t="s">
        <v>261</v>
      </c>
      <c r="D189">
        <f>VLOOKUP(B189,'Index Web'!A$3:L$234,2,FALSE)</f>
        <v>300</v>
      </c>
      <c r="E189" t="s">
        <v>947</v>
      </c>
      <c r="F189" t="str">
        <f>_xlfn.CONCAT("""",VLOOKUP(B189,'Index Web'!A$3:L$234,3,FALSE),"""")</f>
        <v>""</v>
      </c>
      <c r="G189" t="s">
        <v>948</v>
      </c>
      <c r="H189" t="str">
        <f>_xlfn.CONCAT("""",VLOOKUP(B189,'Index Web'!A$3:L$234,4,FALSE),"""")</f>
        <v>""</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v>
      </c>
      <c r="O189" t="s">
        <v>952</v>
      </c>
      <c r="P189" t="str">
        <f>_xlfn.CONCAT("""",VLOOKUP(B189,'Index Web'!A$3:O$234,15,FALSE)," ",VLOOKUP(B189,'Index Web'!A$3:O$234,13,FALSE),"""","},")</f>
        <v>" "},</v>
      </c>
      <c r="Q189" t="str">
        <f t="shared" si="2"/>
        <v>{id:300,title: "", subtitle: "", category: "Liturgia", moments: [""], url: "/src/index.html?canto=", content: " "},</v>
      </c>
    </row>
    <row r="190" spans="2:17" x14ac:dyDescent="0.25">
      <c r="B190" s="29">
        <v>215</v>
      </c>
      <c r="C190" t="s">
        <v>261</v>
      </c>
      <c r="D190">
        <f>VLOOKUP(B190,'Index Web'!A$3:L$234,2,FALSE)</f>
        <v>300</v>
      </c>
      <c r="E190" t="s">
        <v>947</v>
      </c>
      <c r="F190" t="str">
        <f>_xlfn.CONCAT("""",VLOOKUP(B190,'Index Web'!A$3:L$234,3,FALSE),"""")</f>
        <v>""</v>
      </c>
      <c r="G190" t="s">
        <v>948</v>
      </c>
      <c r="H190" t="str">
        <f>_xlfn.CONCAT("""",VLOOKUP(B190,'Index Web'!A$3:L$234,4,FALSE),"""")</f>
        <v>""</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v>
      </c>
      <c r="O190" t="s">
        <v>952</v>
      </c>
      <c r="P190" t="str">
        <f>_xlfn.CONCAT("""",VLOOKUP(B190,'Index Web'!A$3:O$234,15,FALSE)," ",VLOOKUP(B190,'Index Web'!A$3:O$234,13,FALSE),"""","},")</f>
        <v>" "},</v>
      </c>
      <c r="Q190" t="str">
        <f t="shared" si="2"/>
        <v>{id:300,title: "", subtitle: "", category: "Liturgia", moments: [""], url: "/src/index.html?canto=", content: " "},</v>
      </c>
    </row>
    <row r="191" spans="2:17" x14ac:dyDescent="0.25">
      <c r="B191" s="27">
        <v>216</v>
      </c>
      <c r="C191" t="s">
        <v>261</v>
      </c>
      <c r="D191">
        <f>VLOOKUP(B191,'Index Web'!A$3:L$234,2,FALSE)</f>
        <v>300</v>
      </c>
      <c r="E191" t="s">
        <v>947</v>
      </c>
      <c r="F191" t="str">
        <f>_xlfn.CONCAT("""",VLOOKUP(B191,'Index Web'!A$3:L$234,3,FALSE),"""")</f>
        <v>""</v>
      </c>
      <c r="G191" t="s">
        <v>948</v>
      </c>
      <c r="H191" t="str">
        <f>_xlfn.CONCAT("""",VLOOKUP(B191,'Index Web'!A$3:L$234,4,FALSE),"""")</f>
        <v>""</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v>
      </c>
      <c r="O191" t="s">
        <v>952</v>
      </c>
      <c r="P191" t="str">
        <f>_xlfn.CONCAT("""",VLOOKUP(B191,'Index Web'!A$3:O$234,15,FALSE)," ",VLOOKUP(B191,'Index Web'!A$3:O$234,13,FALSE),"""","},")</f>
        <v>" "},</v>
      </c>
      <c r="Q191" t="str">
        <f t="shared" si="2"/>
        <v>{id:300,title: "", subtitle: "", category: "Liturgia", moments: [""], url: "/src/index.html?canto=", content: " "},</v>
      </c>
    </row>
    <row r="192" spans="2:17" x14ac:dyDescent="0.25">
      <c r="B192" s="27">
        <v>214</v>
      </c>
      <c r="C192" t="s">
        <v>261</v>
      </c>
      <c r="D192">
        <f>VLOOKUP(B192,'Index Web'!A$3:L$234,2,FALSE)</f>
        <v>300</v>
      </c>
      <c r="E192" t="s">
        <v>947</v>
      </c>
      <c r="F192" t="str">
        <f>_xlfn.CONCAT("""",VLOOKUP(B192,'Index Web'!A$3:L$234,3,FALSE),"""")</f>
        <v>""</v>
      </c>
      <c r="G192" t="s">
        <v>948</v>
      </c>
      <c r="H192" t="str">
        <f>_xlfn.CONCAT("""",VLOOKUP(B192,'Index Web'!A$3:L$234,4,FALSE),"""")</f>
        <v>""</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v>
      </c>
      <c r="O192" t="s">
        <v>952</v>
      </c>
      <c r="P192" t="str">
        <f>_xlfn.CONCAT("""",VLOOKUP(B192,'Index Web'!A$3:O$234,15,FALSE)," ",VLOOKUP(B192,'Index Web'!A$3:O$234,13,FALSE),"""","},")</f>
        <v>" "},</v>
      </c>
      <c r="Q192" t="str">
        <f t="shared" si="2"/>
        <v>{id:300,title: "", subtitle: "", category: "Liturgia", moments: [""], url: "/src/index.html?canto=", content: " "},</v>
      </c>
    </row>
    <row r="193" spans="2:17" x14ac:dyDescent="0.25">
      <c r="B193" s="29">
        <v>217</v>
      </c>
      <c r="C193" t="s">
        <v>261</v>
      </c>
      <c r="D193">
        <f>VLOOKUP(B193,'Index Web'!A$3:L$234,2,FALSE)</f>
        <v>300</v>
      </c>
      <c r="E193" t="s">
        <v>947</v>
      </c>
      <c r="F193" t="str">
        <f>_xlfn.CONCAT("""",VLOOKUP(B193,'Index Web'!A$3:L$234,3,FALSE),"""")</f>
        <v>""</v>
      </c>
      <c r="G193" t="s">
        <v>948</v>
      </c>
      <c r="H193" t="str">
        <f>_xlfn.CONCAT("""",VLOOKUP(B193,'Index Web'!A$3:L$234,4,FALSE),"""")</f>
        <v>""</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v>
      </c>
      <c r="O193" t="s">
        <v>952</v>
      </c>
      <c r="P193" t="str">
        <f>_xlfn.CONCAT("""",VLOOKUP(B193,'Index Web'!A$3:O$234,15,FALSE)," ",VLOOKUP(B193,'Index Web'!A$3:O$234,13,FALSE),"""","},")</f>
        <v>" "},</v>
      </c>
      <c r="Q193" t="str">
        <f t="shared" si="2"/>
        <v>{id:300,title: "", subtitle: "", category: "Liturgia", moments: [""], url: "/src/index.html?canto=", content: " "},</v>
      </c>
    </row>
    <row r="194" spans="2:17" x14ac:dyDescent="0.25">
      <c r="B194" s="25">
        <v>145</v>
      </c>
      <c r="C194" t="s">
        <v>261</v>
      </c>
      <c r="D194">
        <f>VLOOKUP(B194,'Index Web'!A$3:L$234,2,FALSE)</f>
        <v>300</v>
      </c>
      <c r="E194" t="s">
        <v>947</v>
      </c>
      <c r="F194" t="str">
        <f>_xlfn.CONCAT("""",VLOOKUP(B194,'Index Web'!A$3:L$234,3,FALSE),"""")</f>
        <v>"Salmo 145"</v>
      </c>
      <c r="G194" t="s">
        <v>948</v>
      </c>
      <c r="H194" t="str">
        <f>_xlfn.CONCAT("""",VLOOKUP(B194,'Index Web'!A$3:L$234,4,FALSE),"""")</f>
        <v>""</v>
      </c>
      <c r="I194" t="s">
        <v>949</v>
      </c>
      <c r="J194" t="str">
        <f>_xlfn.CONCAT("""",VLOOKUP(B194,'Index Web'!A$3:L$234,5,FALSE),"""")</f>
        <v>"Liturgia"</v>
      </c>
      <c r="K194" t="s">
        <v>950</v>
      </c>
      <c r="L194" t="str">
        <f>_xlfn.CONCAT("[",VLOOKUP(B194,'Index Web'!A$3:N$234,14,FALSE),"]")</f>
        <v>[Salmodia]</v>
      </c>
      <c r="M194" t="s">
        <v>951</v>
      </c>
      <c r="N194" t="str">
        <f>_xlfn.CONCAT("""/src/index.html?canto=",VLOOKUP(B194,'Index Web'!A$3:N$234,13,FALSE),"""")</f>
        <v>"/src/index.html?canto=salmo145"</v>
      </c>
      <c r="O194" t="s">
        <v>952</v>
      </c>
      <c r="P194" t="str">
        <f>_xlfn.CONCAT("""",VLOOKUP(B194,'Index Web'!A$3:O$234,15,FALSE)," ",VLOOKUP(B194,'Index Web'!A$3:O$234,13,FALSE),"""","},")</f>
        <v>" salmo145"},</v>
      </c>
      <c r="Q194" t="str">
        <f t="shared" si="2"/>
        <v>{id:300,title: "Salmo 145", subtitle: "", category: "Liturgia", moments: [Salmodia], url: "/src/index.html?canto=salmo145", content: " salmo145"},</v>
      </c>
    </row>
    <row r="195" spans="2:17" x14ac:dyDescent="0.25">
      <c r="B195" s="26">
        <v>146</v>
      </c>
      <c r="C195" t="s">
        <v>261</v>
      </c>
      <c r="D195">
        <f>VLOOKUP(B195,'Index Web'!A$3:L$234,2,FALSE)</f>
        <v>300</v>
      </c>
      <c r="E195" t="s">
        <v>947</v>
      </c>
      <c r="F195" t="str">
        <f>_xlfn.CONCAT("""",VLOOKUP(B195,'Index Web'!A$3:L$234,3,FALSE),"""")</f>
        <v>"Salmo 146"</v>
      </c>
      <c r="G195" t="s">
        <v>948</v>
      </c>
      <c r="H195" t="str">
        <f>_xlfn.CONCAT("""",VLOOKUP(B195,'Index Web'!A$3:L$234,4,FALSE),"""")</f>
        <v>""</v>
      </c>
      <c r="I195" t="s">
        <v>949</v>
      </c>
      <c r="J195" t="str">
        <f>_xlfn.CONCAT("""",VLOOKUP(B195,'Index Web'!A$3:L$234,5,FALSE),"""")</f>
        <v>"Liturgia"</v>
      </c>
      <c r="K195" t="s">
        <v>950</v>
      </c>
      <c r="L195" t="str">
        <f>_xlfn.CONCAT("[",VLOOKUP(B195,'Index Web'!A$3:N$234,14,FALSE),"]")</f>
        <v>[Salmodia]</v>
      </c>
      <c r="M195" t="s">
        <v>951</v>
      </c>
      <c r="N195" t="str">
        <f>_xlfn.CONCAT("""/src/index.html?canto=",VLOOKUP(B195,'Index Web'!A$3:N$234,13,FALSE),"""")</f>
        <v>"/src/index.html?canto=salmo146"</v>
      </c>
      <c r="O195" t="s">
        <v>952</v>
      </c>
      <c r="P195" t="str">
        <f>_xlfn.CONCAT("""",VLOOKUP(B195,'Index Web'!A$3:O$234,15,FALSE)," ",VLOOKUP(B195,'Index Web'!A$3:O$234,13,FALSE),"""","},")</f>
        <v>" salmo146"},</v>
      </c>
      <c r="Q195" t="str">
        <f t="shared" ref="Q195:Q232" si="3">_xlfn.CONCAT(C195:P195)</f>
        <v>{id:300,title: "Salmo 146", subtitle: "", category: "Liturgia", moments: [Salmodia], url: "/src/index.html?canto=salmo146", content: " salmo146"},</v>
      </c>
    </row>
    <row r="196" spans="2:17" x14ac:dyDescent="0.25">
      <c r="B196" s="25">
        <v>147</v>
      </c>
      <c r="C196" t="s">
        <v>261</v>
      </c>
      <c r="D196">
        <f>VLOOKUP(B196,'Index Web'!A$3:L$234,2,FALSE)</f>
        <v>300</v>
      </c>
      <c r="E196" t="s">
        <v>947</v>
      </c>
      <c r="F196" t="str">
        <f>_xlfn.CONCAT("""",VLOOKUP(B196,'Index Web'!A$3:L$234,3,FALSE),"""")</f>
        <v>"Salmo 147"</v>
      </c>
      <c r="G196" t="s">
        <v>948</v>
      </c>
      <c r="H196" t="str">
        <f>_xlfn.CONCAT("""",VLOOKUP(B196,'Index Web'!A$3:L$234,4,FALSE),"""")</f>
        <v>""</v>
      </c>
      <c r="I196" t="s">
        <v>949</v>
      </c>
      <c r="J196" t="str">
        <f>_xlfn.CONCAT("""",VLOOKUP(B196,'Index Web'!A$3:L$234,5,FALSE),"""")</f>
        <v>"Liturgia"</v>
      </c>
      <c r="K196" t="s">
        <v>950</v>
      </c>
      <c r="L196" t="str">
        <f>_xlfn.CONCAT("[",VLOOKUP(B196,'Index Web'!A$3:N$234,14,FALSE),"]")</f>
        <v>[Salmodia]</v>
      </c>
      <c r="M196" t="s">
        <v>951</v>
      </c>
      <c r="N196" t="str">
        <f>_xlfn.CONCAT("""/src/index.html?canto=",VLOOKUP(B196,'Index Web'!A$3:N$234,13,FALSE),"""")</f>
        <v>"/src/index.html?canto=salmo147"</v>
      </c>
      <c r="O196" t="s">
        <v>952</v>
      </c>
      <c r="P196" t="str">
        <f>_xlfn.CONCAT("""",VLOOKUP(B196,'Index Web'!A$3:O$234,15,FALSE)," ",VLOOKUP(B196,'Index Web'!A$3:O$234,13,FALSE),"""","},")</f>
        <v>" salmo147"},</v>
      </c>
      <c r="Q196" t="str">
        <f t="shared" si="3"/>
        <v>{id:300,title: "Salmo 147", subtitle: "", category: "Liturgia", moments: [Salmodia], url: "/src/index.html?canto=salmo147", content: " salmo147"},</v>
      </c>
    </row>
    <row r="197" spans="2:17" x14ac:dyDescent="0.25">
      <c r="B197" s="30">
        <v>233</v>
      </c>
      <c r="C197" t="s">
        <v>261</v>
      </c>
      <c r="D197" t="e">
        <f>VLOOKUP(B197,'Index Web'!A$3:L$234,2,FALSE)</f>
        <v>#N/A</v>
      </c>
      <c r="E197" t="s">
        <v>947</v>
      </c>
      <c r="F197" t="e">
        <f>_xlfn.CONCAT("""",VLOOKUP(B197,'Index Web'!A$3:L$234,3,FALSE),"""")</f>
        <v>#N/A</v>
      </c>
      <c r="G197" t="s">
        <v>948</v>
      </c>
      <c r="H197" t="e">
        <f>_xlfn.CONCAT("""",VLOOKUP(B197,'Index Web'!A$3:L$234,4,FALSE),"""")</f>
        <v>#N/A</v>
      </c>
      <c r="I197" t="s">
        <v>949</v>
      </c>
      <c r="J197" t="e">
        <f>_xlfn.CONCAT("""",VLOOKUP(B197,'Index Web'!A$3:L$234,5,FALSE),"""")</f>
        <v>#N/A</v>
      </c>
      <c r="K197" t="s">
        <v>950</v>
      </c>
      <c r="L197" t="e">
        <f>_xlfn.CONCAT("[",VLOOKUP(B197,'Index Web'!A$3:N$234,14,FALSE),"]")</f>
        <v>#N/A</v>
      </c>
      <c r="M197" t="s">
        <v>951</v>
      </c>
      <c r="N197" t="e">
        <f>_xlfn.CONCAT("""/src/index.html?canto=",VLOOKUP(B197,'Index Web'!A$3:N$234,13,FALSE),"""")</f>
        <v>#N/A</v>
      </c>
      <c r="O197" t="s">
        <v>952</v>
      </c>
      <c r="P197" t="e">
        <f>_xlfn.CONCAT("""",VLOOKUP(B197,'Index Web'!A$3:O$234,15,FALSE)," ",VLOOKUP(B197,'Index Web'!A$3:O$234,13,FALSE),"""","},")</f>
        <v>#N/A</v>
      </c>
      <c r="Q197" t="e">
        <f t="shared" si="3"/>
        <v>#N/A</v>
      </c>
    </row>
    <row r="198" spans="2:17" x14ac:dyDescent="0.25">
      <c r="B198" s="25">
        <v>148</v>
      </c>
      <c r="C198" t="s">
        <v>261</v>
      </c>
      <c r="D198">
        <f>VLOOKUP(B198,'Index Web'!A$3:L$234,2,FALSE)</f>
        <v>300</v>
      </c>
      <c r="E198" t="s">
        <v>947</v>
      </c>
      <c r="F198" t="str">
        <f>_xlfn.CONCAT("""",VLOOKUP(B198,'Index Web'!A$3:L$234,3,FALSE),"""")</f>
        <v>"Salmo 148"</v>
      </c>
      <c r="G198" t="s">
        <v>948</v>
      </c>
      <c r="H198" t="str">
        <f>_xlfn.CONCAT("""",VLOOKUP(B198,'Index Web'!A$3:L$234,4,FALSE),"""")</f>
        <v>""</v>
      </c>
      <c r="I198" t="s">
        <v>949</v>
      </c>
      <c r="J198" t="str">
        <f>_xlfn.CONCAT("""",VLOOKUP(B198,'Index Web'!A$3:L$234,5,FALSE),"""")</f>
        <v>"Liturgia"</v>
      </c>
      <c r="K198" t="s">
        <v>950</v>
      </c>
      <c r="L198" t="str">
        <f>_xlfn.CONCAT("[",VLOOKUP(B198,'Index Web'!A$3:N$234,14,FALSE),"]")</f>
        <v>[Salmodia]</v>
      </c>
      <c r="M198" t="s">
        <v>951</v>
      </c>
      <c r="N198" t="str">
        <f>_xlfn.CONCAT("""/src/index.html?canto=",VLOOKUP(B198,'Index Web'!A$3:N$234,13,FALSE),"""")</f>
        <v>"/src/index.html?canto=salmo148"</v>
      </c>
      <c r="O198" t="s">
        <v>952</v>
      </c>
      <c r="P198" t="str">
        <f>_xlfn.CONCAT("""",VLOOKUP(B198,'Index Web'!A$3:O$234,15,FALSE)," ",VLOOKUP(B198,'Index Web'!A$3:O$234,13,FALSE),"""","},")</f>
        <v>" salmo148"},</v>
      </c>
      <c r="Q198" t="str">
        <f t="shared" si="3"/>
        <v>{id:300,title: "Salmo 148", subtitle: "", category: "Liturgia", moments: [Salmodia], url: "/src/index.html?canto=salmo148", content: " salmo148"},</v>
      </c>
    </row>
    <row r="199" spans="2:17" x14ac:dyDescent="0.25">
      <c r="B199" s="31">
        <v>234</v>
      </c>
      <c r="C199" t="s">
        <v>261</v>
      </c>
      <c r="D199" t="e">
        <f>VLOOKUP(B199,'Index Web'!A$3:L$234,2,FALSE)</f>
        <v>#N/A</v>
      </c>
      <c r="E199" t="s">
        <v>947</v>
      </c>
      <c r="F199" t="e">
        <f>_xlfn.CONCAT("""",VLOOKUP(B199,'Index Web'!A$3:L$234,3,FALSE),"""")</f>
        <v>#N/A</v>
      </c>
      <c r="G199" t="s">
        <v>948</v>
      </c>
      <c r="H199" t="e">
        <f>_xlfn.CONCAT("""",VLOOKUP(B199,'Index Web'!A$3:L$234,4,FALSE),"""")</f>
        <v>#N/A</v>
      </c>
      <c r="I199" t="s">
        <v>949</v>
      </c>
      <c r="J199" t="e">
        <f>_xlfn.CONCAT("""",VLOOKUP(B199,'Index Web'!A$3:L$234,5,FALSE),"""")</f>
        <v>#N/A</v>
      </c>
      <c r="K199" t="s">
        <v>950</v>
      </c>
      <c r="L199" t="e">
        <f>_xlfn.CONCAT("[",VLOOKUP(B199,'Index Web'!A$3:N$234,14,FALSE),"]")</f>
        <v>#N/A</v>
      </c>
      <c r="M199" t="s">
        <v>951</v>
      </c>
      <c r="N199" t="e">
        <f>_xlfn.CONCAT("""/src/index.html?canto=",VLOOKUP(B199,'Index Web'!A$3:N$234,13,FALSE),"""")</f>
        <v>#N/A</v>
      </c>
      <c r="O199" t="s">
        <v>952</v>
      </c>
      <c r="P199" t="e">
        <f>_xlfn.CONCAT("""",VLOOKUP(B199,'Index Web'!A$3:O$234,15,FALSE)," ",VLOOKUP(B199,'Index Web'!A$3:O$234,13,FALSE),"""","},")</f>
        <v>#N/A</v>
      </c>
      <c r="Q199" t="e">
        <f t="shared" si="3"/>
        <v>#N/A</v>
      </c>
    </row>
    <row r="200" spans="2:17" x14ac:dyDescent="0.25">
      <c r="B200" s="25">
        <v>149</v>
      </c>
      <c r="C200" t="s">
        <v>261</v>
      </c>
      <c r="D200">
        <f>VLOOKUP(B200,'Index Web'!A$3:L$234,2,FALSE)</f>
        <v>300</v>
      </c>
      <c r="E200" t="s">
        <v>947</v>
      </c>
      <c r="F200" t="str">
        <f>_xlfn.CONCAT("""",VLOOKUP(B200,'Index Web'!A$3:L$234,3,FALSE),"""")</f>
        <v>"Salmo 149"</v>
      </c>
      <c r="G200" t="s">
        <v>948</v>
      </c>
      <c r="H200" t="str">
        <f>_xlfn.CONCAT("""",VLOOKUP(B200,'Index Web'!A$3:L$234,4,FALSE),"""")</f>
        <v>""</v>
      </c>
      <c r="I200" t="s">
        <v>949</v>
      </c>
      <c r="J200" t="str">
        <f>_xlfn.CONCAT("""",VLOOKUP(B200,'Index Web'!A$3:L$234,5,FALSE),"""")</f>
        <v>"Liturgia"</v>
      </c>
      <c r="K200" t="s">
        <v>950</v>
      </c>
      <c r="L200" t="str">
        <f>_xlfn.CONCAT("[",VLOOKUP(B200,'Index Web'!A$3:N$234,14,FALSE),"]")</f>
        <v>[Salmodia]</v>
      </c>
      <c r="M200" t="s">
        <v>951</v>
      </c>
      <c r="N200" t="str">
        <f>_xlfn.CONCAT("""/src/index.html?canto=",VLOOKUP(B200,'Index Web'!A$3:N$234,13,FALSE),"""")</f>
        <v>"/src/index.html?canto=salmo149"</v>
      </c>
      <c r="O200" t="s">
        <v>952</v>
      </c>
      <c r="P200" t="str">
        <f>_xlfn.CONCAT("""",VLOOKUP(B200,'Index Web'!A$3:O$234,15,FALSE)," ",VLOOKUP(B200,'Index Web'!A$3:O$234,13,FALSE),"""","},")</f>
        <v>" salmo149"},</v>
      </c>
      <c r="Q200" t="str">
        <f t="shared" si="3"/>
        <v>{id:300,title: "Salmo 149", subtitle: "", category: "Liturgia", moments: [Salmodia], url: "/src/index.html?canto=salmo149", content: " salmo149"},</v>
      </c>
    </row>
    <row r="201" spans="2:17" x14ac:dyDescent="0.25">
      <c r="B201" s="26">
        <v>150</v>
      </c>
      <c r="C201" t="s">
        <v>261</v>
      </c>
      <c r="D201">
        <f>VLOOKUP(B201,'Index Web'!A$3:L$234,2,FALSE)</f>
        <v>300</v>
      </c>
      <c r="E201" t="s">
        <v>947</v>
      </c>
      <c r="F201" t="str">
        <f>_xlfn.CONCAT("""",VLOOKUP(B201,'Index Web'!A$3:L$234,3,FALSE),"""")</f>
        <v>"Salmo 150"</v>
      </c>
      <c r="G201" t="s">
        <v>948</v>
      </c>
      <c r="H201" t="str">
        <f>_xlfn.CONCAT("""",VLOOKUP(B201,'Index Web'!A$3:L$234,4,FALSE),"""")</f>
        <v>""</v>
      </c>
      <c r="I201" t="s">
        <v>949</v>
      </c>
      <c r="J201" t="str">
        <f>_xlfn.CONCAT("""",VLOOKUP(B201,'Index Web'!A$3:L$234,5,FALSE),"""")</f>
        <v>"Liturgia"</v>
      </c>
      <c r="K201" t="s">
        <v>950</v>
      </c>
      <c r="L201" t="str">
        <f>_xlfn.CONCAT("[",VLOOKUP(B201,'Index Web'!A$3:N$234,14,FALSE),"]")</f>
        <v>[Salmodia]</v>
      </c>
      <c r="M201" t="s">
        <v>951</v>
      </c>
      <c r="N201" t="str">
        <f>_xlfn.CONCAT("""/src/index.html?canto=",VLOOKUP(B201,'Index Web'!A$3:N$234,13,FALSE),"""")</f>
        <v>"/src/index.html?canto=salmo150"</v>
      </c>
      <c r="O201" t="s">
        <v>952</v>
      </c>
      <c r="P201" t="str">
        <f>_xlfn.CONCAT("""",VLOOKUP(B201,'Index Web'!A$3:O$234,15,FALSE)," ",VLOOKUP(B201,'Index Web'!A$3:O$234,13,FALSE),"""","},")</f>
        <v>" salmo150"},</v>
      </c>
      <c r="Q201" t="str">
        <f t="shared" si="3"/>
        <v>{id:300,title: "Salmo 150", subtitle: "", category: "Liturgia", moments: [Salmodia], url: "/src/index.html?canto=salmo150", content: " salmo150"},</v>
      </c>
    </row>
    <row r="202" spans="2:17" x14ac:dyDescent="0.25">
      <c r="B202" s="25">
        <v>151</v>
      </c>
      <c r="C202" t="s">
        <v>261</v>
      </c>
      <c r="D202">
        <f>VLOOKUP(B202,'Index Web'!A$3:L$234,2,FALSE)</f>
        <v>300</v>
      </c>
      <c r="E202" t="s">
        <v>947</v>
      </c>
      <c r="F202" t="str">
        <f>_xlfn.CONCAT("""",VLOOKUP(B202,'Index Web'!A$3:L$234,3,FALSE),"""")</f>
        <v>"Salmodia Cantico - Isaias 40,10-17"</v>
      </c>
      <c r="G202" t="s">
        <v>948</v>
      </c>
      <c r="H202" t="str">
        <f>_xlfn.CONCAT("""",VLOOKUP(B202,'Index Web'!A$3:L$234,4,FALSE),"""")</f>
        <v>"Cántico: EL BUEN PASTOR ES EL DIOS ALTISIMO Y SAPIENTÍSIMO - Is 40, 10-17"</v>
      </c>
      <c r="I202" t="s">
        <v>949</v>
      </c>
      <c r="J202" t="str">
        <f>_xlfn.CONCAT("""",VLOOKUP(B202,'Index Web'!A$3:L$234,5,FALSE),"""")</f>
        <v>"Liturgia"</v>
      </c>
      <c r="K202" t="s">
        <v>950</v>
      </c>
      <c r="L202" t="str">
        <f>_xlfn.CONCAT("[",VLOOKUP(B202,'Index Web'!A$3:N$234,14,FALSE),"]")</f>
        <v>[Salmodia]</v>
      </c>
      <c r="M202" t="s">
        <v>951</v>
      </c>
      <c r="N202" t="str">
        <f>_xlfn.CONCAT("""/src/index.html?canto=",VLOOKUP(B202,'Index Web'!A$3:N$234,13,FALSE),"""")</f>
        <v>"/src/index.html?canto=Is401017"</v>
      </c>
      <c r="O202" t="s">
        <v>952</v>
      </c>
      <c r="P202" t="str">
        <f>_xlfn.CONCAT("""",VLOOKUP(B202,'Index Web'!A$3:O$234,15,FALSE)," ",VLOOKUP(B202,'Index Web'!A$3:O$234,13,FALSE),"""","},")</f>
        <v>"Cántico: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v>
      </c>
      <c r="Q202" t="str">
        <f t="shared" si="3"/>
        <v>{id:300,title: "Salmodia Cantico - Isaias 40,10-17", subtitle: "Cántico: EL BUEN PASTOR ES EL DIOS ALTISIMO Y SAPIENTÍSIMO - Is 40, 10-17", category: "Liturgia", moments: [Salmodia], url: "/src/index.html?canto=Is401017", content: "Cántico: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v>
      </c>
    </row>
    <row r="203" spans="2:17" x14ac:dyDescent="0.25">
      <c r="B203" s="26">
        <v>152</v>
      </c>
      <c r="C203" t="s">
        <v>261</v>
      </c>
      <c r="D203">
        <f>VLOOKUP(B203,'Index Web'!A$3:L$234,2,FALSE)</f>
        <v>300</v>
      </c>
      <c r="E203" t="s">
        <v>947</v>
      </c>
      <c r="F203" t="str">
        <f>_xlfn.CONCAT("""",VLOOKUP(B203,'Index Web'!A$3:L$234,3,FALSE),"""")</f>
        <v>"Salmodia Cantico - Dn 3, 57-88. 56"</v>
      </c>
      <c r="G203" t="s">
        <v>948</v>
      </c>
      <c r="H203" t="str">
        <f>_xlfn.CONCAT("""",VLOOKUP(B203,'Index Web'!A$3:L$234,4,FALSE),"""")</f>
        <v>"Cántico: TODA LA CREACIÓN ALABE AL SEÑOR - Dn 3, 57-88. 56"</v>
      </c>
      <c r="I203" t="s">
        <v>949</v>
      </c>
      <c r="J203" t="str">
        <f>_xlfn.CONCAT("""",VLOOKUP(B203,'Index Web'!A$3:L$234,5,FALSE),"""")</f>
        <v>"Liturgia"</v>
      </c>
      <c r="K203" t="s">
        <v>950</v>
      </c>
      <c r="L203" t="str">
        <f>_xlfn.CONCAT("[",VLOOKUP(B203,'Index Web'!A$3:N$234,14,FALSE),"]")</f>
        <v>[Salmodia]</v>
      </c>
      <c r="M203" t="s">
        <v>951</v>
      </c>
      <c r="N203" t="str">
        <f>_xlfn.CONCAT("""/src/index.html?canto=",VLOOKUP(B203,'Index Web'!A$3:N$234,13,FALSE),"""")</f>
        <v>"/src/index.html?canto=dn3578856"</v>
      </c>
      <c r="O203" t="s">
        <v>952</v>
      </c>
      <c r="P203" t="str">
        <f>_xlfn.CONCAT("""",VLOOKUP(B203,'Index Web'!A$3:O$234,15,FALSE)," ",VLOOKUP(B203,'Index Web'!A$3:O$234,13,FALSE),"""","},")</f>
        <v>"Creaturas todas del Señor, bendecid al Señor, ensalzadlo con himnos por los siglos. Ángeles del Señor, bendecid al Señor; cielos, bendecid al Señor. Aguas del espacio, bendecid al Señor; ejércitos del Señor, bendecid al Señor. Sol y luna, bendecid al Señor; astros del cielo, bendecid al Señor. Lluvia y rocío, bendecid al Señor; vientos todos, bendecid al Señor. Fuego y calor, bendecid al Señor; fríos y heladas, bendecid al Señor. Rocíos y nevadas, bendecid al Señor; témpanos y hielos, bendecid al Señor. Escarchas y nieves, bendecid al Señor; noche y día, bendecid al Señor. Luz y tinieblas, bendecid al Señor; rayos y nubes, bendecid al Señor. Bendiga la tierra al Señor, ensálcelo con himnos por los siglos. Montes y cumbres, bendecid al Señor; cuanto germina en la tierra, bendiga al Señor. Manantiales, bendecid al Señor; mares y ríos, bendecid al Señor. Cetáceos y peces, bendecid al Señor; aves del cielo, bendecid al Señor. Fieras y ganados, bendecid al Señor, ensalzadlo con himnos por los siglos. Hijos de los hombres, bendecid al Señor; bendiga Israel al Señor. Sacerdotes del Señor, bendecid al Señor; siervos del Señor, bendecid al Señor. Almas y espíritus justos, bendecid al Señor; santos y humildes de corazón, bendecid al Señor. Ananías, Azarías y Misael, bendecid al Señor, ensalzadlo con himnos por los siglos. Bendigamos al Padre, al Hijo y al Espíritu Santo, ensalcémoslo con himnos por los siglos. Bendito el Señor en la bóveda del cielo, alabado y glorioso y ensalzado por los siglos. No se dice Gloria al Padre. dn3578856"},</v>
      </c>
      <c r="Q203" t="str">
        <f t="shared" si="3"/>
        <v>{id:300,title: "Salmodia Cantico - Dn 3, 57-88. 56", subtitle: "Cántico: TODA LA CREACIÓN ALABE AL SEÑOR - Dn 3, 57-88. 56", category: "Liturgia", moments: [Salmodia], url: "/src/index.html?canto=dn3578856", content: "Creaturas todas del Señor, bendecid al Señor, ensalzadlo con himnos por los siglos. Ángeles del Señor, bendecid al Señor; cielos, bendecid al Señor. Aguas del espacio, bendecid al Señor; ejércitos del Señor, bendecid al Señor. Sol y luna, bendecid al Señor; astros del cielo, bendecid al Señor. Lluvia y rocío, bendecid al Señor; vientos todos, bendecid al Señor. Fuego y calor, bendecid al Señor; fríos y heladas, bendecid al Señor. Rocíos y nevadas, bendecid al Señor; témpanos y hielos, bendecid al Señor. Escarchas y nieves, bendecid al Señor; noche y día, bendecid al Señor. Luz y tinieblas, bendecid al Señor; rayos y nubes, bendecid al Señor. Bendiga la tierra al Señor, ensálcelo con himnos por los siglos. Montes y cumbres, bendecid al Señor; cuanto germina en la tierra, bendiga al Señor. Manantiales, bendecid al Señor; mares y ríos, bendecid al Señor. Cetáceos y peces, bendecid al Señor; aves del cielo, bendecid al Señor. Fieras y ganados, bendecid al Señor, ensalzadlo con himnos por los siglos. Hijos de los hombres, bendecid al Señor; bendiga Israel al Señor. Sacerdotes del Señor, bendecid al Señor; siervos del Señor, bendecid al Señor. Almas y espíritus justos, bendecid al Señor; santos y humildes de corazón, bendecid al Señor. Ananías, Azarías y Misael, bendecid al Señor, ensalzadlo con himnos por los siglos. Bendigamos al Padre, al Hijo y al Espíritu Santo, ensalcémoslo con himnos por los siglos. Bendito el Señor en la bóveda del cielo, alabado y glorioso y ensalzado por los siglos. No se dice Gloria al Padre. dn3578856"},</v>
      </c>
    </row>
    <row r="204" spans="2:17" x14ac:dyDescent="0.25">
      <c r="B204" s="25">
        <v>153</v>
      </c>
      <c r="C204" t="s">
        <v>261</v>
      </c>
      <c r="D204">
        <f>VLOOKUP(B204,'Index Web'!A$3:L$234,2,FALSE)</f>
        <v>300</v>
      </c>
      <c r="E204" t="s">
        <v>947</v>
      </c>
      <c r="F204" t="str">
        <f>_xlfn.CONCAT("""",VLOOKUP(B204,'Index Web'!A$3:L$234,3,FALSE),"""")</f>
        <v>""</v>
      </c>
      <c r="G204" t="s">
        <v>948</v>
      </c>
      <c r="H204" t="str">
        <f>_xlfn.CONCAT("""",VLOOKUP(B204,'Index Web'!A$3:L$234,4,FALSE),"""")</f>
        <v>""</v>
      </c>
      <c r="I204" t="s">
        <v>949</v>
      </c>
      <c r="J204" t="str">
        <f>_xlfn.CONCAT("""",VLOOKUP(B204,'Index Web'!A$3:L$234,5,FALSE),"""")</f>
        <v>"Liturgia"</v>
      </c>
      <c r="K204" t="s">
        <v>950</v>
      </c>
      <c r="L204" t="str">
        <f>_xlfn.CONCAT("[",VLOOKUP(B204,'Index Web'!A$3:N$234,14,FALSE),"]")</f>
        <v>[""]</v>
      </c>
      <c r="M204" t="s">
        <v>951</v>
      </c>
      <c r="N204" t="str">
        <f>_xlfn.CONCAT("""/src/index.html?canto=",VLOOKUP(B204,'Index Web'!A$3:N$234,13,FALSE),"""")</f>
        <v>"/src/index.html?canto="</v>
      </c>
      <c r="O204" t="s">
        <v>952</v>
      </c>
      <c r="P204" t="str">
        <f>_xlfn.CONCAT("""",VLOOKUP(B204,'Index Web'!A$3:O$234,15,FALSE)," ",VLOOKUP(B204,'Index Web'!A$3:O$234,13,FALSE),"""","},")</f>
        <v>" "},</v>
      </c>
      <c r="Q204" t="str">
        <f t="shared" si="3"/>
        <v>{id:300,title: "", subtitle: "", category: "Liturgia", moments: [""], url: "/src/index.html?canto=", content: " "},</v>
      </c>
    </row>
    <row r="205" spans="2:17" x14ac:dyDescent="0.25">
      <c r="B205" s="30">
        <v>235</v>
      </c>
      <c r="C205" t="s">
        <v>261</v>
      </c>
      <c r="D205" t="e">
        <f>VLOOKUP(B205,'Index Web'!A$3:L$234,2,FALSE)</f>
        <v>#N/A</v>
      </c>
      <c r="E205" t="s">
        <v>947</v>
      </c>
      <c r="F205" t="e">
        <f>_xlfn.CONCAT("""",VLOOKUP(B205,'Index Web'!A$3:L$234,3,FALSE),"""")</f>
        <v>#N/A</v>
      </c>
      <c r="G205" t="s">
        <v>948</v>
      </c>
      <c r="H205" t="e">
        <f>_xlfn.CONCAT("""",VLOOKUP(B205,'Index Web'!A$3:L$234,4,FALSE),"""")</f>
        <v>#N/A</v>
      </c>
      <c r="I205" t="s">
        <v>949</v>
      </c>
      <c r="J205" t="e">
        <f>_xlfn.CONCAT("""",VLOOKUP(B205,'Index Web'!A$3:L$234,5,FALSE),"""")</f>
        <v>#N/A</v>
      </c>
      <c r="K205" t="s">
        <v>950</v>
      </c>
      <c r="L205" t="e">
        <f>_xlfn.CONCAT("[",VLOOKUP(B205,'Index Web'!A$3:N$234,14,FALSE),"]")</f>
        <v>#N/A</v>
      </c>
      <c r="M205" t="s">
        <v>951</v>
      </c>
      <c r="N205" t="e">
        <f>_xlfn.CONCAT("""/src/index.html?canto=",VLOOKUP(B205,'Index Web'!A$3:N$234,13,FALSE),"""")</f>
        <v>#N/A</v>
      </c>
      <c r="O205" t="s">
        <v>952</v>
      </c>
      <c r="P205" t="e">
        <f>_xlfn.CONCAT("""",VLOOKUP(B205,'Index Web'!A$3:O$234,15,FALSE)," ",VLOOKUP(B205,'Index Web'!A$3:O$234,13,FALSE),"""","},")</f>
        <v>#N/A</v>
      </c>
      <c r="Q205" t="e">
        <f t="shared" si="3"/>
        <v>#N/A</v>
      </c>
    </row>
    <row r="206" spans="2:17" x14ac:dyDescent="0.25">
      <c r="B206" s="25">
        <v>154</v>
      </c>
      <c r="C206" t="s">
        <v>261</v>
      </c>
      <c r="D206">
        <f>VLOOKUP(B206,'Index Web'!A$3:L$234,2,FALSE)</f>
        <v>300</v>
      </c>
      <c r="E206" t="s">
        <v>947</v>
      </c>
      <c r="F206" t="str">
        <f>_xlfn.CONCAT("""",VLOOKUP(B206,'Index Web'!A$3:L$234,3,FALSE),"""")</f>
        <v>""</v>
      </c>
      <c r="G206" t="s">
        <v>948</v>
      </c>
      <c r="H206" t="str">
        <f>_xlfn.CONCAT("""",VLOOKUP(B206,'Index Web'!A$3:L$234,4,FALSE),"""")</f>
        <v>""</v>
      </c>
      <c r="I206" t="s">
        <v>949</v>
      </c>
      <c r="J206" t="str">
        <f>_xlfn.CONCAT("""",VLOOKUP(B206,'Index Web'!A$3:L$234,5,FALSE),"""")</f>
        <v>"Liturgia"</v>
      </c>
      <c r="K206" t="s">
        <v>950</v>
      </c>
      <c r="L206" t="str">
        <f>_xlfn.CONCAT("[",VLOOKUP(B206,'Index Web'!A$3:N$234,14,FALSE),"]")</f>
        <v>[""]</v>
      </c>
      <c r="M206" t="s">
        <v>951</v>
      </c>
      <c r="N206" t="str">
        <f>_xlfn.CONCAT("""/src/index.html?canto=",VLOOKUP(B206,'Index Web'!A$3:N$234,13,FALSE),"""")</f>
        <v>"/src/index.html?canto="</v>
      </c>
      <c r="O206" t="s">
        <v>952</v>
      </c>
      <c r="P206" t="str">
        <f>_xlfn.CONCAT("""",VLOOKUP(B206,'Index Web'!A$3:O$234,15,FALSE)," ",VLOOKUP(B206,'Index Web'!A$3:O$234,13,FALSE),"""","},")</f>
        <v>" "},</v>
      </c>
      <c r="Q206" t="str">
        <f t="shared" si="3"/>
        <v>{id:300,title: "", subtitle: "", category: "Liturgia", moments: [""], url: "/src/index.html?canto=", content: " "},</v>
      </c>
    </row>
    <row r="207" spans="2:17" x14ac:dyDescent="0.25">
      <c r="B207" s="26">
        <v>155</v>
      </c>
      <c r="C207" t="s">
        <v>261</v>
      </c>
      <c r="D207">
        <f>VLOOKUP(B207,'Index Web'!A$3:L$234,2,FALSE)</f>
        <v>300</v>
      </c>
      <c r="E207" t="s">
        <v>947</v>
      </c>
      <c r="F207" t="str">
        <f>_xlfn.CONCAT("""",VLOOKUP(B207,'Index Web'!A$3:L$234,3,FALSE),"""")</f>
        <v>""</v>
      </c>
      <c r="G207" t="s">
        <v>948</v>
      </c>
      <c r="H207" t="str">
        <f>_xlfn.CONCAT("""",VLOOKUP(B207,'Index Web'!A$3:L$234,4,FALSE),"""")</f>
        <v>""</v>
      </c>
      <c r="I207" t="s">
        <v>949</v>
      </c>
      <c r="J207" t="str">
        <f>_xlfn.CONCAT("""",VLOOKUP(B207,'Index Web'!A$3:L$234,5,FALSE),"""")</f>
        <v>"Liturgia"</v>
      </c>
      <c r="K207" t="s">
        <v>950</v>
      </c>
      <c r="L207" t="str">
        <f>_xlfn.CONCAT("[",VLOOKUP(B207,'Index Web'!A$3:N$234,14,FALSE),"]")</f>
        <v>[""]</v>
      </c>
      <c r="M207" t="s">
        <v>951</v>
      </c>
      <c r="N207" t="str">
        <f>_xlfn.CONCAT("""/src/index.html?canto=",VLOOKUP(B207,'Index Web'!A$3:N$234,13,FALSE),"""")</f>
        <v>"/src/index.html?canto="</v>
      </c>
      <c r="O207" t="s">
        <v>952</v>
      </c>
      <c r="P207" t="str">
        <f>_xlfn.CONCAT("""",VLOOKUP(B207,'Index Web'!A$3:O$234,15,FALSE)," ",VLOOKUP(B207,'Index Web'!A$3:O$234,13,FALSE),"""","},")</f>
        <v>" "},</v>
      </c>
      <c r="Q207" t="str">
        <f t="shared" si="3"/>
        <v>{id:300,title: "", subtitle: "", category: "Liturgia", moments: [""], url: "/src/index.html?canto=", content: " "},</v>
      </c>
    </row>
    <row r="208" spans="2:17" x14ac:dyDescent="0.25">
      <c r="B208" s="25">
        <v>156</v>
      </c>
      <c r="C208" t="s">
        <v>261</v>
      </c>
      <c r="D208">
        <f>VLOOKUP(B208,'Index Web'!A$3:L$234,2,FALSE)</f>
        <v>300</v>
      </c>
      <c r="E208" t="s">
        <v>947</v>
      </c>
      <c r="F208" t="str">
        <f>_xlfn.CONCAT("""",VLOOKUP(B208,'Index Web'!A$3:L$234,3,FALSE),"""")</f>
        <v>""</v>
      </c>
      <c r="G208" t="s">
        <v>948</v>
      </c>
      <c r="H208" t="str">
        <f>_xlfn.CONCAT("""",VLOOKUP(B208,'Index Web'!A$3:L$234,4,FALSE),"""")</f>
        <v>""</v>
      </c>
      <c r="I208" t="s">
        <v>949</v>
      </c>
      <c r="J208" t="str">
        <f>_xlfn.CONCAT("""",VLOOKUP(B208,'Index Web'!A$3:L$234,5,FALSE),"""")</f>
        <v>"Liturgia"</v>
      </c>
      <c r="K208" t="s">
        <v>950</v>
      </c>
      <c r="L208" t="str">
        <f>_xlfn.CONCAT("[",VLOOKUP(B208,'Index Web'!A$3:N$234,14,FALSE),"]")</f>
        <v>[""]</v>
      </c>
      <c r="M208" t="s">
        <v>951</v>
      </c>
      <c r="N208" t="str">
        <f>_xlfn.CONCAT("""/src/index.html?canto=",VLOOKUP(B208,'Index Web'!A$3:N$234,13,FALSE),"""")</f>
        <v>"/src/index.html?canto="</v>
      </c>
      <c r="O208" t="s">
        <v>952</v>
      </c>
      <c r="P208" t="str">
        <f>_xlfn.CONCAT("""",VLOOKUP(B208,'Index Web'!A$3:O$234,15,FALSE)," ",VLOOKUP(B208,'Index Web'!A$3:O$234,13,FALSE),"""","},")</f>
        <v>" "},</v>
      </c>
      <c r="Q208" t="str">
        <f t="shared" si="3"/>
        <v>{id:300,title: "", subtitle: "", category: "Liturgia", moments: [""], url: "/src/index.html?canto=", content: " "},</v>
      </c>
    </row>
    <row r="209" spans="2:17" x14ac:dyDescent="0.25">
      <c r="B209" s="28">
        <v>244</v>
      </c>
      <c r="C209" t="s">
        <v>261</v>
      </c>
      <c r="D209" t="e">
        <f>VLOOKUP(B209,'Index Web'!A$3:L$234,2,FALSE)</f>
        <v>#N/A</v>
      </c>
      <c r="E209" t="s">
        <v>947</v>
      </c>
      <c r="F209" t="e">
        <f>_xlfn.CONCAT("""",VLOOKUP(B209,'Index Web'!A$3:L$234,3,FALSE),"""")</f>
        <v>#N/A</v>
      </c>
      <c r="G209" t="s">
        <v>948</v>
      </c>
      <c r="H209" t="e">
        <f>_xlfn.CONCAT("""",VLOOKUP(B209,'Index Web'!A$3:L$234,4,FALSE),"""")</f>
        <v>#N/A</v>
      </c>
      <c r="I209" t="s">
        <v>949</v>
      </c>
      <c r="J209" t="e">
        <f>_xlfn.CONCAT("""",VLOOKUP(B209,'Index Web'!A$3:L$234,5,FALSE),"""")</f>
        <v>#N/A</v>
      </c>
      <c r="K209" t="s">
        <v>950</v>
      </c>
      <c r="L209" t="e">
        <f>_xlfn.CONCAT("[",VLOOKUP(B209,'Index Web'!A$3:N$234,14,FALSE),"]")</f>
        <v>#N/A</v>
      </c>
      <c r="M209" t="s">
        <v>951</v>
      </c>
      <c r="N209" t="e">
        <f>_xlfn.CONCAT("""/src/index.html?canto=",VLOOKUP(B209,'Index Web'!A$3:N$234,13,FALSE),"""")</f>
        <v>#N/A</v>
      </c>
      <c r="O209" t="s">
        <v>952</v>
      </c>
      <c r="P209" t="e">
        <f>_xlfn.CONCAT("""",VLOOKUP(B209,'Index Web'!A$3:O$234,15,FALSE)," ",VLOOKUP(B209,'Index Web'!A$3:O$234,13,FALSE),"""","},")</f>
        <v>#N/A</v>
      </c>
      <c r="Q209" t="e">
        <f t="shared" si="3"/>
        <v>#N/A</v>
      </c>
    </row>
    <row r="210" spans="2:17" x14ac:dyDescent="0.25">
      <c r="B210" s="25">
        <v>157</v>
      </c>
      <c r="C210" t="s">
        <v>261</v>
      </c>
      <c r="D210">
        <f>VLOOKUP(B210,'Index Web'!A$3:L$234,2,FALSE)</f>
        <v>300</v>
      </c>
      <c r="E210" t="s">
        <v>947</v>
      </c>
      <c r="F210" t="str">
        <f>_xlfn.CONCAT("""",VLOOKUP(B210,'Index Web'!A$3:L$234,3,FALSE),"""")</f>
        <v>""</v>
      </c>
      <c r="G210" t="s">
        <v>948</v>
      </c>
      <c r="H210" t="str">
        <f>_xlfn.CONCAT("""",VLOOKUP(B210,'Index Web'!A$3:L$234,4,FALSE),"""")</f>
        <v>""</v>
      </c>
      <c r="I210" t="s">
        <v>949</v>
      </c>
      <c r="J210" t="str">
        <f>_xlfn.CONCAT("""",VLOOKUP(B210,'Index Web'!A$3:L$234,5,FALSE),"""")</f>
        <v>"Liturgia"</v>
      </c>
      <c r="K210" t="s">
        <v>950</v>
      </c>
      <c r="L210" t="str">
        <f>_xlfn.CONCAT("[",VLOOKUP(B210,'Index Web'!A$3:N$234,14,FALSE),"]")</f>
        <v>[""]</v>
      </c>
      <c r="M210" t="s">
        <v>951</v>
      </c>
      <c r="N210" t="str">
        <f>_xlfn.CONCAT("""/src/index.html?canto=",VLOOKUP(B210,'Index Web'!A$3:N$234,13,FALSE),"""")</f>
        <v>"/src/index.html?canto="</v>
      </c>
      <c r="O210" t="s">
        <v>952</v>
      </c>
      <c r="P210" t="str">
        <f>_xlfn.CONCAT("""",VLOOKUP(B210,'Index Web'!A$3:O$234,15,FALSE)," ",VLOOKUP(B210,'Index Web'!A$3:O$234,13,FALSE),"""","},")</f>
        <v>" "},</v>
      </c>
      <c r="Q210" t="str">
        <f t="shared" si="3"/>
        <v>{id:300,title: "", subtitle: "", category: "Liturgia", moments: [""], url: "/src/index.html?canto=", content: " "},</v>
      </c>
    </row>
    <row r="211" spans="2:17" x14ac:dyDescent="0.25">
      <c r="B211" s="27">
        <v>220</v>
      </c>
      <c r="C211" t="s">
        <v>261</v>
      </c>
      <c r="D211">
        <f>VLOOKUP(B211,'Index Web'!A$3:L$234,2,FALSE)</f>
        <v>300</v>
      </c>
      <c r="E211" t="s">
        <v>947</v>
      </c>
      <c r="F211" t="str">
        <f>_xlfn.CONCAT("""",VLOOKUP(B211,'Index Web'!A$3:L$234,3,FALSE),"""")</f>
        <v>""</v>
      </c>
      <c r="G211" t="s">
        <v>948</v>
      </c>
      <c r="H211" t="str">
        <f>_xlfn.CONCAT("""",VLOOKUP(B211,'Index Web'!A$3:L$234,4,FALSE),"""")</f>
        <v>""</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v>
      </c>
      <c r="O211" t="s">
        <v>952</v>
      </c>
      <c r="P211" t="str">
        <f>_xlfn.CONCAT("""",VLOOKUP(B211,'Index Web'!A$3:O$234,15,FALSE)," ",VLOOKUP(B211,'Index Web'!A$3:O$234,13,FALSE),"""","},")</f>
        <v>" "},</v>
      </c>
      <c r="Q211" t="str">
        <f t="shared" si="3"/>
        <v>{id:300,title: "", subtitle: "", category: "Liturgia", moments: [""], url: "/src/index.html?canto=", content: " "},</v>
      </c>
    </row>
    <row r="212" spans="2:17" x14ac:dyDescent="0.25">
      <c r="B212" s="25">
        <v>158</v>
      </c>
      <c r="C212" t="s">
        <v>261</v>
      </c>
      <c r="D212">
        <f>VLOOKUP(B212,'Index Web'!A$3:L$234,2,FALSE)</f>
        <v>300</v>
      </c>
      <c r="E212" t="s">
        <v>947</v>
      </c>
      <c r="F212" t="str">
        <f>_xlfn.CONCAT("""",VLOOKUP(B212,'Index Web'!A$3:L$234,3,FALSE),"""")</f>
        <v>""</v>
      </c>
      <c r="G212" t="s">
        <v>948</v>
      </c>
      <c r="H212" t="str">
        <f>_xlfn.CONCAT("""",VLOOKUP(B212,'Index Web'!A$3:L$234,4,FALSE),"""")</f>
        <v>""</v>
      </c>
      <c r="I212" t="s">
        <v>949</v>
      </c>
      <c r="J212" t="str">
        <f>_xlfn.CONCAT("""",VLOOKUP(B212,'Index Web'!A$3:L$234,5,FALSE),"""")</f>
        <v>"Liturgia"</v>
      </c>
      <c r="K212" t="s">
        <v>950</v>
      </c>
      <c r="L212" t="str">
        <f>_xlfn.CONCAT("[",VLOOKUP(B212,'Index Web'!A$3:N$234,14,FALSE),"]")</f>
        <v>[""]</v>
      </c>
      <c r="M212" t="s">
        <v>951</v>
      </c>
      <c r="N212" t="str">
        <f>_xlfn.CONCAT("""/src/index.html?canto=",VLOOKUP(B212,'Index Web'!A$3:N$234,13,FALSE),"""")</f>
        <v>"/src/index.html?canto="</v>
      </c>
      <c r="O212" t="s">
        <v>952</v>
      </c>
      <c r="P212" t="str">
        <f>_xlfn.CONCAT("""",VLOOKUP(B212,'Index Web'!A$3:O$234,15,FALSE)," ",VLOOKUP(B212,'Index Web'!A$3:O$234,13,FALSE),"""","},")</f>
        <v>" "},</v>
      </c>
      <c r="Q212" t="str">
        <f t="shared" si="3"/>
        <v>{id:300,title: "", subtitle: "", category: "Liturgia", moments: [""], url: "/src/index.html?canto=", content: " "},</v>
      </c>
    </row>
    <row r="213" spans="2:17" x14ac:dyDescent="0.25">
      <c r="B213" s="26">
        <v>159</v>
      </c>
      <c r="C213" t="s">
        <v>261</v>
      </c>
      <c r="D213">
        <f>VLOOKUP(B213,'Index Web'!A$3:L$234,2,FALSE)</f>
        <v>300</v>
      </c>
      <c r="E213" t="s">
        <v>947</v>
      </c>
      <c r="F213" t="str">
        <f>_xlfn.CONCAT("""",VLOOKUP(B213,'Index Web'!A$3:L$234,3,FALSE),"""")</f>
        <v>""</v>
      </c>
      <c r="G213" t="s">
        <v>948</v>
      </c>
      <c r="H213" t="str">
        <f>_xlfn.CONCAT("""",VLOOKUP(B213,'Index Web'!A$3:L$234,4,FALSE),"""")</f>
        <v>""</v>
      </c>
      <c r="I213" t="s">
        <v>949</v>
      </c>
      <c r="J213" t="str">
        <f>_xlfn.CONCAT("""",VLOOKUP(B213,'Index Web'!A$3:L$234,5,FALSE),"""")</f>
        <v>"Liturgia"</v>
      </c>
      <c r="K213" t="s">
        <v>950</v>
      </c>
      <c r="L213" t="str">
        <f>_xlfn.CONCAT("[",VLOOKUP(B213,'Index Web'!A$3:N$234,14,FALSE),"]")</f>
        <v>[""]</v>
      </c>
      <c r="M213" t="s">
        <v>951</v>
      </c>
      <c r="N213" t="str">
        <f>_xlfn.CONCAT("""/src/index.html?canto=",VLOOKUP(B213,'Index Web'!A$3:N$234,13,FALSE),"""")</f>
        <v>"/src/index.html?canto="</v>
      </c>
      <c r="O213" t="s">
        <v>952</v>
      </c>
      <c r="P213" t="str">
        <f>_xlfn.CONCAT("""",VLOOKUP(B213,'Index Web'!A$3:O$234,15,FALSE)," ",VLOOKUP(B213,'Index Web'!A$3:O$234,13,FALSE),"""","},")</f>
        <v>" "},</v>
      </c>
      <c r="Q213" t="str">
        <f t="shared" si="3"/>
        <v>{id:300,title: "", subtitle: "", category: "Liturgia", moments: [""], url: "/src/index.html?canto=", content: " "},</v>
      </c>
    </row>
    <row r="214" spans="2:17" x14ac:dyDescent="0.25">
      <c r="B214" s="31">
        <v>236</v>
      </c>
      <c r="C214" t="s">
        <v>261</v>
      </c>
      <c r="D214" t="e">
        <f>VLOOKUP(B214,'Index Web'!A$3:L$234,2,FALSE)</f>
        <v>#N/A</v>
      </c>
      <c r="E214" t="s">
        <v>947</v>
      </c>
      <c r="F214" t="e">
        <f>_xlfn.CONCAT("""",VLOOKUP(B214,'Index Web'!A$3:L$234,3,FALSE),"""")</f>
        <v>#N/A</v>
      </c>
      <c r="G214" t="s">
        <v>948</v>
      </c>
      <c r="H214" t="e">
        <f>_xlfn.CONCAT("""",VLOOKUP(B214,'Index Web'!A$3:L$234,4,FALSE),"""")</f>
        <v>#N/A</v>
      </c>
      <c r="I214" t="s">
        <v>949</v>
      </c>
      <c r="J214" t="e">
        <f>_xlfn.CONCAT("""",VLOOKUP(B214,'Index Web'!A$3:L$234,5,FALSE),"""")</f>
        <v>#N/A</v>
      </c>
      <c r="K214" t="s">
        <v>950</v>
      </c>
      <c r="L214" t="e">
        <f>_xlfn.CONCAT("[",VLOOKUP(B214,'Index Web'!A$3:N$234,14,FALSE),"]")</f>
        <v>#N/A</v>
      </c>
      <c r="M214" t="s">
        <v>951</v>
      </c>
      <c r="N214" t="e">
        <f>_xlfn.CONCAT("""/src/index.html?canto=",VLOOKUP(B214,'Index Web'!A$3:N$234,13,FALSE),"""")</f>
        <v>#N/A</v>
      </c>
      <c r="O214" t="s">
        <v>952</v>
      </c>
      <c r="P214" t="e">
        <f>_xlfn.CONCAT("""",VLOOKUP(B214,'Index Web'!A$3:O$234,15,FALSE)," ",VLOOKUP(B214,'Index Web'!A$3:O$234,13,FALSE),"""","},")</f>
        <v>#N/A</v>
      </c>
      <c r="Q214" t="e">
        <f t="shared" si="3"/>
        <v>#N/A</v>
      </c>
    </row>
    <row r="215" spans="2:17" x14ac:dyDescent="0.25">
      <c r="B215" s="26">
        <v>160</v>
      </c>
      <c r="C215" t="s">
        <v>261</v>
      </c>
      <c r="D215">
        <f>VLOOKUP(B215,'Index Web'!A$3:L$234,2,FALSE)</f>
        <v>300</v>
      </c>
      <c r="E215" t="s">
        <v>947</v>
      </c>
      <c r="F215" t="str">
        <f>_xlfn.CONCAT("""",VLOOKUP(B215,'Index Web'!A$3:L$234,3,FALSE),"""")</f>
        <v>""</v>
      </c>
      <c r="G215" t="s">
        <v>948</v>
      </c>
      <c r="H215" t="str">
        <f>_xlfn.CONCAT("""",VLOOKUP(B215,'Index Web'!A$3:L$234,4,FALSE),"""")</f>
        <v>""</v>
      </c>
      <c r="I215" t="s">
        <v>949</v>
      </c>
      <c r="J215" t="str">
        <f>_xlfn.CONCAT("""",VLOOKUP(B215,'Index Web'!A$3:L$234,5,FALSE),"""")</f>
        <v>"Liturgia"</v>
      </c>
      <c r="K215" t="s">
        <v>950</v>
      </c>
      <c r="L215" t="str">
        <f>_xlfn.CONCAT("[",VLOOKUP(B215,'Index Web'!A$3:N$234,14,FALSE),"]")</f>
        <v>[""]</v>
      </c>
      <c r="M215" t="s">
        <v>951</v>
      </c>
      <c r="N215" t="str">
        <f>_xlfn.CONCAT("""/src/index.html?canto=",VLOOKUP(B215,'Index Web'!A$3:N$234,13,FALSE),"""")</f>
        <v>"/src/index.html?canto="</v>
      </c>
      <c r="O215" t="s">
        <v>952</v>
      </c>
      <c r="P215" t="str">
        <f>_xlfn.CONCAT("""",VLOOKUP(B215,'Index Web'!A$3:O$234,15,FALSE)," ",VLOOKUP(B215,'Index Web'!A$3:O$234,13,FALSE),"""","},")</f>
        <v>" "},</v>
      </c>
      <c r="Q215" t="str">
        <f t="shared" si="3"/>
        <v>{id:300,title: "", subtitle: "", category: "Liturgia", moments: [""], url: "/src/index.html?canto=", content: " "},</v>
      </c>
    </row>
    <row r="216" spans="2:17" x14ac:dyDescent="0.25">
      <c r="B216" s="25">
        <v>161</v>
      </c>
      <c r="C216" t="s">
        <v>261</v>
      </c>
      <c r="D216">
        <f>VLOOKUP(B216,'Index Web'!A$3:L$234,2,FALSE)</f>
        <v>300</v>
      </c>
      <c r="E216" t="s">
        <v>947</v>
      </c>
      <c r="F216" t="str">
        <f>_xlfn.CONCAT("""",VLOOKUP(B216,'Index Web'!A$3:L$234,3,FALSE),"""")</f>
        <v>""</v>
      </c>
      <c r="G216" t="s">
        <v>948</v>
      </c>
      <c r="H216" t="str">
        <f>_xlfn.CONCAT("""",VLOOKUP(B216,'Index Web'!A$3:L$234,4,FALSE),"""")</f>
        <v>""</v>
      </c>
      <c r="I216" t="s">
        <v>949</v>
      </c>
      <c r="J216" t="str">
        <f>_xlfn.CONCAT("""",VLOOKUP(B216,'Index Web'!A$3:L$234,5,FALSE),"""")</f>
        <v>"Liturgia"</v>
      </c>
      <c r="K216" t="s">
        <v>950</v>
      </c>
      <c r="L216" t="str">
        <f>_xlfn.CONCAT("[",VLOOKUP(B216,'Index Web'!A$3:N$234,14,FALSE),"]")</f>
        <v>[""]</v>
      </c>
      <c r="M216" t="s">
        <v>951</v>
      </c>
      <c r="N216" t="str">
        <f>_xlfn.CONCAT("""/src/index.html?canto=",VLOOKUP(B216,'Index Web'!A$3:N$234,13,FALSE),"""")</f>
        <v>"/src/index.html?canto="</v>
      </c>
      <c r="O216" t="s">
        <v>952</v>
      </c>
      <c r="P216" t="str">
        <f>_xlfn.CONCAT("""",VLOOKUP(B216,'Index Web'!A$3:O$234,15,FALSE)," ",VLOOKUP(B216,'Index Web'!A$3:O$234,13,FALSE),"""","},")</f>
        <v>" "},</v>
      </c>
      <c r="Q216" t="str">
        <f t="shared" si="3"/>
        <v>{id:300,title: "", subtitle: "", category: "Liturgia", moments: [""], url: "/src/index.html?canto=", content: " "},</v>
      </c>
    </row>
    <row r="217" spans="2:17" x14ac:dyDescent="0.25">
      <c r="B217" s="26">
        <v>162</v>
      </c>
      <c r="C217" t="s">
        <v>261</v>
      </c>
      <c r="D217">
        <f>VLOOKUP(B217,'Index Web'!A$3:L$234,2,FALSE)</f>
        <v>300</v>
      </c>
      <c r="E217" t="s">
        <v>947</v>
      </c>
      <c r="F217" t="str">
        <f>_xlfn.CONCAT("""",VLOOKUP(B217,'Index Web'!A$3:L$234,3,FALSE),"""")</f>
        <v>""</v>
      </c>
      <c r="G217" t="s">
        <v>948</v>
      </c>
      <c r="H217" t="str">
        <f>_xlfn.CONCAT("""",VLOOKUP(B217,'Index Web'!A$3:L$234,4,FALSE),"""")</f>
        <v>""</v>
      </c>
      <c r="I217" t="s">
        <v>949</v>
      </c>
      <c r="J217" t="str">
        <f>_xlfn.CONCAT("""",VLOOKUP(B217,'Index Web'!A$3:L$234,5,FALSE),"""")</f>
        <v>"Liturgia"</v>
      </c>
      <c r="K217" t="s">
        <v>950</v>
      </c>
      <c r="L217" t="str">
        <f>_xlfn.CONCAT("[",VLOOKUP(B217,'Index Web'!A$3:N$234,14,FALSE),"]")</f>
        <v>[""]</v>
      </c>
      <c r="M217" t="s">
        <v>951</v>
      </c>
      <c r="N217" t="str">
        <f>_xlfn.CONCAT("""/src/index.html?canto=",VLOOKUP(B217,'Index Web'!A$3:N$234,13,FALSE),"""")</f>
        <v>"/src/index.html?canto="</v>
      </c>
      <c r="O217" t="s">
        <v>952</v>
      </c>
      <c r="P217" t="str">
        <f>_xlfn.CONCAT("""",VLOOKUP(B217,'Index Web'!A$3:O$234,15,FALSE)," ",VLOOKUP(B217,'Index Web'!A$3:O$234,13,FALSE),"""","},")</f>
        <v>" "},</v>
      </c>
      <c r="Q217" t="str">
        <f t="shared" si="3"/>
        <v>{id:300,title: "", subtitle: "", category: "Liturgia", moments: [""], url: "/src/index.html?canto=", content: " "},</v>
      </c>
    </row>
    <row r="218" spans="2:17" x14ac:dyDescent="0.25">
      <c r="B218" s="25">
        <v>163</v>
      </c>
      <c r="C218" t="s">
        <v>261</v>
      </c>
      <c r="D218">
        <f>VLOOKUP(B218,'Index Web'!A$3:L$234,2,FALSE)</f>
        <v>300</v>
      </c>
      <c r="E218" t="s">
        <v>947</v>
      </c>
      <c r="F218" t="str">
        <f>_xlfn.CONCAT("""",VLOOKUP(B218,'Index Web'!A$3:L$234,3,FALSE),"""")</f>
        <v>""</v>
      </c>
      <c r="G218" t="s">
        <v>948</v>
      </c>
      <c r="H218" t="str">
        <f>_xlfn.CONCAT("""",VLOOKUP(B218,'Index Web'!A$3:L$234,4,FALSE),"""")</f>
        <v>""</v>
      </c>
      <c r="I218" t="s">
        <v>949</v>
      </c>
      <c r="J218" t="str">
        <f>_xlfn.CONCAT("""",VLOOKUP(B218,'Index Web'!A$3:L$234,5,FALSE),"""")</f>
        <v>"Liturgia"</v>
      </c>
      <c r="K218" t="s">
        <v>950</v>
      </c>
      <c r="L218" t="str">
        <f>_xlfn.CONCAT("[",VLOOKUP(B218,'Index Web'!A$3:N$234,14,FALSE),"]")</f>
        <v>[""]</v>
      </c>
      <c r="M218" t="s">
        <v>951</v>
      </c>
      <c r="N218" t="str">
        <f>_xlfn.CONCAT("""/src/index.html?canto=",VLOOKUP(B218,'Index Web'!A$3:N$234,13,FALSE),"""")</f>
        <v>"/src/index.html?canto="</v>
      </c>
      <c r="O218" t="s">
        <v>952</v>
      </c>
      <c r="P218" t="str">
        <f>_xlfn.CONCAT("""",VLOOKUP(B218,'Index Web'!A$3:O$234,15,FALSE)," ",VLOOKUP(B218,'Index Web'!A$3:O$234,13,FALSE),"""","},")</f>
        <v>" "},</v>
      </c>
      <c r="Q218" t="str">
        <f t="shared" si="3"/>
        <v>{id:300,title: "", subtitle: "", category: "Liturgia", moments: [""], url: "/src/index.html?canto=", content: " "},</v>
      </c>
    </row>
    <row r="219" spans="2:17" x14ac:dyDescent="0.25">
      <c r="B219" s="26">
        <v>164</v>
      </c>
      <c r="C219" t="s">
        <v>261</v>
      </c>
      <c r="D219">
        <f>VLOOKUP(B219,'Index Web'!A$3:L$234,2,FALSE)</f>
        <v>300</v>
      </c>
      <c r="E219" t="s">
        <v>947</v>
      </c>
      <c r="F219" t="str">
        <f>_xlfn.CONCAT("""",VLOOKUP(B219,'Index Web'!A$3:L$234,3,FALSE),"""")</f>
        <v>""</v>
      </c>
      <c r="G219" t="s">
        <v>948</v>
      </c>
      <c r="H219" t="str">
        <f>_xlfn.CONCAT("""",VLOOKUP(B219,'Index Web'!A$3:L$234,4,FALSE),"""")</f>
        <v>""</v>
      </c>
      <c r="I219" t="s">
        <v>949</v>
      </c>
      <c r="J219" t="str">
        <f>_xlfn.CONCAT("""",VLOOKUP(B219,'Index Web'!A$3:L$234,5,FALSE),"""")</f>
        <v>"Liturgia"</v>
      </c>
      <c r="K219" t="s">
        <v>950</v>
      </c>
      <c r="L219" t="str">
        <f>_xlfn.CONCAT("[",VLOOKUP(B219,'Index Web'!A$3:N$234,14,FALSE),"]")</f>
        <v>[""]</v>
      </c>
      <c r="M219" t="s">
        <v>951</v>
      </c>
      <c r="N219" t="str">
        <f>_xlfn.CONCAT("""/src/index.html?canto=",VLOOKUP(B219,'Index Web'!A$3:N$234,13,FALSE),"""")</f>
        <v>"/src/index.html?canto="</v>
      </c>
      <c r="O219" t="s">
        <v>952</v>
      </c>
      <c r="P219" t="str">
        <f>_xlfn.CONCAT("""",VLOOKUP(B219,'Index Web'!A$3:O$234,15,FALSE)," ",VLOOKUP(B219,'Index Web'!A$3:O$234,13,FALSE),"""","},")</f>
        <v>" "},</v>
      </c>
      <c r="Q219" t="str">
        <f t="shared" si="3"/>
        <v>{id:300,title: "", subtitle: "", category: "Liturgia", moments: [""], url: "/src/index.html?canto=", content: " "},</v>
      </c>
    </row>
    <row r="220" spans="2:17" x14ac:dyDescent="0.25">
      <c r="B220" s="25">
        <v>165</v>
      </c>
      <c r="C220" t="s">
        <v>261</v>
      </c>
      <c r="D220">
        <f>VLOOKUP(B220,'Index Web'!A$3:L$234,2,FALSE)</f>
        <v>300</v>
      </c>
      <c r="E220" t="s">
        <v>947</v>
      </c>
      <c r="F220" t="str">
        <f>_xlfn.CONCAT("""",VLOOKUP(B220,'Index Web'!A$3:L$234,3,FALSE),"""")</f>
        <v>""</v>
      </c>
      <c r="G220" t="s">
        <v>948</v>
      </c>
      <c r="H220" t="str">
        <f>_xlfn.CONCAT("""",VLOOKUP(B220,'Index Web'!A$3:L$234,4,FALSE),"""")</f>
        <v>""</v>
      </c>
      <c r="I220" t="s">
        <v>949</v>
      </c>
      <c r="J220" t="str">
        <f>_xlfn.CONCAT("""",VLOOKUP(B220,'Index Web'!A$3:L$234,5,FALSE),"""")</f>
        <v>"Liturgia"</v>
      </c>
      <c r="K220" t="s">
        <v>950</v>
      </c>
      <c r="L220" t="str">
        <f>_xlfn.CONCAT("[",VLOOKUP(B220,'Index Web'!A$3:N$234,14,FALSE),"]")</f>
        <v>[""]</v>
      </c>
      <c r="M220" t="s">
        <v>951</v>
      </c>
      <c r="N220" t="str">
        <f>_xlfn.CONCAT("""/src/index.html?canto=",VLOOKUP(B220,'Index Web'!A$3:N$234,13,FALSE),"""")</f>
        <v>"/src/index.html?canto="</v>
      </c>
      <c r="O220" t="s">
        <v>952</v>
      </c>
      <c r="P220" t="str">
        <f>_xlfn.CONCAT("""",VLOOKUP(B220,'Index Web'!A$3:O$234,15,FALSE)," ",VLOOKUP(B220,'Index Web'!A$3:O$234,13,FALSE),"""","},")</f>
        <v>" "},</v>
      </c>
      <c r="Q220" t="str">
        <f t="shared" si="3"/>
        <v>{id:300,title: "", subtitle: "", category: "Liturgia", moments: [""], url: "/src/index.html?canto=", content: " "},</v>
      </c>
    </row>
    <row r="221" spans="2:17" x14ac:dyDescent="0.25">
      <c r="B221" s="26">
        <v>166</v>
      </c>
      <c r="C221" t="s">
        <v>261</v>
      </c>
      <c r="D221">
        <f>VLOOKUP(B221,'Index Web'!A$3:L$234,2,FALSE)</f>
        <v>300</v>
      </c>
      <c r="E221" t="s">
        <v>947</v>
      </c>
      <c r="F221" t="str">
        <f>_xlfn.CONCAT("""",VLOOKUP(B221,'Index Web'!A$3:L$234,3,FALSE),"""")</f>
        <v>""</v>
      </c>
      <c r="G221" t="s">
        <v>948</v>
      </c>
      <c r="H221" t="str">
        <f>_xlfn.CONCAT("""",VLOOKUP(B221,'Index Web'!A$3:L$234,4,FALSE),"""")</f>
        <v>""</v>
      </c>
      <c r="I221" t="s">
        <v>949</v>
      </c>
      <c r="J221" t="str">
        <f>_xlfn.CONCAT("""",VLOOKUP(B221,'Index Web'!A$3:L$234,5,FALSE),"""")</f>
        <v>"Liturgia"</v>
      </c>
      <c r="K221" t="s">
        <v>950</v>
      </c>
      <c r="L221" t="str">
        <f>_xlfn.CONCAT("[",VLOOKUP(B221,'Index Web'!A$3:N$234,14,FALSE),"]")</f>
        <v>[""]</v>
      </c>
      <c r="M221" t="s">
        <v>951</v>
      </c>
      <c r="N221" t="str">
        <f>_xlfn.CONCAT("""/src/index.html?canto=",VLOOKUP(B221,'Index Web'!A$3:N$234,13,FALSE),"""")</f>
        <v>"/src/index.html?canto="</v>
      </c>
      <c r="O221" t="s">
        <v>952</v>
      </c>
      <c r="P221" t="str">
        <f>_xlfn.CONCAT("""",VLOOKUP(B221,'Index Web'!A$3:O$234,15,FALSE)," ",VLOOKUP(B221,'Index Web'!A$3:O$234,13,FALSE),"""","},")</f>
        <v>" "},</v>
      </c>
      <c r="Q221" t="str">
        <f t="shared" si="3"/>
        <v>{id:300,title: "", subtitle: "", category: "Liturgia", moments: [""], url: "/src/index.html?canto=", content: " "},</v>
      </c>
    </row>
    <row r="222" spans="2:17" x14ac:dyDescent="0.25">
      <c r="B222" s="25">
        <v>167</v>
      </c>
      <c r="C222" t="s">
        <v>261</v>
      </c>
      <c r="D222">
        <f>VLOOKUP(B222,'Index Web'!A$3:L$234,2,FALSE)</f>
        <v>300</v>
      </c>
      <c r="E222" t="s">
        <v>947</v>
      </c>
      <c r="F222" t="str">
        <f>_xlfn.CONCAT("""",VLOOKUP(B222,'Index Web'!A$3:L$234,3,FALSE),"""")</f>
        <v>""</v>
      </c>
      <c r="G222" t="s">
        <v>948</v>
      </c>
      <c r="H222" t="str">
        <f>_xlfn.CONCAT("""",VLOOKUP(B222,'Index Web'!A$3:L$234,4,FALSE),"""")</f>
        <v>""</v>
      </c>
      <c r="I222" t="s">
        <v>949</v>
      </c>
      <c r="J222" t="str">
        <f>_xlfn.CONCAT("""",VLOOKUP(B222,'Index Web'!A$3:L$234,5,FALSE),"""")</f>
        <v>"Liturgia"</v>
      </c>
      <c r="K222" t="s">
        <v>950</v>
      </c>
      <c r="L222" t="str">
        <f>_xlfn.CONCAT("[",VLOOKUP(B222,'Index Web'!A$3:N$234,14,FALSE),"]")</f>
        <v>[""]</v>
      </c>
      <c r="M222" t="s">
        <v>951</v>
      </c>
      <c r="N222" t="str">
        <f>_xlfn.CONCAT("""/src/index.html?canto=",VLOOKUP(B222,'Index Web'!A$3:N$234,13,FALSE),"""")</f>
        <v>"/src/index.html?canto="</v>
      </c>
      <c r="O222" t="s">
        <v>952</v>
      </c>
      <c r="P222" t="str">
        <f>_xlfn.CONCAT("""",VLOOKUP(B222,'Index Web'!A$3:O$234,15,FALSE)," ",VLOOKUP(B222,'Index Web'!A$3:O$234,13,FALSE),"""","},")</f>
        <v>" "},</v>
      </c>
      <c r="Q222" t="str">
        <f t="shared" si="3"/>
        <v>{id:300,title: "", subtitle: "", category: "Liturgia", moments: [""], url: "/src/index.html?canto=", content: " "},</v>
      </c>
    </row>
    <row r="223" spans="2:17" x14ac:dyDescent="0.25">
      <c r="B223" s="26">
        <v>168</v>
      </c>
      <c r="C223" t="s">
        <v>261</v>
      </c>
      <c r="D223">
        <f>VLOOKUP(B223,'Index Web'!A$3:L$234,2,FALSE)</f>
        <v>300</v>
      </c>
      <c r="E223" t="s">
        <v>947</v>
      </c>
      <c r="F223" t="str">
        <f>_xlfn.CONCAT("""",VLOOKUP(B223,'Index Web'!A$3:L$234,3,FALSE),"""")</f>
        <v>""</v>
      </c>
      <c r="G223" t="s">
        <v>948</v>
      </c>
      <c r="H223" t="str">
        <f>_xlfn.CONCAT("""",VLOOKUP(B223,'Index Web'!A$3:L$234,4,FALSE),"""")</f>
        <v>""</v>
      </c>
      <c r="I223" t="s">
        <v>949</v>
      </c>
      <c r="J223" t="str">
        <f>_xlfn.CONCAT("""",VLOOKUP(B223,'Index Web'!A$3:L$234,5,FALSE),"""")</f>
        <v>"Liturgia"</v>
      </c>
      <c r="K223" t="s">
        <v>950</v>
      </c>
      <c r="L223" t="str">
        <f>_xlfn.CONCAT("[",VLOOKUP(B223,'Index Web'!A$3:N$234,14,FALSE),"]")</f>
        <v>[""]</v>
      </c>
      <c r="M223" t="s">
        <v>951</v>
      </c>
      <c r="N223" t="str">
        <f>_xlfn.CONCAT("""/src/index.html?canto=",VLOOKUP(B223,'Index Web'!A$3:N$234,13,FALSE),"""")</f>
        <v>"/src/index.html?canto="</v>
      </c>
      <c r="O223" t="s">
        <v>952</v>
      </c>
      <c r="P223" t="str">
        <f>_xlfn.CONCAT("""",VLOOKUP(B223,'Index Web'!A$3:O$234,15,FALSE)," ",VLOOKUP(B223,'Index Web'!A$3:O$234,13,FALSE),"""","},")</f>
        <v>" "},</v>
      </c>
      <c r="Q223" t="str">
        <f t="shared" si="3"/>
        <v>{id:300,title: "", subtitle: "", category: "Liturgia", moments: [""], url: "/src/index.html?canto=", content: " "},</v>
      </c>
    </row>
    <row r="224" spans="2:17" x14ac:dyDescent="0.25">
      <c r="B224" s="25">
        <v>169</v>
      </c>
      <c r="C224" t="s">
        <v>261</v>
      </c>
      <c r="D224">
        <f>VLOOKUP(B224,'Index Web'!A$3:L$234,2,FALSE)</f>
        <v>300</v>
      </c>
      <c r="E224" t="s">
        <v>947</v>
      </c>
      <c r="F224" t="str">
        <f>_xlfn.CONCAT("""",VLOOKUP(B224,'Index Web'!A$3:L$234,3,FALSE),"""")</f>
        <v>""</v>
      </c>
      <c r="G224" t="s">
        <v>948</v>
      </c>
      <c r="H224" t="str">
        <f>_xlfn.CONCAT("""",VLOOKUP(B224,'Index Web'!A$3:L$234,4,FALSE),"""")</f>
        <v>""</v>
      </c>
      <c r="I224" t="s">
        <v>949</v>
      </c>
      <c r="J224" t="str">
        <f>_xlfn.CONCAT("""",VLOOKUP(B224,'Index Web'!A$3:L$234,5,FALSE),"""")</f>
        <v>"Liturgia"</v>
      </c>
      <c r="K224" t="s">
        <v>950</v>
      </c>
      <c r="L224" t="str">
        <f>_xlfn.CONCAT("[",VLOOKUP(B224,'Index Web'!A$3:N$234,14,FALSE),"]")</f>
        <v>[""]</v>
      </c>
      <c r="M224" t="s">
        <v>951</v>
      </c>
      <c r="N224" t="str">
        <f>_xlfn.CONCAT("""/src/index.html?canto=",VLOOKUP(B224,'Index Web'!A$3:N$234,13,FALSE),"""")</f>
        <v>"/src/index.html?canto="</v>
      </c>
      <c r="O224" t="s">
        <v>952</v>
      </c>
      <c r="P224" t="str">
        <f>_xlfn.CONCAT("""",VLOOKUP(B224,'Index Web'!A$3:O$234,15,FALSE)," ",VLOOKUP(B224,'Index Web'!A$3:O$234,13,FALSE),"""","},")</f>
        <v>" "},</v>
      </c>
      <c r="Q224" t="str">
        <f t="shared" si="3"/>
        <v>{id:300,title: "", subtitle: "", category: "Liturgia", moments: [""], url: "/src/index.html?canto=", content: " "},</v>
      </c>
    </row>
    <row r="225" spans="2:17" x14ac:dyDescent="0.25">
      <c r="B225" s="26">
        <v>170</v>
      </c>
      <c r="C225" t="s">
        <v>261</v>
      </c>
      <c r="D225">
        <f>VLOOKUP(B225,'Index Web'!A$3:L$234,2,FALSE)</f>
        <v>300</v>
      </c>
      <c r="E225" t="s">
        <v>947</v>
      </c>
      <c r="F225" t="str">
        <f>_xlfn.CONCAT("""",VLOOKUP(B225,'Index Web'!A$3:L$234,3,FALSE),"""")</f>
        <v>""</v>
      </c>
      <c r="G225" t="s">
        <v>948</v>
      </c>
      <c r="H225" t="str">
        <f>_xlfn.CONCAT("""",VLOOKUP(B225,'Index Web'!A$3:L$234,4,FALSE),"""")</f>
        <v>""</v>
      </c>
      <c r="I225" t="s">
        <v>949</v>
      </c>
      <c r="J225" t="str">
        <f>_xlfn.CONCAT("""",VLOOKUP(B225,'Index Web'!A$3:L$234,5,FALSE),"""")</f>
        <v>"Liturgia"</v>
      </c>
      <c r="K225" t="s">
        <v>950</v>
      </c>
      <c r="L225" t="str">
        <f>_xlfn.CONCAT("[",VLOOKUP(B225,'Index Web'!A$3:N$234,14,FALSE),"]")</f>
        <v>[""]</v>
      </c>
      <c r="M225" t="s">
        <v>951</v>
      </c>
      <c r="N225" t="str">
        <f>_xlfn.CONCAT("""/src/index.html?canto=",VLOOKUP(B225,'Index Web'!A$3:N$234,13,FALSE),"""")</f>
        <v>"/src/index.html?canto="</v>
      </c>
      <c r="O225" t="s">
        <v>952</v>
      </c>
      <c r="P225" t="str">
        <f>_xlfn.CONCAT("""",VLOOKUP(B225,'Index Web'!A$3:O$234,15,FALSE)," ",VLOOKUP(B225,'Index Web'!A$3:O$234,13,FALSE),"""","},")</f>
        <v>" "},</v>
      </c>
      <c r="Q225" t="str">
        <f t="shared" si="3"/>
        <v>{id:300,title: "", subtitle: "", category: "Liturgia", moments: [""], url: "/src/index.html?canto=", content: " "},</v>
      </c>
    </row>
    <row r="226" spans="2:17" x14ac:dyDescent="0.25">
      <c r="B226" s="25">
        <v>171</v>
      </c>
      <c r="C226" t="s">
        <v>261</v>
      </c>
      <c r="D226">
        <f>VLOOKUP(B226,'Index Web'!A$3:L$234,2,FALSE)</f>
        <v>300</v>
      </c>
      <c r="E226" t="s">
        <v>947</v>
      </c>
      <c r="F226" t="str">
        <f>_xlfn.CONCAT("""",VLOOKUP(B226,'Index Web'!A$3:L$234,3,FALSE),"""")</f>
        <v>""</v>
      </c>
      <c r="G226" t="s">
        <v>948</v>
      </c>
      <c r="H226" t="str">
        <f>_xlfn.CONCAT("""",VLOOKUP(B226,'Index Web'!A$3:L$234,4,FALSE),"""")</f>
        <v>""</v>
      </c>
      <c r="I226" t="s">
        <v>949</v>
      </c>
      <c r="J226" t="str">
        <f>_xlfn.CONCAT("""",VLOOKUP(B226,'Index Web'!A$3:L$234,5,FALSE),"""")</f>
        <v>"Liturgia"</v>
      </c>
      <c r="K226" t="s">
        <v>950</v>
      </c>
      <c r="L226" t="str">
        <f>_xlfn.CONCAT("[",VLOOKUP(B226,'Index Web'!A$3:N$234,14,FALSE),"]")</f>
        <v>[""]</v>
      </c>
      <c r="M226" t="s">
        <v>951</v>
      </c>
      <c r="N226" t="str">
        <f>_xlfn.CONCAT("""/src/index.html?canto=",VLOOKUP(B226,'Index Web'!A$3:N$234,13,FALSE),"""")</f>
        <v>"/src/index.html?canto="</v>
      </c>
      <c r="O226" t="s">
        <v>952</v>
      </c>
      <c r="P226" t="str">
        <f>_xlfn.CONCAT("""",VLOOKUP(B226,'Index Web'!A$3:O$234,15,FALSE)," ",VLOOKUP(B226,'Index Web'!A$3:O$234,13,FALSE),"""","},")</f>
        <v>" "},</v>
      </c>
      <c r="Q226" t="str">
        <f t="shared" si="3"/>
        <v>{id:300,title: "", subtitle: "", category: "Liturgia", moments: [""], url: "/src/index.html?canto=", content: " "},</v>
      </c>
    </row>
    <row r="227" spans="2:17" x14ac:dyDescent="0.25">
      <c r="B227" s="26">
        <v>172</v>
      </c>
      <c r="C227" t="s">
        <v>261</v>
      </c>
      <c r="D227">
        <f>VLOOKUP(B227,'Index Web'!A$3:L$234,2,FALSE)</f>
        <v>300</v>
      </c>
      <c r="E227" t="s">
        <v>947</v>
      </c>
      <c r="F227" t="str">
        <f>_xlfn.CONCAT("""",VLOOKUP(B227,'Index Web'!A$3:L$234,3,FALSE),"""")</f>
        <v>""</v>
      </c>
      <c r="G227" t="s">
        <v>948</v>
      </c>
      <c r="H227" t="str">
        <f>_xlfn.CONCAT("""",VLOOKUP(B227,'Index Web'!A$3:L$234,4,FALSE),"""")</f>
        <v>""</v>
      </c>
      <c r="I227" t="s">
        <v>949</v>
      </c>
      <c r="J227" t="str">
        <f>_xlfn.CONCAT("""",VLOOKUP(B227,'Index Web'!A$3:L$234,5,FALSE),"""")</f>
        <v>"Liturgia"</v>
      </c>
      <c r="K227" t="s">
        <v>950</v>
      </c>
      <c r="L227" t="str">
        <f>_xlfn.CONCAT("[",VLOOKUP(B227,'Index Web'!A$3:N$234,14,FALSE),"]")</f>
        <v>[""]</v>
      </c>
      <c r="M227" t="s">
        <v>951</v>
      </c>
      <c r="N227" t="str">
        <f>_xlfn.CONCAT("""/src/index.html?canto=",VLOOKUP(B227,'Index Web'!A$3:N$234,13,FALSE),"""")</f>
        <v>"/src/index.html?canto="</v>
      </c>
      <c r="O227" t="s">
        <v>952</v>
      </c>
      <c r="P227" t="str">
        <f>_xlfn.CONCAT("""",VLOOKUP(B227,'Index Web'!A$3:O$234,15,FALSE)," ",VLOOKUP(B227,'Index Web'!A$3:O$234,13,FALSE),"""","},")</f>
        <v>" "},</v>
      </c>
      <c r="Q227" t="str">
        <f t="shared" si="3"/>
        <v>{id:300,title: "", subtitle: "", category: "Liturgia", moments: [""], url: "/src/index.html?canto=", content: " "},</v>
      </c>
    </row>
    <row r="228" spans="2:17" x14ac:dyDescent="0.25">
      <c r="B228" s="25">
        <v>173</v>
      </c>
      <c r="C228" t="s">
        <v>261</v>
      </c>
      <c r="D228">
        <f>VLOOKUP(B228,'Index Web'!A$3:L$234,2,FALSE)</f>
        <v>300</v>
      </c>
      <c r="E228" t="s">
        <v>947</v>
      </c>
      <c r="F228" t="str">
        <f>_xlfn.CONCAT("""",VLOOKUP(B228,'Index Web'!A$3:L$234,3,FALSE),"""")</f>
        <v>""</v>
      </c>
      <c r="G228" t="s">
        <v>948</v>
      </c>
      <c r="H228" t="str">
        <f>_xlfn.CONCAT("""",VLOOKUP(B228,'Index Web'!A$3:L$234,4,FALSE),"""")</f>
        <v>""</v>
      </c>
      <c r="I228" t="s">
        <v>949</v>
      </c>
      <c r="J228" t="str">
        <f>_xlfn.CONCAT("""",VLOOKUP(B228,'Index Web'!A$3:L$234,5,FALSE),"""")</f>
        <v>"Liturgia"</v>
      </c>
      <c r="K228" t="s">
        <v>950</v>
      </c>
      <c r="L228" t="str">
        <f>_xlfn.CONCAT("[",VLOOKUP(B228,'Index Web'!A$3:N$234,14,FALSE),"]")</f>
        <v>[""]</v>
      </c>
      <c r="M228" t="s">
        <v>951</v>
      </c>
      <c r="N228" t="str">
        <f>_xlfn.CONCAT("""/src/index.html?canto=",VLOOKUP(B228,'Index Web'!A$3:N$234,13,FALSE),"""")</f>
        <v>"/src/index.html?canto="</v>
      </c>
      <c r="O228" t="s">
        <v>952</v>
      </c>
      <c r="P228" t="str">
        <f>_xlfn.CONCAT("""",VLOOKUP(B228,'Index Web'!A$3:O$234,15,FALSE)," ",VLOOKUP(B228,'Index Web'!A$3:O$234,13,FALSE),"""","},")</f>
        <v>" "},</v>
      </c>
      <c r="Q228" t="str">
        <f t="shared" si="3"/>
        <v>{id:300,title: "", subtitle: "", category: "Liturgia", moments: [""], url: "/src/index.html?canto=", content: " "},</v>
      </c>
    </row>
    <row r="229" spans="2:17" x14ac:dyDescent="0.25">
      <c r="B229" s="26">
        <v>174</v>
      </c>
      <c r="C229" t="s">
        <v>261</v>
      </c>
      <c r="D229">
        <f>VLOOKUP(B229,'Index Web'!A$3:L$234,2,FALSE)</f>
        <v>300</v>
      </c>
      <c r="E229" t="s">
        <v>947</v>
      </c>
      <c r="F229" t="str">
        <f>_xlfn.CONCAT("""",VLOOKUP(B229,'Index Web'!A$3:L$234,3,FALSE),"""")</f>
        <v>""</v>
      </c>
      <c r="G229" t="s">
        <v>948</v>
      </c>
      <c r="H229" t="str">
        <f>_xlfn.CONCAT("""",VLOOKUP(B229,'Index Web'!A$3:L$234,4,FALSE),"""")</f>
        <v>""</v>
      </c>
      <c r="I229" t="s">
        <v>949</v>
      </c>
      <c r="J229" t="str">
        <f>_xlfn.CONCAT("""",VLOOKUP(B229,'Index Web'!A$3:L$234,5,FALSE),"""")</f>
        <v>"Liturgia"</v>
      </c>
      <c r="K229" t="s">
        <v>950</v>
      </c>
      <c r="L229" t="str">
        <f>_xlfn.CONCAT("[",VLOOKUP(B229,'Index Web'!A$3:N$234,14,FALSE),"]")</f>
        <v>[""]</v>
      </c>
      <c r="M229" t="s">
        <v>951</v>
      </c>
      <c r="N229" t="str">
        <f>_xlfn.CONCAT("""/src/index.html?canto=",VLOOKUP(B229,'Index Web'!A$3:N$234,13,FALSE),"""")</f>
        <v>"/src/index.html?canto="</v>
      </c>
      <c r="O229" t="s">
        <v>952</v>
      </c>
      <c r="P229" t="str">
        <f>_xlfn.CONCAT("""",VLOOKUP(B229,'Index Web'!A$3:O$234,15,FALSE)," ",VLOOKUP(B229,'Index Web'!A$3:O$234,13,FALSE),"""","},")</f>
        <v>" "},</v>
      </c>
      <c r="Q229" t="str">
        <f t="shared" si="3"/>
        <v>{id:300,title: "", subtitle: "", category: "Liturgia", moments: [""], url: "/src/index.html?canto=", content: " "},</v>
      </c>
    </row>
    <row r="230" spans="2:17" x14ac:dyDescent="0.25">
      <c r="B230" s="25">
        <v>175</v>
      </c>
      <c r="C230" t="s">
        <v>261</v>
      </c>
      <c r="D230">
        <f>VLOOKUP(B230,'Index Web'!A$3:L$234,2,FALSE)</f>
        <v>300</v>
      </c>
      <c r="E230" t="s">
        <v>947</v>
      </c>
      <c r="F230" t="str">
        <f>_xlfn.CONCAT("""",VLOOKUP(B230,'Index Web'!A$3:L$234,3,FALSE),"""")</f>
        <v>""</v>
      </c>
      <c r="G230" t="s">
        <v>948</v>
      </c>
      <c r="H230" t="str">
        <f>_xlfn.CONCAT("""",VLOOKUP(B230,'Index Web'!A$3:L$234,4,FALSE),"""")</f>
        <v>""</v>
      </c>
      <c r="I230" t="s">
        <v>949</v>
      </c>
      <c r="J230" t="str">
        <f>_xlfn.CONCAT("""",VLOOKUP(B230,'Index Web'!A$3:L$234,5,FALSE),"""")</f>
        <v>"Liturgia"</v>
      </c>
      <c r="K230" t="s">
        <v>950</v>
      </c>
      <c r="L230" t="str">
        <f>_xlfn.CONCAT("[",VLOOKUP(B230,'Index Web'!A$3:N$234,14,FALSE),"]")</f>
        <v>[""]</v>
      </c>
      <c r="M230" t="s">
        <v>951</v>
      </c>
      <c r="N230" t="str">
        <f>_xlfn.CONCAT("""/src/index.html?canto=",VLOOKUP(B230,'Index Web'!A$3:N$234,13,FALSE),"""")</f>
        <v>"/src/index.html?canto="</v>
      </c>
      <c r="O230" t="s">
        <v>952</v>
      </c>
      <c r="P230" t="str">
        <f>_xlfn.CONCAT("""",VLOOKUP(B230,'Index Web'!A$3:O$234,15,FALSE)," ",VLOOKUP(B230,'Index Web'!A$3:O$234,13,FALSE),"""","},")</f>
        <v>" "},</v>
      </c>
      <c r="Q230" t="str">
        <f t="shared" si="3"/>
        <v>{id:300,title: "", subtitle: "", category: "Liturgia", moments: [""], url: "/src/index.html?canto=", content: " "},</v>
      </c>
    </row>
    <row r="231" spans="2:17" x14ac:dyDescent="0.25">
      <c r="B231" s="26">
        <v>176</v>
      </c>
      <c r="C231" t="s">
        <v>261</v>
      </c>
      <c r="D231">
        <f>VLOOKUP(B231,'Index Web'!A$3:L$234,2,FALSE)</f>
        <v>300</v>
      </c>
      <c r="E231" t="s">
        <v>947</v>
      </c>
      <c r="F231" t="str">
        <f>_xlfn.CONCAT("""",VLOOKUP(B231,'Index Web'!A$3:L$234,3,FALSE),"""")</f>
        <v>""</v>
      </c>
      <c r="G231" t="s">
        <v>948</v>
      </c>
      <c r="H231" t="str">
        <f>_xlfn.CONCAT("""",VLOOKUP(B231,'Index Web'!A$3:L$234,4,FALSE),"""")</f>
        <v>""</v>
      </c>
      <c r="I231" t="s">
        <v>949</v>
      </c>
      <c r="J231" t="str">
        <f>_xlfn.CONCAT("""",VLOOKUP(B231,'Index Web'!A$3:L$234,5,FALSE),"""")</f>
        <v>"Liturgia"</v>
      </c>
      <c r="K231" t="s">
        <v>950</v>
      </c>
      <c r="L231" t="str">
        <f>_xlfn.CONCAT("[",VLOOKUP(B231,'Index Web'!A$3:N$234,14,FALSE),"]")</f>
        <v>[""]</v>
      </c>
      <c r="M231" t="s">
        <v>951</v>
      </c>
      <c r="N231" t="str">
        <f>_xlfn.CONCAT("""/src/index.html?canto=",VLOOKUP(B231,'Index Web'!A$3:N$234,13,FALSE),"""")</f>
        <v>"/src/index.html?canto="</v>
      </c>
      <c r="O231" t="s">
        <v>952</v>
      </c>
      <c r="P231" t="str">
        <f>_xlfn.CONCAT("""",VLOOKUP(B231,'Index Web'!A$3:O$234,15,FALSE)," ",VLOOKUP(B231,'Index Web'!A$3:O$234,13,FALSE),"""","},")</f>
        <v>" "},</v>
      </c>
      <c r="Q231" t="str">
        <f t="shared" si="3"/>
        <v>{id:300,title: "", subtitle: "", category: "Liturgia", moments: [""], url: "/src/index.html?canto=", content: " "},</v>
      </c>
    </row>
    <row r="232" spans="2:17" x14ac:dyDescent="0.25">
      <c r="B232" s="25">
        <v>177</v>
      </c>
      <c r="C232" t="s">
        <v>261</v>
      </c>
      <c r="D232">
        <f>VLOOKUP(B232,'Index Web'!A$3:L$234,2,FALSE)</f>
        <v>300</v>
      </c>
      <c r="E232" t="s">
        <v>947</v>
      </c>
      <c r="F232" t="str">
        <f>_xlfn.CONCAT("""",VLOOKUP(B232,'Index Web'!A$3:L$234,3,FALSE),"""")</f>
        <v>""</v>
      </c>
      <c r="G232" t="s">
        <v>948</v>
      </c>
      <c r="H232" t="str">
        <f>_xlfn.CONCAT("""",VLOOKUP(B232,'Index Web'!A$3:L$234,4,FALSE),"""")</f>
        <v>""</v>
      </c>
      <c r="I232" t="s">
        <v>949</v>
      </c>
      <c r="J232" t="str">
        <f>_xlfn.CONCAT("""",VLOOKUP(B232,'Index Web'!A$3:L$234,5,FALSE),"""")</f>
        <v>"Liturgia"</v>
      </c>
      <c r="K232" t="s">
        <v>950</v>
      </c>
      <c r="L232" t="str">
        <f>_xlfn.CONCAT("[",VLOOKUP(B232,'Index Web'!A$3:N$234,14,FALSE),"]")</f>
        <v>[""]</v>
      </c>
      <c r="M232" t="s">
        <v>951</v>
      </c>
      <c r="N232" t="str">
        <f>_xlfn.CONCAT("""/src/index.html?canto=",VLOOKUP(B232,'Index Web'!A$3:N$234,13,FALSE),"""")</f>
        <v>"/src/index.html?canto="</v>
      </c>
      <c r="O232" t="s">
        <v>952</v>
      </c>
      <c r="P232" t="str">
        <f>_xlfn.CONCAT("""",VLOOKUP(B232,'Index Web'!A$3:O$234,15,FALSE)," ",VLOOKUP(B232,'Index Web'!A$3:O$234,13,FALSE),"""","},")</f>
        <v>" "},</v>
      </c>
      <c r="Q232" t="str">
        <f t="shared" si="3"/>
        <v>{id:300,title: "", subtitle: "", category: "Liturgia", moments: [""], url: "/src/index.html?canto=", content: " "},</v>
      </c>
    </row>
    <row r="233" spans="2:17" ht="15.75" thickBot="1" x14ac:dyDescent="0.3">
      <c r="B233" s="32">
        <v>178</v>
      </c>
      <c r="C233" t="s">
        <v>261</v>
      </c>
      <c r="D233">
        <f>VLOOKUP(B233,'Index Web'!A$3:L$234,2,FALSE)</f>
        <v>300</v>
      </c>
      <c r="E233" t="s">
        <v>947</v>
      </c>
      <c r="F233" t="str">
        <f>_xlfn.CONCAT("""",VLOOKUP(B233,'Index Web'!A$3:L$234,3,FALSE),"""")</f>
        <v>""</v>
      </c>
      <c r="G233" t="s">
        <v>948</v>
      </c>
      <c r="H233" t="str">
        <f>_xlfn.CONCAT("""",VLOOKUP(B233,'Index Web'!A$3:L$234,4,FALSE),"""")</f>
        <v>""</v>
      </c>
      <c r="I233" t="s">
        <v>949</v>
      </c>
      <c r="J233" t="str">
        <f>_xlfn.CONCAT("""",VLOOKUP(B233,'Index Web'!A$3:L$234,5,FALSE),"""")</f>
        <v>"Liturgia"</v>
      </c>
      <c r="K233" t="s">
        <v>950</v>
      </c>
      <c r="L233" t="str">
        <f>_xlfn.CONCAT("[",VLOOKUP(B233,'Index Web'!A$3:N$234,14,FALSE),"]")</f>
        <v>[""]</v>
      </c>
      <c r="M233" t="s">
        <v>951</v>
      </c>
      <c r="N233" t="str">
        <f>_xlfn.CONCAT("""/src/index.html?canto=",VLOOKUP(B233,'Index Web'!A$3:N$234,13,FALSE),"""")</f>
        <v>"/src/index.html?canto="</v>
      </c>
      <c r="O233" t="s">
        <v>952</v>
      </c>
      <c r="P233" t="str">
        <f>_xlfn.CONCAT("""",VLOOKUP(B233,'Index Web'!A$3:O$234,15,FALSE)," ",VLOOKUP(B233,'Index Web'!A$3:O$234,13,FALSE),"""","},")</f>
        <v>" "},</v>
      </c>
      <c r="Q233" t="str">
        <f>_xlfn.CONCAT(C233:P233)</f>
        <v>{id:300,title: "", subtitle: "", category: "Liturgia", moments: [""], url: "/src/index.html?canto=", content: "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31" t="s">
        <v>973</v>
      </c>
      <c r="E1" s="131"/>
      <c r="F1" s="131"/>
      <c r="G1" s="131"/>
      <c r="H1" s="131"/>
    </row>
    <row r="2" spans="2:77" x14ac:dyDescent="0.25">
      <c r="B2" t="s">
        <v>0</v>
      </c>
      <c r="C2" t="s">
        <v>258</v>
      </c>
      <c r="D2" t="s">
        <v>483</v>
      </c>
      <c r="E2" t="s">
        <v>974</v>
      </c>
      <c r="F2" t="s">
        <v>976</v>
      </c>
      <c r="G2" t="s">
        <v>977</v>
      </c>
      <c r="H2" t="s">
        <v>954</v>
      </c>
      <c r="I2" t="s">
        <v>978</v>
      </c>
      <c r="BY2" t="s">
        <v>946</v>
      </c>
    </row>
    <row r="3" spans="2:77" x14ac:dyDescent="0.25">
      <c r="B3" s="24">
        <v>237</v>
      </c>
      <c r="C3" t="s">
        <v>975</v>
      </c>
      <c r="D3" t="e">
        <f>_xlfn.CONCAT("""",VLOOKUP(B3,'Index Web'!A$3:O$234,13,FALSE),"""",",")</f>
        <v>#N/A</v>
      </c>
      <c r="E3" t="e">
        <f>_xlfn.CONCAT("""titulo""",": ","""",VLOOKUP(B3,'Index Web'!A$3:L$234,3,FALSE),"""",",")</f>
        <v>#N/A</v>
      </c>
      <c r="F3" t="e">
        <f>_xlfn.CONCAT("""salmo""",": ","""",VLOOKUP(B3,'Index Web'!A$3:L$234,4,FALSE),"""",",")</f>
        <v>#N/A</v>
      </c>
      <c r="G3" t="e">
        <f>_xlfn.CONCAT("""letra""",": ","""",Table46[[#This Row],[Pg]],"|",VLOOKUP(B3,'Index Web'!A$3:O$234,15,FALSE)," ",VLOOKUP(B3,'Index Web'!A$3:O$234,13,FALSE),"""",",")</f>
        <v>#N/A</v>
      </c>
      <c r="H3" t="e">
        <f>_xlfn.CONCAT("""archivo""",": ","""/resucito/src/index.html?canto=",VLOOKUP(B3,'Index Web'!A$3:N$234,13,FALSE),"""","}," )</f>
        <v>#N/A</v>
      </c>
      <c r="I3" t="e">
        <f>_xlfn.CONCAT(Table46[[#This Row],[id]:[URL]])</f>
        <v>#N/A</v>
      </c>
    </row>
    <row r="4" spans="2:77" x14ac:dyDescent="0.25">
      <c r="B4" s="25">
        <v>1</v>
      </c>
      <c r="C4" t="s">
        <v>975</v>
      </c>
      <c r="D4" t="str">
        <f>_xlfn.CONCAT("""",VLOOKUP(B4,'Index Web'!A$3:O$234,13,FALSE),"""",",")</f>
        <v>"salmo1",</v>
      </c>
      <c r="E4" t="str">
        <f>_xlfn.CONCAT("""titulo""",": ","""",VLOOKUP(B4,'Index Web'!A$3:L$234,3,FALSE),"""",",")</f>
        <v>"titulo": "Salmo 1",</v>
      </c>
      <c r="F4" t="str">
        <f>_xlfn.CONCAT("""salmo""",": ","""",VLOOKUP(B4,'Index Web'!A$3:L$234,4,FALSE),"""",",")</f>
        <v>"salmo": "",</v>
      </c>
      <c r="G4" t="str">
        <f>_xlfn.CONCAT("""letra""",": ","""",Table46[[#This Row],[Pg]],"|",VLOOKUP(B4,'Index Web'!A$3:O$234,15,FALSE)," ",VLOOKUP(B4,'Index Web'!A$3:O$234,13,FALSE),"""",",")</f>
        <v>"letra": "1| salmo1",</v>
      </c>
      <c r="H4" t="str">
        <f>_xlfn.CONCAT("""archivo""",": ","""/resucito/src/index.html?canto=",VLOOKUP(B4,'Index Web'!A$3:N$234,13,FALSE),"""","}," )</f>
        <v>"archivo": "/resucito/src/index.html?canto=salmo1"},</v>
      </c>
      <c r="I4" t="str">
        <f>_xlfn.CONCAT(Table46[[#This Row],[id]:[URL]])</f>
        <v>{"id":"salmo1","titulo": "Salmo 1","salmo": "","letra": "1| salmo1","archivo": "/resucito/src/index.html?canto=salmo1"},</v>
      </c>
    </row>
    <row r="5" spans="2:77" x14ac:dyDescent="0.25">
      <c r="B5" s="26">
        <v>2</v>
      </c>
      <c r="C5" t="s">
        <v>975</v>
      </c>
      <c r="D5" t="str">
        <f>_xlfn.CONCAT("""",VLOOKUP(B5,'Index Web'!A$3:O$234,13,FALSE),"""",",")</f>
        <v>"salmo2",</v>
      </c>
      <c r="E5" t="str">
        <f>_xlfn.CONCAT("""titulo""",": ","""",VLOOKUP(B5,'Index Web'!A$3:L$234,3,FALSE),"""",",")</f>
        <v>"titulo": "Salmo 2",</v>
      </c>
      <c r="F5" t="str">
        <f>_xlfn.CONCAT("""salmo""",": ","""",VLOOKUP(B5,'Index Web'!A$3:L$234,4,FALSE),"""",",")</f>
        <v>"salmo": "",</v>
      </c>
      <c r="G5" t="str">
        <f>_xlfn.CONCAT("""letra""",": ","""",Table46[[#This Row],[Pg]],"|",VLOOKUP(B5,'Index Web'!A$3:O$234,15,FALSE)," ",VLOOKUP(B5,'Index Web'!A$3:O$234,13,FALSE),"""",",")</f>
        <v>"letra": "2| salmo2",</v>
      </c>
      <c r="H5" t="str">
        <f>_xlfn.CONCAT("""archivo""",": ","""/resucito/src/index.html?canto=",VLOOKUP(B5,'Index Web'!A$3:N$234,13,FALSE),"""","}," )</f>
        <v>"archivo": "/resucito/src/index.html?canto=salmo2"},</v>
      </c>
      <c r="I5" t="str">
        <f>_xlfn.CONCAT(Table46[[#This Row],[id]:[URL]])</f>
        <v>{"id":"salmo2","titulo": "Salmo 2","salmo": "","letra": "2| salmo2","archivo": "/resucito/src/index.html?canto=salmo2"},</v>
      </c>
    </row>
    <row r="6" spans="2:77" x14ac:dyDescent="0.25">
      <c r="B6" s="25">
        <v>3</v>
      </c>
      <c r="C6" t="s">
        <v>975</v>
      </c>
      <c r="D6" t="str">
        <f>_xlfn.CONCAT("""",VLOOKUP(B6,'Index Web'!A$3:O$234,13,FALSE),"""",",")</f>
        <v>"salmo3",</v>
      </c>
      <c r="E6" t="str">
        <f>_xlfn.CONCAT("""titulo""",": ","""",VLOOKUP(B6,'Index Web'!A$3:L$234,3,FALSE),"""",",")</f>
        <v>"titulo": "Salmo 3",</v>
      </c>
      <c r="F6" t="str">
        <f>_xlfn.CONCAT("""salmo""",": ","""",VLOOKUP(B6,'Index Web'!A$3:L$234,4,FALSE),"""",",")</f>
        <v>"salmo": "",</v>
      </c>
      <c r="G6" t="str">
        <f>_xlfn.CONCAT("""letra""",": ","""",Table46[[#This Row],[Pg]],"|",VLOOKUP(B6,'Index Web'!A$3:O$234,15,FALSE)," ",VLOOKUP(B6,'Index Web'!A$3:O$234,13,FALSE),"""",",")</f>
        <v>"letra": "3| salmo3",</v>
      </c>
      <c r="H6" t="str">
        <f>_xlfn.CONCAT("""archivo""",": ","""/resucito/src/index.html?canto=",VLOOKUP(B6,'Index Web'!A$3:N$234,13,FALSE),"""","}," )</f>
        <v>"archivo": "/resucito/src/index.html?canto=salmo3"},</v>
      </c>
      <c r="I6" t="str">
        <f>_xlfn.CONCAT(Table46[[#This Row],[id]:[URL]])</f>
        <v>{"id":"salmo3","titulo": "Salmo 3","salmo": "","letra": "3| salmo3","archivo": "/resucito/src/index.html?canto=salmo3"},</v>
      </c>
    </row>
    <row r="7" spans="2:77" x14ac:dyDescent="0.25">
      <c r="B7" s="26">
        <v>4</v>
      </c>
      <c r="C7" t="s">
        <v>975</v>
      </c>
      <c r="D7" t="str">
        <f>_xlfn.CONCAT("""",VLOOKUP(B7,'Index Web'!A$3:O$234,13,FALSE),"""",",")</f>
        <v>"salmo4",</v>
      </c>
      <c r="E7" t="str">
        <f>_xlfn.CONCAT("""titulo""",": ","""",VLOOKUP(B7,'Index Web'!A$3:L$234,3,FALSE),"""",",")</f>
        <v>"titulo": "Salmo 4",</v>
      </c>
      <c r="F7" t="str">
        <f>_xlfn.CONCAT("""salmo""",": ","""",VLOOKUP(B7,'Index Web'!A$3:L$234,4,FALSE),"""",",")</f>
        <v>"salmo": "",</v>
      </c>
      <c r="G7" t="str">
        <f>_xlfn.CONCAT("""letra""",": ","""",Table46[[#This Row],[Pg]],"|",VLOOKUP(B7,'Index Web'!A$3:O$234,15,FALSE)," ",VLOOKUP(B7,'Index Web'!A$3:O$234,13,FALSE),"""",",")</f>
        <v>"letra": "4| salmo4",</v>
      </c>
      <c r="H7" t="str">
        <f>_xlfn.CONCAT("""archivo""",": ","""/resucito/src/index.html?canto=",VLOOKUP(B7,'Index Web'!A$3:N$234,13,FALSE),"""","}," )</f>
        <v>"archivo": "/resucito/src/index.html?canto=salmo4"},</v>
      </c>
      <c r="I7" t="str">
        <f>_xlfn.CONCAT(Table46[[#This Row],[id]:[URL]])</f>
        <v>{"id":"salmo4","titulo": "Salmo 4","salmo": "","letra": "4| salmo4","archivo": "/resucito/src/index.html?canto=salmo4"},</v>
      </c>
    </row>
    <row r="8" spans="2:77" x14ac:dyDescent="0.25">
      <c r="B8" s="25">
        <v>5</v>
      </c>
      <c r="C8" t="s">
        <v>975</v>
      </c>
      <c r="D8" t="str">
        <f>_xlfn.CONCAT("""",VLOOKUP(B8,'Index Web'!A$3:O$234,13,FALSE),"""",",")</f>
        <v>"salmo5",</v>
      </c>
      <c r="E8" t="str">
        <f>_xlfn.CONCAT("""titulo""",": ","""",VLOOKUP(B8,'Index Web'!A$3:L$234,3,FALSE),"""",",")</f>
        <v>"titulo": "Salmo 5",</v>
      </c>
      <c r="F8" t="str">
        <f>_xlfn.CONCAT("""salmo""",": ","""",VLOOKUP(B8,'Index Web'!A$3:L$234,4,FALSE),"""",",")</f>
        <v>"salmo": "",</v>
      </c>
      <c r="G8" t="str">
        <f>_xlfn.CONCAT("""letra""",": ","""",Table46[[#This Row],[Pg]],"|",VLOOKUP(B8,'Index Web'!A$3:O$234,15,FALSE)," ",VLOOKUP(B8,'Index Web'!A$3:O$234,13,FALSE),"""",",")</f>
        <v>"letra": "5| salmo5",</v>
      </c>
      <c r="H8" t="str">
        <f>_xlfn.CONCAT("""archivo""",": ","""/resucito/src/index.html?canto=",VLOOKUP(B8,'Index Web'!A$3:N$234,13,FALSE),"""","}," )</f>
        <v>"archivo": "/resucito/src/index.html?canto=salmo5"},</v>
      </c>
      <c r="I8" t="str">
        <f>_xlfn.CONCAT(Table46[[#This Row],[id]:[URL]])</f>
        <v>{"id":"salmo5","titulo": "Salmo 5","salmo": "","letra": "5| salmo5","archivo": "/resucito/src/index.html?canto=salmo5"},</v>
      </c>
    </row>
    <row r="9" spans="2:77" x14ac:dyDescent="0.25">
      <c r="B9" s="26">
        <v>6</v>
      </c>
      <c r="C9" t="s">
        <v>975</v>
      </c>
      <c r="D9" t="str">
        <f>_xlfn.CONCAT("""",VLOOKUP(B9,'Index Web'!A$3:O$234,13,FALSE),"""",",")</f>
        <v>"salmo6",</v>
      </c>
      <c r="E9" t="str">
        <f>_xlfn.CONCAT("""titulo""",": ","""",VLOOKUP(B9,'Index Web'!A$3:L$234,3,FALSE),"""",",")</f>
        <v>"titulo": "Salmo 6",</v>
      </c>
      <c r="F9" t="str">
        <f>_xlfn.CONCAT("""salmo""",": ","""",VLOOKUP(B9,'Index Web'!A$3:L$234,4,FALSE),"""",",")</f>
        <v>"salmo": "",</v>
      </c>
      <c r="G9" t="str">
        <f>_xlfn.CONCAT("""letra""",": ","""",Table46[[#This Row],[Pg]],"|",VLOOKUP(B9,'Index Web'!A$3:O$234,15,FALSE)," ",VLOOKUP(B9,'Index Web'!A$3:O$234,13,FALSE),"""",",")</f>
        <v>"letra": "6| salmo6",</v>
      </c>
      <c r="H9" t="str">
        <f>_xlfn.CONCAT("""archivo""",": ","""/resucito/src/index.html?canto=",VLOOKUP(B9,'Index Web'!A$3:N$234,13,FALSE),"""","}," )</f>
        <v>"archivo": "/resucito/src/index.html?canto=salmo6"},</v>
      </c>
      <c r="I9" t="str">
        <f>_xlfn.CONCAT(Table46[[#This Row],[id]:[URL]])</f>
        <v>{"id":"salmo6","titulo": "Salmo 6","salmo": "","letra": "6| salmo6","archivo": "/resucito/src/index.html?canto=salmo6"},</v>
      </c>
    </row>
    <row r="10" spans="2:77" x14ac:dyDescent="0.25">
      <c r="B10" s="25">
        <v>7</v>
      </c>
      <c r="C10" t="s">
        <v>975</v>
      </c>
      <c r="D10" t="str">
        <f>_xlfn.CONCAT("""",VLOOKUP(B10,'Index Web'!A$3:O$234,13,FALSE),"""",",")</f>
        <v>"salmo7",</v>
      </c>
      <c r="E10" t="str">
        <f>_xlfn.CONCAT("""titulo""",": ","""",VLOOKUP(B10,'Index Web'!A$3:L$234,3,FALSE),"""",",")</f>
        <v>"titulo": "Salmo 7",</v>
      </c>
      <c r="F10" t="str">
        <f>_xlfn.CONCAT("""salmo""",": ","""",VLOOKUP(B10,'Index Web'!A$3:L$234,4,FALSE),"""",",")</f>
        <v>"salmo": "",</v>
      </c>
      <c r="G10" t="str">
        <f>_xlfn.CONCAT("""letra""",": ","""",Table46[[#This Row],[Pg]],"|",VLOOKUP(B10,'Index Web'!A$3:O$234,15,FALSE)," ",VLOOKUP(B10,'Index Web'!A$3:O$234,13,FALSE),"""",",")</f>
        <v>"letra": "7| salmo7",</v>
      </c>
      <c r="H10" t="str">
        <f>_xlfn.CONCAT("""archivo""",": ","""/resucito/src/index.html?canto=",VLOOKUP(B10,'Index Web'!A$3:N$234,13,FALSE),"""","}," )</f>
        <v>"archivo": "/resucito/src/index.html?canto=salmo7"},</v>
      </c>
      <c r="I10" t="str">
        <f>_xlfn.CONCAT(Table46[[#This Row],[id]:[URL]])</f>
        <v>{"id":"salmo7","titulo": "Salmo 7","salmo": "","letra": "7| salmo7","archivo": "/resucito/src/index.html?canto=salmo7"},</v>
      </c>
    </row>
    <row r="11" spans="2:77" x14ac:dyDescent="0.25">
      <c r="B11" s="26">
        <v>8</v>
      </c>
      <c r="C11" t="s">
        <v>975</v>
      </c>
      <c r="D11" t="str">
        <f>_xlfn.CONCAT("""",VLOOKUP(B11,'Index Web'!A$3:O$234,13,FALSE),"""",",")</f>
        <v>"salmo8",</v>
      </c>
      <c r="E11" t="str">
        <f>_xlfn.CONCAT("""titulo""",": ","""",VLOOKUP(B11,'Index Web'!A$3:L$234,3,FALSE),"""",",")</f>
        <v>"titulo": "Salmo 8",</v>
      </c>
      <c r="F11" t="str">
        <f>_xlfn.CONCAT("""salmo""",": ","""",VLOOKUP(B11,'Index Web'!A$3:L$234,4,FALSE),"""",",")</f>
        <v>"salmo": "Salmo 8 - MAJESTAD DEL SEÑOR Y DIGNIDAD DEL HOMBRE.",</v>
      </c>
      <c r="G11" t="str">
        <f>_xlfn.CONCAT("""letra""",": ","""",Table46[[#This Row],[Pg]],"|",VLOOKUP(B11,'Index Web'!A$3:O$234,15,FALSE)," ",VLOOKUP(B11,'Index Web'!A$3:O$234,13,FALSE),"""",",")</f>
        <v>"letra": "8|¡Oh Señor, nuestro Dios, qué admirable es tu nombre en toda la tierra! Ensalzaste tu majestad sobre los cielos. De la boca de los niños y de los que aún maman, has sacado una alabanza contra tus enemigos, para reprimir al adversario y al rebelde. Al ver tu cielo, hechura de tus dedos, la luna y las estrellas que has fijado tú, ¿qué es el hombre para que te acuerdes de él, el ser humano para darle poder? Lo hiciste poco inferior a los ángeles, lo coronaste de gloria y dignidad, le diste el mando sobre las obras de tus manos, todo lo sometiste bajo sus pies: rebaños de ovejas y toros, todos juntos, y hasta las bestias del campo, las aves del cielo, los peces del mar, que trazan sendas por las aguas. ¡Oh Señor, nuestro Dios, qué admirable es tu nombre en toda la tierra! salmo8",</v>
      </c>
      <c r="H11" t="str">
        <f>_xlfn.CONCAT("""archivo""",": ","""/resucito/src/index.html?canto=",VLOOKUP(B11,'Index Web'!A$3:N$234,13,FALSE),"""","}," )</f>
        <v>"archivo": "/resucito/src/index.html?canto=salmo8"},</v>
      </c>
      <c r="I11" t="str">
        <f>_xlfn.CONCAT(Table46[[#This Row],[id]:[URL]])</f>
        <v>{"id":"salmo8","titulo": "Salmo 8","salmo": "Salmo 8 - MAJESTAD DEL SEÑOR Y DIGNIDAD DEL HOMBRE.","letra": "8|¡Oh Señor, nuestro Dios, qué admirable es tu nombre en toda la tierra! Ensalzaste tu majestad sobre los cielos. De la boca de los niños y de los que aún maman, has sacado una alabanza contra tus enemigos, para reprimir al adversario y al rebelde. Al ver tu cielo, hechura de tus dedos, la luna y las estrellas que has fijado tú, ¿qué es el hombre para que te acuerdes de él, el ser humano para darle poder? Lo hiciste poco inferior a los ángeles, lo coronaste de gloria y dignidad, le diste el mando sobre las obras de tus manos, todo lo sometiste bajo sus pies: rebaños de ovejas y toros, todos juntos, y hasta las bestias del campo, las aves del cielo, los peces del mar, que trazan sendas por las aguas. ¡Oh Señor, nuestro Dios, qué admirable es tu nombre en toda la tierra! salmo8","archivo": "/resucito/src/index.html?canto=salmo8"},</v>
      </c>
    </row>
    <row r="12" spans="2:77" x14ac:dyDescent="0.25">
      <c r="B12" s="27">
        <v>179</v>
      </c>
      <c r="C12" t="s">
        <v>975</v>
      </c>
      <c r="D12" t="str">
        <f>_xlfn.CONCAT("""",VLOOKUP(B12,'Index Web'!A$3:O$234,13,FALSE),"""",",")</f>
        <v>"",</v>
      </c>
      <c r="E12" t="str">
        <f>_xlfn.CONCAT("""titulo""",": ","""",VLOOKUP(B12,'Index Web'!A$3:L$234,3,FALSE),"""",",")</f>
        <v>"titulo": "",</v>
      </c>
      <c r="F12" t="str">
        <f>_xlfn.CONCAT("""salmo""",": ","""",VLOOKUP(B12,'Index Web'!A$3:L$234,4,FALSE),"""",",")</f>
        <v>"salmo": "",</v>
      </c>
      <c r="G12" t="str">
        <f>_xlfn.CONCAT("""letra""",": ","""",Table46[[#This Row],[Pg]],"|",VLOOKUP(B12,'Index Web'!A$3:O$234,15,FALSE)," ",VLOOKUP(B12,'Index Web'!A$3:O$234,13,FALSE),"""",",")</f>
        <v>"letra": "179| ",</v>
      </c>
      <c r="H12" t="str">
        <f>_xlfn.CONCAT("""archivo""",": ","""/resucito/src/index.html?canto=",VLOOKUP(B12,'Index Web'!A$3:N$234,13,FALSE),"""","}," )</f>
        <v>"archivo": "/resucito/src/index.html?canto="},</v>
      </c>
      <c r="I12" t="str">
        <f>_xlfn.CONCAT(Table46[[#This Row],[id]:[URL]])</f>
        <v>{"id":"","titulo": "","salmo": "","letra": "179| ","archivo": "/resucito/src/index.html?canto="},</v>
      </c>
    </row>
    <row r="13" spans="2:77" x14ac:dyDescent="0.25">
      <c r="B13" s="26">
        <v>9</v>
      </c>
      <c r="C13" t="s">
        <v>975</v>
      </c>
      <c r="D13" t="str">
        <f>_xlfn.CONCAT("""",VLOOKUP(B13,'Index Web'!A$3:O$234,13,FALSE),"""",",")</f>
        <v>"salmo9",</v>
      </c>
      <c r="E13" t="str">
        <f>_xlfn.CONCAT("""titulo""",": ","""",VLOOKUP(B13,'Index Web'!A$3:L$234,3,FALSE),"""",",")</f>
        <v>"titulo": "Salmo 9",</v>
      </c>
      <c r="F13" t="str">
        <f>_xlfn.CONCAT("""salmo""",": ","""",VLOOKUP(B13,'Index Web'!A$3:L$234,4,FALSE),"""",",")</f>
        <v>"salmo": "",</v>
      </c>
      <c r="G13" t="str">
        <f>_xlfn.CONCAT("""letra""",": ","""",Table46[[#This Row],[Pg]],"|",VLOOKUP(B13,'Index Web'!A$3:O$234,15,FALSE)," ",VLOOKUP(B13,'Index Web'!A$3:O$234,13,FALSE),"""",",")</f>
        <v>"letra": "9| salmo9",</v>
      </c>
      <c r="H13" t="str">
        <f>_xlfn.CONCAT("""archivo""",": ","""/resucito/src/index.html?canto=",VLOOKUP(B13,'Index Web'!A$3:N$234,13,FALSE),"""","}," )</f>
        <v>"archivo": "/resucito/src/index.html?canto=salmo9"},</v>
      </c>
      <c r="I13" t="str">
        <f>_xlfn.CONCAT(Table46[[#This Row],[id]:[URL]])</f>
        <v>{"id":"salmo9","titulo": "Salmo 9","salmo": "","letra": "9| salmo9","archivo": "/resucito/src/index.html?canto=salmo9"},</v>
      </c>
    </row>
    <row r="14" spans="2:77" x14ac:dyDescent="0.25">
      <c r="B14" s="28">
        <v>238</v>
      </c>
      <c r="C14" t="s">
        <v>975</v>
      </c>
      <c r="D14" t="e">
        <f>_xlfn.CONCAT("""",VLOOKUP(B14,'Index Web'!A$3:O$234,13,FALSE),"""",",")</f>
        <v>#N/A</v>
      </c>
      <c r="E14" t="e">
        <f>_xlfn.CONCAT("""titulo""",": ","""",VLOOKUP(B14,'Index Web'!A$3:L$234,3,FALSE),"""",",")</f>
        <v>#N/A</v>
      </c>
      <c r="F14" t="e">
        <f>_xlfn.CONCAT("""salmo""",": ","""",VLOOKUP(B14,'Index Web'!A$3:L$234,4,FALSE),"""",",")</f>
        <v>#N/A</v>
      </c>
      <c r="G14" t="e">
        <f>_xlfn.CONCAT("""letra""",": ","""",Table46[[#This Row],[Pg]],"|",VLOOKUP(B14,'Index Web'!A$3:O$234,15,FALSE)," ",VLOOKUP(B14,'Index Web'!A$3:O$234,13,FALSE),"""",",")</f>
        <v>#N/A</v>
      </c>
      <c r="H14" t="e">
        <f>_xlfn.CONCAT("""archivo""",": ","""/resucito/src/index.html?canto=",VLOOKUP(B14,'Index Web'!A$3:N$234,13,FALSE),"""","}," )</f>
        <v>#N/A</v>
      </c>
      <c r="I14" t="e">
        <f>_xlfn.CONCAT(Table46[[#This Row],[id]:[URL]])</f>
        <v>#N/A</v>
      </c>
    </row>
    <row r="15" spans="2:77" x14ac:dyDescent="0.25">
      <c r="B15" s="26">
        <v>10</v>
      </c>
      <c r="C15" t="s">
        <v>975</v>
      </c>
      <c r="D15" t="str">
        <f>_xlfn.CONCAT("""",VLOOKUP(B15,'Index Web'!A$3:O$234,13,FALSE),"""",",")</f>
        <v>"salmo10",</v>
      </c>
      <c r="E15" t="str">
        <f>_xlfn.CONCAT("""titulo""",": ","""",VLOOKUP(B15,'Index Web'!A$3:L$234,3,FALSE),"""",",")</f>
        <v>"titulo": "Salmo 10",</v>
      </c>
      <c r="F15" t="str">
        <f>_xlfn.CONCAT("""salmo""",": ","""",VLOOKUP(B15,'Index Web'!A$3:L$234,4,FALSE),"""",",")</f>
        <v>"salmo": "",</v>
      </c>
      <c r="G15" t="str">
        <f>_xlfn.CONCAT("""letra""",": ","""",Table46[[#This Row],[Pg]],"|",VLOOKUP(B15,'Index Web'!A$3:O$234,15,FALSE)," ",VLOOKUP(B15,'Index Web'!A$3:O$234,13,FALSE),"""",",")</f>
        <v>"letra": "10| salmo10",</v>
      </c>
      <c r="H15" t="str">
        <f>_xlfn.CONCAT("""archivo""",": ","""/resucito/src/index.html?canto=",VLOOKUP(B15,'Index Web'!A$3:N$234,13,FALSE),"""","}," )</f>
        <v>"archivo": "/resucito/src/index.html?canto=salmo10"},</v>
      </c>
      <c r="I15" t="str">
        <f>_xlfn.CONCAT(Table46[[#This Row],[id]:[URL]])</f>
        <v>{"id":"salmo10","titulo": "Salmo 10","salmo": "","letra": "10| salmo10","archivo": "/resucito/src/index.html?canto=salmo10"},</v>
      </c>
    </row>
    <row r="16" spans="2:77" x14ac:dyDescent="0.25">
      <c r="B16" s="25">
        <v>11</v>
      </c>
      <c r="C16" t="s">
        <v>975</v>
      </c>
      <c r="D16" t="str">
        <f>_xlfn.CONCAT("""",VLOOKUP(B16,'Index Web'!A$3:O$234,13,FALSE),"""",",")</f>
        <v>"salmo11",</v>
      </c>
      <c r="E16" t="str">
        <f>_xlfn.CONCAT("""titulo""",": ","""",VLOOKUP(B16,'Index Web'!A$3:L$234,3,FALSE),"""",",")</f>
        <v>"titulo": "Salmo 11",</v>
      </c>
      <c r="F16" t="str">
        <f>_xlfn.CONCAT("""salmo""",": ","""",VLOOKUP(B16,'Index Web'!A$3:L$234,4,FALSE),"""",",")</f>
        <v>"salmo": "",</v>
      </c>
      <c r="G16" t="str">
        <f>_xlfn.CONCAT("""letra""",": ","""",Table46[[#This Row],[Pg]],"|",VLOOKUP(B16,'Index Web'!A$3:O$234,15,FALSE)," ",VLOOKUP(B16,'Index Web'!A$3:O$234,13,FALSE),"""",",")</f>
        <v>"letra": "11| salmo11",</v>
      </c>
      <c r="H16" t="str">
        <f>_xlfn.CONCAT("""archivo""",": ","""/resucito/src/index.html?canto=",VLOOKUP(B16,'Index Web'!A$3:N$234,13,FALSE),"""","}," )</f>
        <v>"archivo": "/resucito/src/index.html?canto=salmo11"},</v>
      </c>
      <c r="I16" t="str">
        <f>_xlfn.CONCAT(Table46[[#This Row],[id]:[URL]])</f>
        <v>{"id":"salmo11","titulo": "Salmo 11","salmo": "","letra": "11| salmo11","archivo": "/resucito/src/index.html?canto=salmo11"},</v>
      </c>
    </row>
    <row r="17" spans="2:9" x14ac:dyDescent="0.25">
      <c r="B17" s="26">
        <v>12</v>
      </c>
      <c r="C17" t="s">
        <v>975</v>
      </c>
      <c r="D17" t="str">
        <f>_xlfn.CONCAT("""",VLOOKUP(B17,'Index Web'!A$3:O$234,13,FALSE),"""",",")</f>
        <v>"salmo12",</v>
      </c>
      <c r="E17" t="str">
        <f>_xlfn.CONCAT("""titulo""",": ","""",VLOOKUP(B17,'Index Web'!A$3:L$234,3,FALSE),"""",",")</f>
        <v>"titulo": "Salmo 12",</v>
      </c>
      <c r="F17" t="str">
        <f>_xlfn.CONCAT("""salmo""",": ","""",VLOOKUP(B17,'Index Web'!A$3:L$234,4,FALSE),"""",",")</f>
        <v>"salmo": "",</v>
      </c>
      <c r="G17" t="str">
        <f>_xlfn.CONCAT("""letra""",": ","""",Table46[[#This Row],[Pg]],"|",VLOOKUP(B17,'Index Web'!A$3:O$234,15,FALSE)," ",VLOOKUP(B17,'Index Web'!A$3:O$234,13,FALSE),"""",",")</f>
        <v>"letra": "12| salmo12",</v>
      </c>
      <c r="H17" t="str">
        <f>_xlfn.CONCAT("""archivo""",": ","""/resucito/src/index.html?canto=",VLOOKUP(B17,'Index Web'!A$3:N$234,13,FALSE),"""","}," )</f>
        <v>"archivo": "/resucito/src/index.html?canto=salmo12"},</v>
      </c>
      <c r="I17" t="str">
        <f>_xlfn.CONCAT(Table46[[#This Row],[id]:[URL]])</f>
        <v>{"id":"salmo12","titulo": "Salmo 12","salmo": "","letra": "12| salmo12","archivo": "/resucito/src/index.html?canto=salmo12"},</v>
      </c>
    </row>
    <row r="18" spans="2:9" x14ac:dyDescent="0.25">
      <c r="B18" s="29">
        <v>180</v>
      </c>
      <c r="C18" t="s">
        <v>975</v>
      </c>
      <c r="D18" t="str">
        <f>_xlfn.CONCAT("""",VLOOKUP(B18,'Index Web'!A$3:O$234,13,FALSE),"""",",")</f>
        <v>"",</v>
      </c>
      <c r="E18" t="str">
        <f>_xlfn.CONCAT("""titulo""",": ","""",VLOOKUP(B18,'Index Web'!A$3:L$234,3,FALSE),"""",",")</f>
        <v>"titulo": "",</v>
      </c>
      <c r="F18" t="str">
        <f>_xlfn.CONCAT("""salmo""",": ","""",VLOOKUP(B18,'Index Web'!A$3:L$234,4,FALSE),"""",",")</f>
        <v>"salmo": "",</v>
      </c>
      <c r="G18" t="str">
        <f>_xlfn.CONCAT("""letra""",": ","""",Table46[[#This Row],[Pg]],"|",VLOOKUP(B18,'Index Web'!A$3:O$234,15,FALSE)," ",VLOOKUP(B18,'Index Web'!A$3:O$234,13,FALSE),"""",",")</f>
        <v>"letra": "180| ",</v>
      </c>
      <c r="H18" t="str">
        <f>_xlfn.CONCAT("""archivo""",": ","""/resucito/src/index.html?canto=",VLOOKUP(B18,'Index Web'!A$3:N$234,13,FALSE),"""","}," )</f>
        <v>"archivo": "/resucito/src/index.html?canto="},</v>
      </c>
      <c r="I18" t="str">
        <f>_xlfn.CONCAT(Table46[[#This Row],[id]:[URL]])</f>
        <v>{"id":"","titulo": "","salmo": "","letra": "180| ","archivo": "/resucito/src/index.html?canto="},</v>
      </c>
    </row>
    <row r="19" spans="2:9" x14ac:dyDescent="0.25">
      <c r="B19" s="27">
        <v>181</v>
      </c>
      <c r="C19" t="s">
        <v>975</v>
      </c>
      <c r="D19" t="str">
        <f>_xlfn.CONCAT("""",VLOOKUP(B19,'Index Web'!A$3:O$234,13,FALSE),"""",",")</f>
        <v>"",</v>
      </c>
      <c r="E19" t="str">
        <f>_xlfn.CONCAT("""titulo""",": ","""",VLOOKUP(B19,'Index Web'!A$3:L$234,3,FALSE),"""",",")</f>
        <v>"titulo": "",</v>
      </c>
      <c r="F19" t="str">
        <f>_xlfn.CONCAT("""salmo""",": ","""",VLOOKUP(B19,'Index Web'!A$3:L$234,4,FALSE),"""",",")</f>
        <v>"salmo": "",</v>
      </c>
      <c r="G19" t="str">
        <f>_xlfn.CONCAT("""letra""",": ","""",Table46[[#This Row],[Pg]],"|",VLOOKUP(B19,'Index Web'!A$3:O$234,15,FALSE)," ",VLOOKUP(B19,'Index Web'!A$3:O$234,13,FALSE),"""",",")</f>
        <v>"letra": "181| ",</v>
      </c>
      <c r="H19" t="str">
        <f>_xlfn.CONCAT("""archivo""",": ","""/resucito/src/index.html?canto=",VLOOKUP(B19,'Index Web'!A$3:N$234,13,FALSE),"""","}," )</f>
        <v>"archivo": "/resucito/src/index.html?canto="},</v>
      </c>
      <c r="I19" t="str">
        <f>_xlfn.CONCAT(Table46[[#This Row],[id]:[URL]])</f>
        <v>{"id":"","titulo": "","salmo": "","letra": "181| ","archivo": "/resucito/src/index.html?canto="},</v>
      </c>
    </row>
    <row r="20" spans="2:9" x14ac:dyDescent="0.25">
      <c r="B20" s="25">
        <v>13</v>
      </c>
      <c r="C20" t="s">
        <v>975</v>
      </c>
      <c r="D20" t="str">
        <f>_xlfn.CONCAT("""",VLOOKUP(B20,'Index Web'!A$3:O$234,13,FALSE),"""",",")</f>
        <v>"salmo13",</v>
      </c>
      <c r="E20" t="str">
        <f>_xlfn.CONCAT("""titulo""",": ","""",VLOOKUP(B20,'Index Web'!A$3:L$234,3,FALSE),"""",",")</f>
        <v>"titulo": "Salmo 13",</v>
      </c>
      <c r="F20" t="str">
        <f>_xlfn.CONCAT("""salmo""",": ","""",VLOOKUP(B20,'Index Web'!A$3:L$234,4,FALSE),"""",",")</f>
        <v>"salmo": "",</v>
      </c>
      <c r="G20" t="str">
        <f>_xlfn.CONCAT("""letra""",": ","""",Table46[[#This Row],[Pg]],"|",VLOOKUP(B20,'Index Web'!A$3:O$234,15,FALSE)," ",VLOOKUP(B20,'Index Web'!A$3:O$234,13,FALSE),"""",",")</f>
        <v>"letra": "13| salmo13",</v>
      </c>
      <c r="H20" t="str">
        <f>_xlfn.CONCAT("""archivo""",": ","""/resucito/src/index.html?canto=",VLOOKUP(B20,'Index Web'!A$3:N$234,13,FALSE),"""","}," )</f>
        <v>"archivo": "/resucito/src/index.html?canto=salmo13"},</v>
      </c>
      <c r="I20" t="str">
        <f>_xlfn.CONCAT(Table46[[#This Row],[id]:[URL]])</f>
        <v>{"id":"salmo13","titulo": "Salmo 13","salmo": "","letra": "13| salmo13","archivo": "/resucito/src/index.html?canto=salmo13"},</v>
      </c>
    </row>
    <row r="21" spans="2:9" x14ac:dyDescent="0.25">
      <c r="B21" s="26">
        <v>14</v>
      </c>
      <c r="C21" t="s">
        <v>975</v>
      </c>
      <c r="D21" t="str">
        <f>_xlfn.CONCAT("""",VLOOKUP(B21,'Index Web'!A$3:O$234,13,FALSE),"""",",")</f>
        <v>"salmo14",</v>
      </c>
      <c r="E21" t="str">
        <f>_xlfn.CONCAT("""titulo""",": ","""",VLOOKUP(B21,'Index Web'!A$3:L$234,3,FALSE),"""",",")</f>
        <v>"titulo": "Salmo 14",</v>
      </c>
      <c r="F21" t="str">
        <f>_xlfn.CONCAT("""salmo""",": ","""",VLOOKUP(B21,'Index Web'!A$3:L$234,4,FALSE),"""",",")</f>
        <v>"salmo": "",</v>
      </c>
      <c r="G21" t="str">
        <f>_xlfn.CONCAT("""letra""",": ","""",Table46[[#This Row],[Pg]],"|",VLOOKUP(B21,'Index Web'!A$3:O$234,15,FALSE)," ",VLOOKUP(B21,'Index Web'!A$3:O$234,13,FALSE),"""",",")</f>
        <v>"letra": "14| salmo14",</v>
      </c>
      <c r="H21" t="str">
        <f>_xlfn.CONCAT("""archivo""",": ","""/resucito/src/index.html?canto=",VLOOKUP(B21,'Index Web'!A$3:N$234,13,FALSE),"""","}," )</f>
        <v>"archivo": "/resucito/src/index.html?canto=salmo14"},</v>
      </c>
      <c r="I21" t="str">
        <f>_xlfn.CONCAT(Table46[[#This Row],[id]:[URL]])</f>
        <v>{"id":"salmo14","titulo": "Salmo 14","salmo": "","letra": "14| salmo14","archivo": "/resucito/src/index.html?canto=salmo14"},</v>
      </c>
    </row>
    <row r="22" spans="2:9" x14ac:dyDescent="0.25">
      <c r="B22" s="25">
        <v>15</v>
      </c>
      <c r="C22" t="s">
        <v>975</v>
      </c>
      <c r="D22" t="str">
        <f>_xlfn.CONCAT("""",VLOOKUP(B22,'Index Web'!A$3:O$234,13,FALSE),"""",",")</f>
        <v>"salmo15",</v>
      </c>
      <c r="E22" t="str">
        <f>_xlfn.CONCAT("""titulo""",": ","""",VLOOKUP(B22,'Index Web'!A$3:L$234,3,FALSE),"""",",")</f>
        <v>"titulo": "Salmo 15",</v>
      </c>
      <c r="F22" t="str">
        <f>_xlfn.CONCAT("""salmo""",": ","""",VLOOKUP(B22,'Index Web'!A$3:L$234,4,FALSE),"""",",")</f>
        <v>"salmo": "",</v>
      </c>
      <c r="G22" t="str">
        <f>_xlfn.CONCAT("""letra""",": ","""",Table46[[#This Row],[Pg]],"|",VLOOKUP(B22,'Index Web'!A$3:O$234,15,FALSE)," ",VLOOKUP(B22,'Index Web'!A$3:O$234,13,FALSE),"""",",")</f>
        <v>"letra": "15| salmo15",</v>
      </c>
      <c r="H22" t="str">
        <f>_xlfn.CONCAT("""archivo""",": ","""/resucito/src/index.html?canto=",VLOOKUP(B22,'Index Web'!A$3:N$234,13,FALSE),"""","}," )</f>
        <v>"archivo": "/resucito/src/index.html?canto=salmo15"},</v>
      </c>
      <c r="I22" t="str">
        <f>_xlfn.CONCAT(Table46[[#This Row],[id]:[URL]])</f>
        <v>{"id":"salmo15","titulo": "Salmo 15","salmo": "","letra": "15| salmo15","archivo": "/resucito/src/index.html?canto=salmo15"},</v>
      </c>
    </row>
    <row r="23" spans="2:9" x14ac:dyDescent="0.25">
      <c r="B23" s="26">
        <v>16</v>
      </c>
      <c r="C23" t="s">
        <v>975</v>
      </c>
      <c r="D23" t="str">
        <f>_xlfn.CONCAT("""",VLOOKUP(B23,'Index Web'!A$3:O$234,13,FALSE),"""",",")</f>
        <v>"salmo16",</v>
      </c>
      <c r="E23" t="str">
        <f>_xlfn.CONCAT("""titulo""",": ","""",VLOOKUP(B23,'Index Web'!A$3:L$234,3,FALSE),"""",",")</f>
        <v>"titulo": "Salmo 16",</v>
      </c>
      <c r="F23" t="str">
        <f>_xlfn.CONCAT("""salmo""",": ","""",VLOOKUP(B23,'Index Web'!A$3:L$234,4,FALSE),"""",",")</f>
        <v>"salmo": "",</v>
      </c>
      <c r="G23" t="str">
        <f>_xlfn.CONCAT("""letra""",": ","""",Table46[[#This Row],[Pg]],"|",VLOOKUP(B23,'Index Web'!A$3:O$234,15,FALSE)," ",VLOOKUP(B23,'Index Web'!A$3:O$234,13,FALSE),"""",",")</f>
        <v>"letra": "16| salmo16",</v>
      </c>
      <c r="H23" t="str">
        <f>_xlfn.CONCAT("""archivo""",": ","""/resucito/src/index.html?canto=",VLOOKUP(B23,'Index Web'!A$3:N$234,13,FALSE),"""","}," )</f>
        <v>"archivo": "/resucito/src/index.html?canto=salmo16"},</v>
      </c>
      <c r="I23" t="str">
        <f>_xlfn.CONCAT(Table46[[#This Row],[id]:[URL]])</f>
        <v>{"id":"salmo16","titulo": "Salmo 16","salmo": "","letra": "16| salmo16","archivo": "/resucito/src/index.html?canto=salmo16"},</v>
      </c>
    </row>
    <row r="24" spans="2:9" x14ac:dyDescent="0.25">
      <c r="B24" s="25">
        <v>17</v>
      </c>
      <c r="C24" t="s">
        <v>975</v>
      </c>
      <c r="D24" t="str">
        <f>_xlfn.CONCAT("""",VLOOKUP(B24,'Index Web'!A$3:O$234,13,FALSE),"""",",")</f>
        <v>"salmo17",</v>
      </c>
      <c r="E24" t="str">
        <f>_xlfn.CONCAT("""titulo""",": ","""",VLOOKUP(B24,'Index Web'!A$3:L$234,3,FALSE),"""",",")</f>
        <v>"titulo": "Salmo 17",</v>
      </c>
      <c r="F24" t="str">
        <f>_xlfn.CONCAT("""salmo""",": ","""",VLOOKUP(B24,'Index Web'!A$3:L$234,4,FALSE),"""",",")</f>
        <v>"salmo": "",</v>
      </c>
      <c r="G24" t="str">
        <f>_xlfn.CONCAT("""letra""",": ","""",Table46[[#This Row],[Pg]],"|",VLOOKUP(B24,'Index Web'!A$3:O$234,15,FALSE)," ",VLOOKUP(B24,'Index Web'!A$3:O$234,13,FALSE),"""",",")</f>
        <v>"letra": "17| salmo17",</v>
      </c>
      <c r="H24" t="str">
        <f>_xlfn.CONCAT("""archivo""",": ","""/resucito/src/index.html?canto=",VLOOKUP(B24,'Index Web'!A$3:N$234,13,FALSE),"""","}," )</f>
        <v>"archivo": "/resucito/src/index.html?canto=salmo17"},</v>
      </c>
      <c r="I24" t="str">
        <f>_xlfn.CONCAT(Table46[[#This Row],[id]:[URL]])</f>
        <v>{"id":"salmo17","titulo": "Salmo 17","salmo": "","letra": "17| salmo17","archivo": "/resucito/src/index.html?canto=salmo17"},</v>
      </c>
    </row>
    <row r="25" spans="2:9" x14ac:dyDescent="0.25">
      <c r="B25" s="26">
        <v>18</v>
      </c>
      <c r="C25" t="s">
        <v>975</v>
      </c>
      <c r="D25" t="str">
        <f>_xlfn.CONCAT("""",VLOOKUP(B25,'Index Web'!A$3:O$234,13,FALSE),"""",",")</f>
        <v>"salmo18",</v>
      </c>
      <c r="E25" t="str">
        <f>_xlfn.CONCAT("""titulo""",": ","""",VLOOKUP(B25,'Index Web'!A$3:L$234,3,FALSE),"""",",")</f>
        <v>"titulo": "Salmo 18",</v>
      </c>
      <c r="F25" t="str">
        <f>_xlfn.CONCAT("""salmo""",": ","""",VLOOKUP(B25,'Index Web'!A$3:L$234,4,FALSE),"""",",")</f>
        <v>"salmo": "",</v>
      </c>
      <c r="G25" t="str">
        <f>_xlfn.CONCAT("""letra""",": ","""",Table46[[#This Row],[Pg]],"|",VLOOKUP(B25,'Index Web'!A$3:O$234,15,FALSE)," ",VLOOKUP(B25,'Index Web'!A$3:O$234,13,FALSE),"""",",")</f>
        <v>"letra": "18| salmo18",</v>
      </c>
      <c r="H25" t="str">
        <f>_xlfn.CONCAT("""archivo""",": ","""/resucito/src/index.html?canto=",VLOOKUP(B25,'Index Web'!A$3:N$234,13,FALSE),"""","}," )</f>
        <v>"archivo": "/resucito/src/index.html?canto=salmo18"},</v>
      </c>
      <c r="I25" t="str">
        <f>_xlfn.CONCAT(Table46[[#This Row],[id]:[URL]])</f>
        <v>{"id":"salmo18","titulo": "Salmo 18","salmo": "","letra": "18| salmo18","archivo": "/resucito/src/index.html?canto=salmo18"},</v>
      </c>
    </row>
    <row r="26" spans="2:9" x14ac:dyDescent="0.25">
      <c r="B26" s="29">
        <v>182</v>
      </c>
      <c r="C26" t="s">
        <v>975</v>
      </c>
      <c r="D26" t="str">
        <f>_xlfn.CONCAT("""",VLOOKUP(B26,'Index Web'!A$3:O$234,13,FALSE),"""",",")</f>
        <v>"",</v>
      </c>
      <c r="E26" t="str">
        <f>_xlfn.CONCAT("""titulo""",": ","""",VLOOKUP(B26,'Index Web'!A$3:L$234,3,FALSE),"""",",")</f>
        <v>"titulo": "",</v>
      </c>
      <c r="F26" t="str">
        <f>_xlfn.CONCAT("""salmo""",": ","""",VLOOKUP(B26,'Index Web'!A$3:L$234,4,FALSE),"""",",")</f>
        <v>"salmo": "",</v>
      </c>
      <c r="G26" t="str">
        <f>_xlfn.CONCAT("""letra""",": ","""",Table46[[#This Row],[Pg]],"|",VLOOKUP(B26,'Index Web'!A$3:O$234,15,FALSE)," ",VLOOKUP(B26,'Index Web'!A$3:O$234,13,FALSE),"""",",")</f>
        <v>"letra": "182| ",</v>
      </c>
      <c r="H26" t="str">
        <f>_xlfn.CONCAT("""archivo""",": ","""/resucito/src/index.html?canto=",VLOOKUP(B26,'Index Web'!A$3:N$234,13,FALSE),"""","}," )</f>
        <v>"archivo": "/resucito/src/index.html?canto="},</v>
      </c>
      <c r="I26" t="str">
        <f>_xlfn.CONCAT(Table46[[#This Row],[id]:[URL]])</f>
        <v>{"id":"","titulo": "","salmo": "","letra": "182| ","archivo": "/resucito/src/index.html?canto="},</v>
      </c>
    </row>
    <row r="27" spans="2:9" x14ac:dyDescent="0.25">
      <c r="B27" s="26">
        <v>19</v>
      </c>
      <c r="C27" t="s">
        <v>975</v>
      </c>
      <c r="D27" t="str">
        <f>_xlfn.CONCAT("""",VLOOKUP(B27,'Index Web'!A$3:O$234,13,FALSE),"""",",")</f>
        <v>"salmo19",</v>
      </c>
      <c r="E27" t="str">
        <f>_xlfn.CONCAT("""titulo""",": ","""",VLOOKUP(B27,'Index Web'!A$3:L$234,3,FALSE),"""",",")</f>
        <v>"titulo": "Salmo 19",</v>
      </c>
      <c r="F27" t="str">
        <f>_xlfn.CONCAT("""salmo""",": ","""",VLOOKUP(B27,'Index Web'!A$3:L$234,4,FALSE),"""",",")</f>
        <v>"salmo": "",</v>
      </c>
      <c r="G27" t="str">
        <f>_xlfn.CONCAT("""letra""",": ","""",Table46[[#This Row],[Pg]],"|",VLOOKUP(B27,'Index Web'!A$3:O$234,15,FALSE)," ",VLOOKUP(B27,'Index Web'!A$3:O$234,13,FALSE),"""",",")</f>
        <v>"letra": "19| salmo19",</v>
      </c>
      <c r="H27" t="str">
        <f>_xlfn.CONCAT("""archivo""",": ","""/resucito/src/index.html?canto=",VLOOKUP(B27,'Index Web'!A$3:N$234,13,FALSE),"""","}," )</f>
        <v>"archivo": "/resucito/src/index.html?canto=salmo19"},</v>
      </c>
      <c r="I27" t="str">
        <f>_xlfn.CONCAT(Table46[[#This Row],[id]:[URL]])</f>
        <v>{"id":"salmo19","titulo": "Salmo 19","salmo": "","letra": "19| salmo19","archivo": "/resucito/src/index.html?canto=salmo19"},</v>
      </c>
    </row>
    <row r="28" spans="2:9" x14ac:dyDescent="0.25">
      <c r="B28" s="25">
        <v>20</v>
      </c>
      <c r="C28" t="s">
        <v>975</v>
      </c>
      <c r="D28" t="str">
        <f>_xlfn.CONCAT("""",VLOOKUP(B28,'Index Web'!A$3:O$234,13,FALSE),"""",",")</f>
        <v>"salmo20",</v>
      </c>
      <c r="E28" t="str">
        <f>_xlfn.CONCAT("""titulo""",": ","""",VLOOKUP(B28,'Index Web'!A$3:L$234,3,FALSE),"""",",")</f>
        <v>"titulo": "Salmo 20",</v>
      </c>
      <c r="F28" t="str">
        <f>_xlfn.CONCAT("""salmo""",": ","""",VLOOKUP(B28,'Index Web'!A$3:L$234,4,FALSE),"""",",")</f>
        <v>"salmo": "",</v>
      </c>
      <c r="G28" t="str">
        <f>_xlfn.CONCAT("""letra""",": ","""",Table46[[#This Row],[Pg]],"|",VLOOKUP(B28,'Index Web'!A$3:O$234,15,FALSE)," ",VLOOKUP(B28,'Index Web'!A$3:O$234,13,FALSE),"""",",")</f>
        <v>"letra": "20| salmo20",</v>
      </c>
      <c r="H28" t="str">
        <f>_xlfn.CONCAT("""archivo""",": ","""/resucito/src/index.html?canto=",VLOOKUP(B28,'Index Web'!A$3:N$234,13,FALSE),"""","}," )</f>
        <v>"archivo": "/resucito/src/index.html?canto=salmo20"},</v>
      </c>
      <c r="I28" t="str">
        <f>_xlfn.CONCAT(Table46[[#This Row],[id]:[URL]])</f>
        <v>{"id":"salmo20","titulo": "Salmo 20","salmo": "","letra": "20| salmo20","archivo": "/resucito/src/index.html?canto=salmo20"},</v>
      </c>
    </row>
    <row r="29" spans="2:9" x14ac:dyDescent="0.25">
      <c r="B29" s="26">
        <v>21</v>
      </c>
      <c r="C29" t="s">
        <v>975</v>
      </c>
      <c r="D29" t="str">
        <f>_xlfn.CONCAT("""",VLOOKUP(B29,'Index Web'!A$3:O$234,13,FALSE),"""",",")</f>
        <v>"salmo21",</v>
      </c>
      <c r="E29" t="str">
        <f>_xlfn.CONCAT("""titulo""",": ","""",VLOOKUP(B29,'Index Web'!A$3:L$234,3,FALSE),"""",",")</f>
        <v>"titulo": "Salmo 21",</v>
      </c>
      <c r="F29" t="str">
        <f>_xlfn.CONCAT("""salmo""",": ","""",VLOOKUP(B29,'Index Web'!A$3:L$234,4,FALSE),"""",",")</f>
        <v>"salmo": "",</v>
      </c>
      <c r="G29" t="str">
        <f>_xlfn.CONCAT("""letra""",": ","""",Table46[[#This Row],[Pg]],"|",VLOOKUP(B29,'Index Web'!A$3:O$234,15,FALSE)," ",VLOOKUP(B29,'Index Web'!A$3:O$234,13,FALSE),"""",",")</f>
        <v>"letra": "21| salmo21",</v>
      </c>
      <c r="H29" t="str">
        <f>_xlfn.CONCAT("""archivo""",": ","""/resucito/src/index.html?canto=",VLOOKUP(B29,'Index Web'!A$3:N$234,13,FALSE),"""","}," )</f>
        <v>"archivo": "/resucito/src/index.html?canto=salmo21"},</v>
      </c>
      <c r="I29" t="str">
        <f>_xlfn.CONCAT(Table46[[#This Row],[id]:[URL]])</f>
        <v>{"id":"salmo21","titulo": "Salmo 21","salmo": "","letra": "21| salmo21","archivo": "/resucito/src/index.html?canto=salmo21"},</v>
      </c>
    </row>
    <row r="30" spans="2:9" x14ac:dyDescent="0.25">
      <c r="B30" s="25">
        <v>22</v>
      </c>
      <c r="C30" t="s">
        <v>975</v>
      </c>
      <c r="D30" t="str">
        <f>_xlfn.CONCAT("""",VLOOKUP(B30,'Index Web'!A$3:O$234,13,FALSE),"""",",")</f>
        <v>"salmo22",</v>
      </c>
      <c r="E30" t="str">
        <f>_xlfn.CONCAT("""titulo""",": ","""",VLOOKUP(B30,'Index Web'!A$3:L$234,3,FALSE),"""",",")</f>
        <v>"titulo": "Salmo 22",</v>
      </c>
      <c r="F30" t="str">
        <f>_xlfn.CONCAT("""salmo""",": ","""",VLOOKUP(B30,'Index Web'!A$3:L$234,4,FALSE),"""",",")</f>
        <v>"salmo": "",</v>
      </c>
      <c r="G30" t="str">
        <f>_xlfn.CONCAT("""letra""",": ","""",Table46[[#This Row],[Pg]],"|",VLOOKUP(B30,'Index Web'!A$3:O$234,15,FALSE)," ",VLOOKUP(B30,'Index Web'!A$3:O$234,13,FALSE),"""",",")</f>
        <v>"letra": "22| salmo22",</v>
      </c>
      <c r="H30" t="str">
        <f>_xlfn.CONCAT("""archivo""",": ","""/resucito/src/index.html?canto=",VLOOKUP(B30,'Index Web'!A$3:N$234,13,FALSE),"""","}," )</f>
        <v>"archivo": "/resucito/src/index.html?canto=salmo22"},</v>
      </c>
      <c r="I30" t="str">
        <f>_xlfn.CONCAT(Table46[[#This Row],[id]:[URL]])</f>
        <v>{"id":"salmo22","titulo": "Salmo 22","salmo": "","letra": "22| salmo22","archivo": "/resucito/src/index.html?canto=salmo22"},</v>
      </c>
    </row>
    <row r="31" spans="2:9" x14ac:dyDescent="0.25">
      <c r="B31" s="26">
        <v>23</v>
      </c>
      <c r="C31" t="s">
        <v>975</v>
      </c>
      <c r="D31" t="str">
        <f>_xlfn.CONCAT("""",VLOOKUP(B31,'Index Web'!A$3:O$234,13,FALSE),"""",",")</f>
        <v>"salmo23",</v>
      </c>
      <c r="E31" t="str">
        <f>_xlfn.CONCAT("""titulo""",": ","""",VLOOKUP(B31,'Index Web'!A$3:L$234,3,FALSE),"""",",")</f>
        <v>"titulo": "Salmo 23",</v>
      </c>
      <c r="F31" t="str">
        <f>_xlfn.CONCAT("""salmo""",": ","""",VLOOKUP(B31,'Index Web'!A$3:L$234,4,FALSE),"""",",")</f>
        <v>"salmo": "Salmo 23 - ENTRADA DEL SEÑOR EN EL SANTUARIO.",</v>
      </c>
      <c r="G31" t="str">
        <f>_xlfn.CONCAT("""letra""",": ","""",Table46[[#This Row],[Pg]],"|",VLOOKUP(B31,'Index Web'!A$3:O$234,15,FALSE)," ",VLOOKUP(B31,'Index Web'!A$3:O$234,13,FALSE),"""",",")</f>
        <v>"letra": "23|Del Señor es la tierra y cuanto la llena, el orbe y todos sus habitantes: él la fundó sobre los mares, él la afianzó sobre los ríos. ¿Quién puede subir al monte del Señor? ¿Quién puede estar en el recinto sacro? El hombre de manos inocentes y puro corazón, que no confía en los ídolos ni jura con engaño. Ése recibirá la bendición del Señor, le hará justicia el Dios de su salvación. Éste es el grupo que busca al Señor, que viene a tu presencia, Dios de Jacob. ¡Portones!, alzad los dinteles, levantaos, puertas antiguas: va a entrar el Rey de la gloria. ¿Quién es ese Rey de la gloria? El Señor, héroe valeroso, el Señor, valiente en la pelea. ¡Portones!, alzad los dinteles, levantaos, puertas antiguas: va a entrar el Rey de la gloria. ¿Quién es ese Rey de la gloria? El Señor, Dios del universo: él es el Rey de la gloria. salmo23",</v>
      </c>
      <c r="H31" t="str">
        <f>_xlfn.CONCAT("""archivo""",": ","""/resucito/src/index.html?canto=",VLOOKUP(B31,'Index Web'!A$3:N$234,13,FALSE),"""","}," )</f>
        <v>"archivo": "/resucito/src/index.html?canto=salmo23"},</v>
      </c>
      <c r="I31" t="str">
        <f>_xlfn.CONCAT(Table46[[#This Row],[id]:[URL]])</f>
        <v>{"id":"salmo23","titulo": "Salmo 23","salmo": "Salmo 23 - ENTRADA DEL SEÑOR EN EL SANTUARIO.","letra": "23|Del Señor es la tierra y cuanto la llena, el orbe y todos sus habitantes: él la fundó sobre los mares, él la afianzó sobre los ríos. ¿Quién puede subir al monte del Señor? ¿Quién puede estar en el recinto sacro? El hombre de manos inocentes y puro corazón, que no confía en los ídolos ni jura con engaño. Ése recibirá la bendición del Señor, le hará justicia el Dios de su salvación. Éste es el grupo que busca al Señor, que viene a tu presencia, Dios de Jacob. ¡Portones!, alzad los dinteles, levantaos, puertas antiguas: va a entrar el Rey de la gloria. ¿Quién es ese Rey de la gloria? El Señor, héroe valeroso, el Señor, valiente en la pelea. ¡Portones!, alzad los dinteles, levantaos, puertas antiguas: va a entrar el Rey de la gloria. ¿Quién es ese Rey de la gloria? El Señor, Dios del universo: él es el Rey de la gloria. salmo23","archivo": "/resucito/src/index.html?canto=salmo23"},</v>
      </c>
    </row>
    <row r="32" spans="2:9" x14ac:dyDescent="0.25">
      <c r="B32" s="25">
        <v>24</v>
      </c>
      <c r="C32" t="s">
        <v>975</v>
      </c>
      <c r="D32" t="str">
        <f>_xlfn.CONCAT("""",VLOOKUP(B32,'Index Web'!A$3:O$234,13,FALSE),"""",",")</f>
        <v>"salmo24",</v>
      </c>
      <c r="E32" t="str">
        <f>_xlfn.CONCAT("""titulo""",": ","""",VLOOKUP(B32,'Index Web'!A$3:L$234,3,FALSE),"""",",")</f>
        <v>"titulo": "Salmo 24",</v>
      </c>
      <c r="F32" t="str">
        <f>_xlfn.CONCAT("""salmo""",": ","""",VLOOKUP(B32,'Index Web'!A$3:L$234,4,FALSE),"""",",")</f>
        <v>"salmo": "",</v>
      </c>
      <c r="G32" t="str">
        <f>_xlfn.CONCAT("""letra""",": ","""",Table46[[#This Row],[Pg]],"|",VLOOKUP(B32,'Index Web'!A$3:O$234,15,FALSE)," ",VLOOKUP(B32,'Index Web'!A$3:O$234,13,FALSE),"""",",")</f>
        <v>"letra": "24| salmo24",</v>
      </c>
      <c r="H32" t="str">
        <f>_xlfn.CONCAT("""archivo""",": ","""/resucito/src/index.html?canto=",VLOOKUP(B32,'Index Web'!A$3:N$234,13,FALSE),"""","}," )</f>
        <v>"archivo": "/resucito/src/index.html?canto=salmo24"},</v>
      </c>
      <c r="I32" t="str">
        <f>_xlfn.CONCAT(Table46[[#This Row],[id]:[URL]])</f>
        <v>{"id":"salmo24","titulo": "Salmo 24","salmo": "","letra": "24| salmo24","archivo": "/resucito/src/index.html?canto=salmo24"},</v>
      </c>
    </row>
    <row r="33" spans="2:9" x14ac:dyDescent="0.25">
      <c r="B33" s="26">
        <v>25</v>
      </c>
      <c r="C33" t="s">
        <v>975</v>
      </c>
      <c r="D33" t="str">
        <f>_xlfn.CONCAT("""",VLOOKUP(B33,'Index Web'!A$3:O$234,13,FALSE),"""",",")</f>
        <v>"salmo25",</v>
      </c>
      <c r="E33" t="str">
        <f>_xlfn.CONCAT("""titulo""",": ","""",VLOOKUP(B33,'Index Web'!A$3:L$234,3,FALSE),"""",",")</f>
        <v>"titulo": "Salmo 25",</v>
      </c>
      <c r="F33" t="str">
        <f>_xlfn.CONCAT("""salmo""",": ","""",VLOOKUP(B33,'Index Web'!A$3:L$234,4,FALSE),"""",",")</f>
        <v>"salmo": "",</v>
      </c>
      <c r="G33" t="str">
        <f>_xlfn.CONCAT("""letra""",": ","""",Table46[[#This Row],[Pg]],"|",VLOOKUP(B33,'Index Web'!A$3:O$234,15,FALSE)," ",VLOOKUP(B33,'Index Web'!A$3:O$234,13,FALSE),"""",",")</f>
        <v>"letra": "25| salmo25",</v>
      </c>
      <c r="H33" t="str">
        <f>_xlfn.CONCAT("""archivo""",": ","""/resucito/src/index.html?canto=",VLOOKUP(B33,'Index Web'!A$3:N$234,13,FALSE),"""","}," )</f>
        <v>"archivo": "/resucito/src/index.html?canto=salmo25"},</v>
      </c>
      <c r="I33" t="str">
        <f>_xlfn.CONCAT(Table46[[#This Row],[id]:[URL]])</f>
        <v>{"id":"salmo25","titulo": "Salmo 25","salmo": "","letra": "25| salmo25","archivo": "/resucito/src/index.html?canto=salmo25"},</v>
      </c>
    </row>
    <row r="34" spans="2:9" x14ac:dyDescent="0.25">
      <c r="B34" s="25">
        <v>26</v>
      </c>
      <c r="C34" t="s">
        <v>975</v>
      </c>
      <c r="D34" t="str">
        <f>_xlfn.CONCAT("""",VLOOKUP(B34,'Index Web'!A$3:O$234,13,FALSE),"""",",")</f>
        <v>"salmo26",</v>
      </c>
      <c r="E34" t="str">
        <f>_xlfn.CONCAT("""titulo""",": ","""",VLOOKUP(B34,'Index Web'!A$3:L$234,3,FALSE),"""",",")</f>
        <v>"titulo": "Salmo 26",</v>
      </c>
      <c r="F34" t="str">
        <f>_xlfn.CONCAT("""salmo""",": ","""",VLOOKUP(B34,'Index Web'!A$3:L$234,4,FALSE),"""",",")</f>
        <v>"salmo": "",</v>
      </c>
      <c r="G34" t="str">
        <f>_xlfn.CONCAT("""letra""",": ","""",Table46[[#This Row],[Pg]],"|",VLOOKUP(B34,'Index Web'!A$3:O$234,15,FALSE)," ",VLOOKUP(B34,'Index Web'!A$3:O$234,13,FALSE),"""",",")</f>
        <v>"letra": "26| salmo26",</v>
      </c>
      <c r="H34" t="str">
        <f>_xlfn.CONCAT("""archivo""",": ","""/resucito/src/index.html?canto=",VLOOKUP(B34,'Index Web'!A$3:N$234,13,FALSE),"""","}," )</f>
        <v>"archivo": "/resucito/src/index.html?canto=salmo26"},</v>
      </c>
      <c r="I34" t="str">
        <f>_xlfn.CONCAT(Table46[[#This Row],[id]:[URL]])</f>
        <v>{"id":"salmo26","titulo": "Salmo 26","salmo": "","letra": "26| salmo26","archivo": "/resucito/src/index.html?canto=salmo26"},</v>
      </c>
    </row>
    <row r="35" spans="2:9" x14ac:dyDescent="0.25">
      <c r="B35" s="27">
        <v>183</v>
      </c>
      <c r="C35" t="s">
        <v>975</v>
      </c>
      <c r="D35" t="str">
        <f>_xlfn.CONCAT("""",VLOOKUP(B35,'Index Web'!A$3:O$234,13,FALSE),"""",",")</f>
        <v>"",</v>
      </c>
      <c r="E35" t="str">
        <f>_xlfn.CONCAT("""titulo""",": ","""",VLOOKUP(B35,'Index Web'!A$3:L$234,3,FALSE),"""",",")</f>
        <v>"titulo": "",</v>
      </c>
      <c r="F35" t="str">
        <f>_xlfn.CONCAT("""salmo""",": ","""",VLOOKUP(B35,'Index Web'!A$3:L$234,4,FALSE),"""",",")</f>
        <v>"salmo": "",</v>
      </c>
      <c r="G35" t="str">
        <f>_xlfn.CONCAT("""letra""",": ","""",Table46[[#This Row],[Pg]],"|",VLOOKUP(B35,'Index Web'!A$3:O$234,15,FALSE)," ",VLOOKUP(B35,'Index Web'!A$3:O$234,13,FALSE),"""",",")</f>
        <v>"letra": "183| ",</v>
      </c>
      <c r="H35" t="str">
        <f>_xlfn.CONCAT("""archivo""",": ","""/resucito/src/index.html?canto=",VLOOKUP(B35,'Index Web'!A$3:N$234,13,FALSE),"""","}," )</f>
        <v>"archivo": "/resucito/src/index.html?canto="},</v>
      </c>
      <c r="I35" t="str">
        <f>_xlfn.CONCAT(Table46[[#This Row],[id]:[URL]])</f>
        <v>{"id":"","titulo": "","salmo": "","letra": "183| ","archivo": "/resucito/src/index.html?canto="},</v>
      </c>
    </row>
    <row r="36" spans="2:9" x14ac:dyDescent="0.25">
      <c r="B36" s="25">
        <v>27</v>
      </c>
      <c r="C36" t="s">
        <v>975</v>
      </c>
      <c r="D36" t="str">
        <f>_xlfn.CONCAT("""",VLOOKUP(B36,'Index Web'!A$3:O$234,13,FALSE),"""",",")</f>
        <v>"salmo27",</v>
      </c>
      <c r="E36" t="str">
        <f>_xlfn.CONCAT("""titulo""",": ","""",VLOOKUP(B36,'Index Web'!A$3:L$234,3,FALSE),"""",",")</f>
        <v>"titulo": "Salmo 27",</v>
      </c>
      <c r="F36" t="str">
        <f>_xlfn.CONCAT("""salmo""",": ","""",VLOOKUP(B36,'Index Web'!A$3:L$234,4,FALSE),"""",",")</f>
        <v>"salmo": "",</v>
      </c>
      <c r="G36" t="str">
        <f>_xlfn.CONCAT("""letra""",": ","""",Table46[[#This Row],[Pg]],"|",VLOOKUP(B36,'Index Web'!A$3:O$234,15,FALSE)," ",VLOOKUP(B36,'Index Web'!A$3:O$234,13,FALSE),"""",",")</f>
        <v>"letra": "27| salmo27",</v>
      </c>
      <c r="H36" t="str">
        <f>_xlfn.CONCAT("""archivo""",": ","""/resucito/src/index.html?canto=",VLOOKUP(B36,'Index Web'!A$3:N$234,13,FALSE),"""","}," )</f>
        <v>"archivo": "/resucito/src/index.html?canto=salmo27"},</v>
      </c>
      <c r="I36" t="str">
        <f>_xlfn.CONCAT(Table46[[#This Row],[id]:[URL]])</f>
        <v>{"id":"salmo27","titulo": "Salmo 27","salmo": "","letra": "27| salmo27","archivo": "/resucito/src/index.html?canto=salmo27"},</v>
      </c>
    </row>
    <row r="37" spans="2:9" x14ac:dyDescent="0.25">
      <c r="B37" s="26">
        <v>28</v>
      </c>
      <c r="C37" t="s">
        <v>975</v>
      </c>
      <c r="D37" t="str">
        <f>_xlfn.CONCAT("""",VLOOKUP(B37,'Index Web'!A$3:O$234,13,FALSE),"""",",")</f>
        <v>"salmo28",</v>
      </c>
      <c r="E37" t="str">
        <f>_xlfn.CONCAT("""titulo""",": ","""",VLOOKUP(B37,'Index Web'!A$3:L$234,3,FALSE),"""",",")</f>
        <v>"titulo": "Salmo 28",</v>
      </c>
      <c r="F37" t="str">
        <f>_xlfn.CONCAT("""salmo""",": ","""",VLOOKUP(B37,'Index Web'!A$3:L$234,4,FALSE),"""",",")</f>
        <v>"salmo": "",</v>
      </c>
      <c r="G37" t="str">
        <f>_xlfn.CONCAT("""letra""",": ","""",Table46[[#This Row],[Pg]],"|",VLOOKUP(B37,'Index Web'!A$3:O$234,15,FALSE)," ",VLOOKUP(B37,'Index Web'!A$3:O$234,13,FALSE),"""",",")</f>
        <v>"letra": "28| salmo28",</v>
      </c>
      <c r="H37" t="str">
        <f>_xlfn.CONCAT("""archivo""",": ","""/resucito/src/index.html?canto=",VLOOKUP(B37,'Index Web'!A$3:N$234,13,FALSE),"""","}," )</f>
        <v>"archivo": "/resucito/src/index.html?canto=salmo28"},</v>
      </c>
      <c r="I37" t="str">
        <f>_xlfn.CONCAT(Table46[[#This Row],[id]:[URL]])</f>
        <v>{"id":"salmo28","titulo": "Salmo 28","salmo": "","letra": "28| salmo28","archivo": "/resucito/src/index.html?canto=salmo28"},</v>
      </c>
    </row>
    <row r="38" spans="2:9" x14ac:dyDescent="0.25">
      <c r="B38" s="25">
        <v>29</v>
      </c>
      <c r="C38" t="s">
        <v>975</v>
      </c>
      <c r="D38" t="str">
        <f>_xlfn.CONCAT("""",VLOOKUP(B38,'Index Web'!A$3:O$234,13,FALSE),"""",",")</f>
        <v>"salmo29",</v>
      </c>
      <c r="E38" t="str">
        <f>_xlfn.CONCAT("""titulo""",": ","""",VLOOKUP(B38,'Index Web'!A$3:L$234,3,FALSE),"""",",")</f>
        <v>"titulo": "Salmo 29",</v>
      </c>
      <c r="F38" t="str">
        <f>_xlfn.CONCAT("""salmo""",": ","""",VLOOKUP(B38,'Index Web'!A$3:L$234,4,FALSE),"""",",")</f>
        <v>"salmo": "",</v>
      </c>
      <c r="G38" t="str">
        <f>_xlfn.CONCAT("""letra""",": ","""",Table46[[#This Row],[Pg]],"|",VLOOKUP(B38,'Index Web'!A$3:O$234,15,FALSE)," ",VLOOKUP(B38,'Index Web'!A$3:O$234,13,FALSE),"""",",")</f>
        <v>"letra": "29| salmo29",</v>
      </c>
      <c r="H38" t="str">
        <f>_xlfn.CONCAT("""archivo""",": ","""/resucito/src/index.html?canto=",VLOOKUP(B38,'Index Web'!A$3:N$234,13,FALSE),"""","}," )</f>
        <v>"archivo": "/resucito/src/index.html?canto=salmo29"},</v>
      </c>
      <c r="I38" t="str">
        <f>_xlfn.CONCAT(Table46[[#This Row],[id]:[URL]])</f>
        <v>{"id":"salmo29","titulo": "Salmo 29","salmo": "","letra": "29| salmo29","archivo": "/resucito/src/index.html?canto=salmo29"},</v>
      </c>
    </row>
    <row r="39" spans="2:9" x14ac:dyDescent="0.25">
      <c r="B39" s="26">
        <v>30</v>
      </c>
      <c r="C39" t="s">
        <v>975</v>
      </c>
      <c r="D39" t="str">
        <f>_xlfn.CONCAT("""",VLOOKUP(B39,'Index Web'!A$3:O$234,13,FALSE),"""",",")</f>
        <v>"salmo30",</v>
      </c>
      <c r="E39" t="str">
        <f>_xlfn.CONCAT("""titulo""",": ","""",VLOOKUP(B39,'Index Web'!A$3:L$234,3,FALSE),"""",",")</f>
        <v>"titulo": "Salmo 30",</v>
      </c>
      <c r="F39" t="str">
        <f>_xlfn.CONCAT("""salmo""",": ","""",VLOOKUP(B39,'Index Web'!A$3:L$234,4,FALSE),"""",",")</f>
        <v>"salmo": "",</v>
      </c>
      <c r="G39" t="str">
        <f>_xlfn.CONCAT("""letra""",": ","""",Table46[[#This Row],[Pg]],"|",VLOOKUP(B39,'Index Web'!A$3:O$234,15,FALSE)," ",VLOOKUP(B39,'Index Web'!A$3:O$234,13,FALSE),"""",",")</f>
        <v>"letra": "30| salmo30",</v>
      </c>
      <c r="H39" t="str">
        <f>_xlfn.CONCAT("""archivo""",": ","""/resucito/src/index.html?canto=",VLOOKUP(B39,'Index Web'!A$3:N$234,13,FALSE),"""","}," )</f>
        <v>"archivo": "/resucito/src/index.html?canto=salmo30"},</v>
      </c>
      <c r="I39" t="str">
        <f>_xlfn.CONCAT(Table46[[#This Row],[id]:[URL]])</f>
        <v>{"id":"salmo30","titulo": "Salmo 30","salmo": "","letra": "30| salmo30","archivo": "/resucito/src/index.html?canto=salmo30"},</v>
      </c>
    </row>
    <row r="40" spans="2:9" x14ac:dyDescent="0.25">
      <c r="B40" s="25">
        <v>31</v>
      </c>
      <c r="C40" t="s">
        <v>975</v>
      </c>
      <c r="D40" t="str">
        <f>_xlfn.CONCAT("""",VLOOKUP(B40,'Index Web'!A$3:O$234,13,FALSE),"""",",")</f>
        <v>"salmo31",</v>
      </c>
      <c r="E40" t="str">
        <f>_xlfn.CONCAT("""titulo""",": ","""",VLOOKUP(B40,'Index Web'!A$3:L$234,3,FALSE),"""",",")</f>
        <v>"titulo": "Salmo 31",</v>
      </c>
      <c r="F40" t="str">
        <f>_xlfn.CONCAT("""salmo""",": ","""",VLOOKUP(B40,'Index Web'!A$3:L$234,4,FALSE),"""",",")</f>
        <v>"salmo": "",</v>
      </c>
      <c r="G40" t="str">
        <f>_xlfn.CONCAT("""letra""",": ","""",Table46[[#This Row],[Pg]],"|",VLOOKUP(B40,'Index Web'!A$3:O$234,15,FALSE)," ",VLOOKUP(B40,'Index Web'!A$3:O$234,13,FALSE),"""",",")</f>
        <v>"letra": "31| salmo31",</v>
      </c>
      <c r="H40" t="str">
        <f>_xlfn.CONCAT("""archivo""",": ","""/resucito/src/index.html?canto=",VLOOKUP(B40,'Index Web'!A$3:N$234,13,FALSE),"""","}," )</f>
        <v>"archivo": "/resucito/src/index.html?canto=salmo31"},</v>
      </c>
      <c r="I40" t="str">
        <f>_xlfn.CONCAT(Table46[[#This Row],[id]:[URL]])</f>
        <v>{"id":"salmo31","titulo": "Salmo 31","salmo": "","letra": "31| salmo31","archivo": "/resucito/src/index.html?canto=salmo31"},</v>
      </c>
    </row>
    <row r="41" spans="2:9" x14ac:dyDescent="0.25">
      <c r="B41" s="26">
        <v>32</v>
      </c>
      <c r="C41" t="s">
        <v>975</v>
      </c>
      <c r="D41" t="str">
        <f>_xlfn.CONCAT("""",VLOOKUP(B41,'Index Web'!A$3:O$234,13,FALSE),"""",",")</f>
        <v>"salmo32",</v>
      </c>
      <c r="E41" t="str">
        <f>_xlfn.CONCAT("""titulo""",": ","""",VLOOKUP(B41,'Index Web'!A$3:L$234,3,FALSE),"""",",")</f>
        <v>"titulo": "Salmo 32",</v>
      </c>
      <c r="F41" t="str">
        <f>_xlfn.CONCAT("""salmo""",": ","""",VLOOKUP(B41,'Index Web'!A$3:L$234,4,FALSE),"""",",")</f>
        <v>"salmo": "",</v>
      </c>
      <c r="G41" t="str">
        <f>_xlfn.CONCAT("""letra""",": ","""",Table46[[#This Row],[Pg]],"|",VLOOKUP(B41,'Index Web'!A$3:O$234,15,FALSE)," ",VLOOKUP(B41,'Index Web'!A$3:O$234,13,FALSE),"""",",")</f>
        <v>"letra": "32| salmo32",</v>
      </c>
      <c r="H41" t="str">
        <f>_xlfn.CONCAT("""archivo""",": ","""/resucito/src/index.html?canto=",VLOOKUP(B41,'Index Web'!A$3:N$234,13,FALSE),"""","}," )</f>
        <v>"archivo": "/resucito/src/index.html?canto=salmo32"},</v>
      </c>
      <c r="I41" t="str">
        <f>_xlfn.CONCAT(Table46[[#This Row],[id]:[URL]])</f>
        <v>{"id":"salmo32","titulo": "Salmo 32","salmo": "","letra": "32| salmo32","archivo": "/resucito/src/index.html?canto=salmo32"},</v>
      </c>
    </row>
    <row r="42" spans="2:9" x14ac:dyDescent="0.25">
      <c r="B42" s="25">
        <v>33</v>
      </c>
      <c r="C42" t="s">
        <v>975</v>
      </c>
      <c r="D42" t="str">
        <f>_xlfn.CONCAT("""",VLOOKUP(B42,'Index Web'!A$3:O$234,13,FALSE),"""",",")</f>
        <v>"salmo33",</v>
      </c>
      <c r="E42" t="str">
        <f>_xlfn.CONCAT("""titulo""",": ","""",VLOOKUP(B42,'Index Web'!A$3:L$234,3,FALSE),"""",",")</f>
        <v>"titulo": "Salmo 33",</v>
      </c>
      <c r="F42" t="str">
        <f>_xlfn.CONCAT("""salmo""",": ","""",VLOOKUP(B42,'Index Web'!A$3:L$234,4,FALSE),"""",",")</f>
        <v>"salmo": "",</v>
      </c>
      <c r="G42" t="str">
        <f>_xlfn.CONCAT("""letra""",": ","""",Table46[[#This Row],[Pg]],"|",VLOOKUP(B42,'Index Web'!A$3:O$234,15,FALSE)," ",VLOOKUP(B42,'Index Web'!A$3:O$234,13,FALSE),"""",",")</f>
        <v>"letra": "33| salmo33",</v>
      </c>
      <c r="H42" t="str">
        <f>_xlfn.CONCAT("""archivo""",": ","""/resucito/src/index.html?canto=",VLOOKUP(B42,'Index Web'!A$3:N$234,13,FALSE),"""","}," )</f>
        <v>"archivo": "/resucito/src/index.html?canto=salmo33"},</v>
      </c>
      <c r="I42" t="str">
        <f>_xlfn.CONCAT(Table46[[#This Row],[id]:[URL]])</f>
        <v>{"id":"salmo33","titulo": "Salmo 33","salmo": "","letra": "33| salmo33","archivo": "/resucito/src/index.html?canto=salmo33"},</v>
      </c>
    </row>
    <row r="43" spans="2:9" x14ac:dyDescent="0.25">
      <c r="B43" s="26">
        <v>34</v>
      </c>
      <c r="C43" t="s">
        <v>975</v>
      </c>
      <c r="D43" t="str">
        <f>_xlfn.CONCAT("""",VLOOKUP(B43,'Index Web'!A$3:O$234,13,FALSE),"""",",")</f>
        <v>"salmo34",</v>
      </c>
      <c r="E43" t="str">
        <f>_xlfn.CONCAT("""titulo""",": ","""",VLOOKUP(B43,'Index Web'!A$3:L$234,3,FALSE),"""",",")</f>
        <v>"titulo": "Salmo 34",</v>
      </c>
      <c r="F43" t="str">
        <f>_xlfn.CONCAT("""salmo""",": ","""",VLOOKUP(B43,'Index Web'!A$3:L$234,4,FALSE),"""",",")</f>
        <v>"salmo": "",</v>
      </c>
      <c r="G43" t="str">
        <f>_xlfn.CONCAT("""letra""",": ","""",Table46[[#This Row],[Pg]],"|",VLOOKUP(B43,'Index Web'!A$3:O$234,15,FALSE)," ",VLOOKUP(B43,'Index Web'!A$3:O$234,13,FALSE),"""",",")</f>
        <v>"letra": "34| salmo34",</v>
      </c>
      <c r="H43" t="str">
        <f>_xlfn.CONCAT("""archivo""",": ","""/resucito/src/index.html?canto=",VLOOKUP(B43,'Index Web'!A$3:N$234,13,FALSE),"""","}," )</f>
        <v>"archivo": "/resucito/src/index.html?canto=salmo34"},</v>
      </c>
      <c r="I43" t="str">
        <f>_xlfn.CONCAT(Table46[[#This Row],[id]:[URL]])</f>
        <v>{"id":"salmo34","titulo": "Salmo 34","salmo": "","letra": "34| salmo34","archivo": "/resucito/src/index.html?canto=salmo34"},</v>
      </c>
    </row>
    <row r="44" spans="2:9" x14ac:dyDescent="0.25">
      <c r="B44" s="25">
        <v>35</v>
      </c>
      <c r="C44" t="s">
        <v>975</v>
      </c>
      <c r="D44" t="str">
        <f>_xlfn.CONCAT("""",VLOOKUP(B44,'Index Web'!A$3:O$234,13,FALSE),"""",",")</f>
        <v>"salmo35",</v>
      </c>
      <c r="E44" t="str">
        <f>_xlfn.CONCAT("""titulo""",": ","""",VLOOKUP(B44,'Index Web'!A$3:L$234,3,FALSE),"""",",")</f>
        <v>"titulo": "Salmo 35",</v>
      </c>
      <c r="F44" t="str">
        <f>_xlfn.CONCAT("""salmo""",": ","""",VLOOKUP(B44,'Index Web'!A$3:L$234,4,FALSE),"""",",")</f>
        <v>"salmo": "",</v>
      </c>
      <c r="G44" t="str">
        <f>_xlfn.CONCAT("""letra""",": ","""",Table46[[#This Row],[Pg]],"|",VLOOKUP(B44,'Index Web'!A$3:O$234,15,FALSE)," ",VLOOKUP(B44,'Index Web'!A$3:O$234,13,FALSE),"""",",")</f>
        <v>"letra": "35| salmo35",</v>
      </c>
      <c r="H44" t="str">
        <f>_xlfn.CONCAT("""archivo""",": ","""/resucito/src/index.html?canto=",VLOOKUP(B44,'Index Web'!A$3:N$234,13,FALSE),"""","}," )</f>
        <v>"archivo": "/resucito/src/index.html?canto=salmo35"},</v>
      </c>
      <c r="I44" t="str">
        <f>_xlfn.CONCAT(Table46[[#This Row],[id]:[URL]])</f>
        <v>{"id":"salmo35","titulo": "Salmo 35","salmo": "","letra": "35| salmo35","archivo": "/resucito/src/index.html?canto=salmo35"},</v>
      </c>
    </row>
    <row r="45" spans="2:9" x14ac:dyDescent="0.25">
      <c r="B45" s="26">
        <v>36</v>
      </c>
      <c r="C45" t="s">
        <v>975</v>
      </c>
      <c r="D45" t="str">
        <f>_xlfn.CONCAT("""",VLOOKUP(B45,'Index Web'!A$3:O$234,13,FALSE),"""",",")</f>
        <v>"salmo36",</v>
      </c>
      <c r="E45" t="str">
        <f>_xlfn.CONCAT("""titulo""",": ","""",VLOOKUP(B45,'Index Web'!A$3:L$234,3,FALSE),"""",",")</f>
        <v>"titulo": "Salmo 36",</v>
      </c>
      <c r="F45" t="str">
        <f>_xlfn.CONCAT("""salmo""",": ","""",VLOOKUP(B45,'Index Web'!A$3:L$234,4,FALSE),"""",",")</f>
        <v>"salmo": "",</v>
      </c>
      <c r="G45" t="str">
        <f>_xlfn.CONCAT("""letra""",": ","""",Table46[[#This Row],[Pg]],"|",VLOOKUP(B45,'Index Web'!A$3:O$234,15,FALSE)," ",VLOOKUP(B45,'Index Web'!A$3:O$234,13,FALSE),"""",",")</f>
        <v>"letra": "36| salmo36",</v>
      </c>
      <c r="H45" t="str">
        <f>_xlfn.CONCAT("""archivo""",": ","""/resucito/src/index.html?canto=",VLOOKUP(B45,'Index Web'!A$3:N$234,13,FALSE),"""","}," )</f>
        <v>"archivo": "/resucito/src/index.html?canto=salmo36"},</v>
      </c>
      <c r="I45" t="str">
        <f>_xlfn.CONCAT(Table46[[#This Row],[id]:[URL]])</f>
        <v>{"id":"salmo36","titulo": "Salmo 36","salmo": "","letra": "36| salmo36","archivo": "/resucito/src/index.html?canto=salmo36"},</v>
      </c>
    </row>
    <row r="46" spans="2:9" x14ac:dyDescent="0.25">
      <c r="B46" s="29">
        <v>185</v>
      </c>
      <c r="C46" t="s">
        <v>975</v>
      </c>
      <c r="D46" t="str">
        <f>_xlfn.CONCAT("""",VLOOKUP(B46,'Index Web'!A$3:O$234,13,FALSE),"""",",")</f>
        <v>"",</v>
      </c>
      <c r="E46" t="str">
        <f>_xlfn.CONCAT("""titulo""",": ","""",VLOOKUP(B46,'Index Web'!A$3:L$234,3,FALSE),"""",",")</f>
        <v>"titulo": "",</v>
      </c>
      <c r="F46" t="str">
        <f>_xlfn.CONCAT("""salmo""",": ","""",VLOOKUP(B46,'Index Web'!A$3:L$234,4,FALSE),"""",",")</f>
        <v>"salmo": "",</v>
      </c>
      <c r="G46" t="str">
        <f>_xlfn.CONCAT("""letra""",": ","""",Table46[[#This Row],[Pg]],"|",VLOOKUP(B46,'Index Web'!A$3:O$234,15,FALSE)," ",VLOOKUP(B46,'Index Web'!A$3:O$234,13,FALSE),"""",",")</f>
        <v>"letra": "185| ",</v>
      </c>
      <c r="H46" t="str">
        <f>_xlfn.CONCAT("""archivo""",": ","""/resucito/src/index.html?canto=",VLOOKUP(B46,'Index Web'!A$3:N$234,13,FALSE),"""","}," )</f>
        <v>"archivo": "/resucito/src/index.html?canto="},</v>
      </c>
      <c r="I46" t="str">
        <f>_xlfn.CONCAT(Table46[[#This Row],[id]:[URL]])</f>
        <v>{"id":"","titulo": "","salmo": "","letra": "185| ","archivo": "/resucito/src/index.html?canto="},</v>
      </c>
    </row>
    <row r="47" spans="2:9" x14ac:dyDescent="0.25">
      <c r="B47" s="26">
        <v>37</v>
      </c>
      <c r="C47" t="s">
        <v>975</v>
      </c>
      <c r="D47" t="str">
        <f>_xlfn.CONCAT("""",VLOOKUP(B47,'Index Web'!A$3:O$234,13,FALSE),"""",",")</f>
        <v>"salmo37",</v>
      </c>
      <c r="E47" t="str">
        <f>_xlfn.CONCAT("""titulo""",": ","""",VLOOKUP(B47,'Index Web'!A$3:L$234,3,FALSE),"""",",")</f>
        <v>"titulo": "Salmo 37",</v>
      </c>
      <c r="F47" t="str">
        <f>_xlfn.CONCAT("""salmo""",": ","""",VLOOKUP(B47,'Index Web'!A$3:L$234,4,FALSE),"""",",")</f>
        <v>"salmo": "",</v>
      </c>
      <c r="G47" t="str">
        <f>_xlfn.CONCAT("""letra""",": ","""",Table46[[#This Row],[Pg]],"|",VLOOKUP(B47,'Index Web'!A$3:O$234,15,FALSE)," ",VLOOKUP(B47,'Index Web'!A$3:O$234,13,FALSE),"""",",")</f>
        <v>"letra": "37| salmo37",</v>
      </c>
      <c r="H47" t="str">
        <f>_xlfn.CONCAT("""archivo""",": ","""/resucito/src/index.html?canto=",VLOOKUP(B47,'Index Web'!A$3:N$234,13,FALSE),"""","}," )</f>
        <v>"archivo": "/resucito/src/index.html?canto=salmo37"},</v>
      </c>
      <c r="I47" t="str">
        <f>_xlfn.CONCAT(Table46[[#This Row],[id]:[URL]])</f>
        <v>{"id":"salmo37","titulo": "Salmo 37","salmo": "","letra": "37| salmo37","archivo": "/resucito/src/index.html?canto=salmo37"},</v>
      </c>
    </row>
    <row r="48" spans="2:9" x14ac:dyDescent="0.25">
      <c r="B48" s="24">
        <v>239</v>
      </c>
      <c r="C48" t="s">
        <v>975</v>
      </c>
      <c r="D48" t="e">
        <f>_xlfn.CONCAT("""",VLOOKUP(B48,'Index Web'!A$3:O$234,13,FALSE),"""",",")</f>
        <v>#N/A</v>
      </c>
      <c r="E48" t="e">
        <f>_xlfn.CONCAT("""titulo""",": ","""",VLOOKUP(B48,'Index Web'!A$3:L$234,3,FALSE),"""",",")</f>
        <v>#N/A</v>
      </c>
      <c r="F48" t="e">
        <f>_xlfn.CONCAT("""salmo""",": ","""",VLOOKUP(B48,'Index Web'!A$3:L$234,4,FALSE),"""",",")</f>
        <v>#N/A</v>
      </c>
      <c r="G48" t="e">
        <f>_xlfn.CONCAT("""letra""",": ","""",Table46[[#This Row],[Pg]],"|",VLOOKUP(B48,'Index Web'!A$3:O$234,15,FALSE)," ",VLOOKUP(B48,'Index Web'!A$3:O$234,13,FALSE),"""",",")</f>
        <v>#N/A</v>
      </c>
      <c r="H48" t="e">
        <f>_xlfn.CONCAT("""archivo""",": ","""/resucito/src/index.html?canto=",VLOOKUP(B48,'Index Web'!A$3:N$234,13,FALSE),"""","}," )</f>
        <v>#N/A</v>
      </c>
      <c r="I48" t="e">
        <f>_xlfn.CONCAT(Table46[[#This Row],[id]:[URL]])</f>
        <v>#N/A</v>
      </c>
    </row>
    <row r="49" spans="2:9" x14ac:dyDescent="0.25">
      <c r="B49" s="30">
        <v>221</v>
      </c>
      <c r="C49" t="s">
        <v>975</v>
      </c>
      <c r="D49" t="str">
        <f>_xlfn.CONCAT("""",VLOOKUP(B49,'Index Web'!A$3:O$234,13,FALSE),"""",",")</f>
        <v>"",</v>
      </c>
      <c r="E49" t="str">
        <f>_xlfn.CONCAT("""titulo""",": ","""",VLOOKUP(B49,'Index Web'!A$3:L$234,3,FALSE),"""",",")</f>
        <v>"titulo": "",</v>
      </c>
      <c r="F49" t="str">
        <f>_xlfn.CONCAT("""salmo""",": ","""",VLOOKUP(B49,'Index Web'!A$3:L$234,4,FALSE),"""",",")</f>
        <v>"salmo": "",</v>
      </c>
      <c r="G49" t="str">
        <f>_xlfn.CONCAT("""letra""",": ","""",Table46[[#This Row],[Pg]],"|",VLOOKUP(B49,'Index Web'!A$3:O$234,15,FALSE)," ",VLOOKUP(B49,'Index Web'!A$3:O$234,13,FALSE),"""",",")</f>
        <v>"letra": "221| ",</v>
      </c>
      <c r="H49" t="str">
        <f>_xlfn.CONCAT("""archivo""",": ","""/resucito/src/index.html?canto=",VLOOKUP(B49,'Index Web'!A$3:N$234,13,FALSE),"""","}," )</f>
        <v>"archivo": "/resucito/src/index.html?canto="},</v>
      </c>
      <c r="I49" t="str">
        <f>_xlfn.CONCAT(Table46[[#This Row],[id]:[URL]])</f>
        <v>{"id":"","titulo": "","salmo": "","letra": "221| ","archivo": "/resucito/src/index.html?canto="},</v>
      </c>
    </row>
    <row r="50" spans="2:9" x14ac:dyDescent="0.25">
      <c r="B50" s="25">
        <v>38</v>
      </c>
      <c r="C50" t="s">
        <v>975</v>
      </c>
      <c r="D50" t="str">
        <f>_xlfn.CONCAT("""",VLOOKUP(B50,'Index Web'!A$3:O$234,13,FALSE),"""",",")</f>
        <v>"salmo38",</v>
      </c>
      <c r="E50" t="str">
        <f>_xlfn.CONCAT("""titulo""",": ","""",VLOOKUP(B50,'Index Web'!A$3:L$234,3,FALSE),"""",",")</f>
        <v>"titulo": "Salmo 38",</v>
      </c>
      <c r="F50" t="str">
        <f>_xlfn.CONCAT("""salmo""",": ","""",VLOOKUP(B50,'Index Web'!A$3:L$234,4,FALSE),"""",",")</f>
        <v>"salmo": "",</v>
      </c>
      <c r="G50" t="str">
        <f>_xlfn.CONCAT("""letra""",": ","""",Table46[[#This Row],[Pg]],"|",VLOOKUP(B50,'Index Web'!A$3:O$234,15,FALSE)," ",VLOOKUP(B50,'Index Web'!A$3:O$234,13,FALSE),"""",",")</f>
        <v>"letra": "38| salmo38",</v>
      </c>
      <c r="H50" t="str">
        <f>_xlfn.CONCAT("""archivo""",": ","""/resucito/src/index.html?canto=",VLOOKUP(B50,'Index Web'!A$3:N$234,13,FALSE),"""","}," )</f>
        <v>"archivo": "/resucito/src/index.html?canto=salmo38"},</v>
      </c>
      <c r="I50" t="str">
        <f>_xlfn.CONCAT(Table46[[#This Row],[id]:[URL]])</f>
        <v>{"id":"salmo38","titulo": "Salmo 38","salmo": "","letra": "38| salmo38","archivo": "/resucito/src/index.html?canto=salmo38"},</v>
      </c>
    </row>
    <row r="51" spans="2:9" x14ac:dyDescent="0.25">
      <c r="B51" s="26">
        <v>39</v>
      </c>
      <c r="C51" t="s">
        <v>975</v>
      </c>
      <c r="D51" t="str">
        <f>_xlfn.CONCAT("""",VLOOKUP(B51,'Index Web'!A$3:O$234,13,FALSE),"""",",")</f>
        <v>"salmo39",</v>
      </c>
      <c r="E51" t="str">
        <f>_xlfn.CONCAT("""titulo""",": ","""",VLOOKUP(B51,'Index Web'!A$3:L$234,3,FALSE),"""",",")</f>
        <v>"titulo": "Salmo 39",</v>
      </c>
      <c r="F51" t="str">
        <f>_xlfn.CONCAT("""salmo""",": ","""",VLOOKUP(B51,'Index Web'!A$3:L$234,4,FALSE),"""",",")</f>
        <v>"salmo": "",</v>
      </c>
      <c r="G51" t="str">
        <f>_xlfn.CONCAT("""letra""",": ","""",Table46[[#This Row],[Pg]],"|",VLOOKUP(B51,'Index Web'!A$3:O$234,15,FALSE)," ",VLOOKUP(B51,'Index Web'!A$3:O$234,13,FALSE),"""",",")</f>
        <v>"letra": "39| salmo39",</v>
      </c>
      <c r="H51" t="str">
        <f>_xlfn.CONCAT("""archivo""",": ","""/resucito/src/index.html?canto=",VLOOKUP(B51,'Index Web'!A$3:N$234,13,FALSE),"""","}," )</f>
        <v>"archivo": "/resucito/src/index.html?canto=salmo39"},</v>
      </c>
      <c r="I51" t="str">
        <f>_xlfn.CONCAT(Table46[[#This Row],[id]:[URL]])</f>
        <v>{"id":"salmo39","titulo": "Salmo 39","salmo": "","letra": "39| salmo39","archivo": "/resucito/src/index.html?canto=salmo39"},</v>
      </c>
    </row>
    <row r="52" spans="2:9" x14ac:dyDescent="0.25">
      <c r="B52" s="28">
        <v>240</v>
      </c>
      <c r="C52" t="s">
        <v>975</v>
      </c>
      <c r="D52" t="e">
        <f>_xlfn.CONCAT("""",VLOOKUP(B52,'Index Web'!A$3:O$234,13,FALSE),"""",",")</f>
        <v>#N/A</v>
      </c>
      <c r="E52" t="e">
        <f>_xlfn.CONCAT("""titulo""",": ","""",VLOOKUP(B52,'Index Web'!A$3:L$234,3,FALSE),"""",",")</f>
        <v>#N/A</v>
      </c>
      <c r="F52" t="e">
        <f>_xlfn.CONCAT("""salmo""",": ","""",VLOOKUP(B52,'Index Web'!A$3:L$234,4,FALSE),"""",",")</f>
        <v>#N/A</v>
      </c>
      <c r="G52" t="e">
        <f>_xlfn.CONCAT("""letra""",": ","""",Table46[[#This Row],[Pg]],"|",VLOOKUP(B52,'Index Web'!A$3:O$234,15,FALSE)," ",VLOOKUP(B52,'Index Web'!A$3:O$234,13,FALSE),"""",",")</f>
        <v>#N/A</v>
      </c>
      <c r="H52" t="e">
        <f>_xlfn.CONCAT("""archivo""",": ","""/resucito/src/index.html?canto=",VLOOKUP(B52,'Index Web'!A$3:N$234,13,FALSE),"""","}," )</f>
        <v>#N/A</v>
      </c>
      <c r="I52" t="e">
        <f>_xlfn.CONCAT(Table46[[#This Row],[id]:[URL]])</f>
        <v>#N/A</v>
      </c>
    </row>
    <row r="53" spans="2:9" x14ac:dyDescent="0.25">
      <c r="B53" s="26">
        <v>40</v>
      </c>
      <c r="C53" t="s">
        <v>975</v>
      </c>
      <c r="D53" t="str">
        <f>_xlfn.CONCAT("""",VLOOKUP(B53,'Index Web'!A$3:O$234,13,FALSE),"""",",")</f>
        <v>"salmo40",</v>
      </c>
      <c r="E53" t="str">
        <f>_xlfn.CONCAT("""titulo""",": ","""",VLOOKUP(B53,'Index Web'!A$3:L$234,3,FALSE),"""",",")</f>
        <v>"titulo": "Salmo 40",</v>
      </c>
      <c r="F53" t="str">
        <f>_xlfn.CONCAT("""salmo""",": ","""",VLOOKUP(B53,'Index Web'!A$3:L$234,4,FALSE),"""",",")</f>
        <v>"salmo": "",</v>
      </c>
      <c r="G53" t="str">
        <f>_xlfn.CONCAT("""letra""",": ","""",Table46[[#This Row],[Pg]],"|",VLOOKUP(B53,'Index Web'!A$3:O$234,15,FALSE)," ",VLOOKUP(B53,'Index Web'!A$3:O$234,13,FALSE),"""",",")</f>
        <v>"letra": "40| salmo40",</v>
      </c>
      <c r="H53" t="str">
        <f>_xlfn.CONCAT("""archivo""",": ","""/resucito/src/index.html?canto=",VLOOKUP(B53,'Index Web'!A$3:N$234,13,FALSE),"""","}," )</f>
        <v>"archivo": "/resucito/src/index.html?canto=salmo40"},</v>
      </c>
      <c r="I53" t="str">
        <f>_xlfn.CONCAT(Table46[[#This Row],[id]:[URL]])</f>
        <v>{"id":"salmo40","titulo": "Salmo 40","salmo": "","letra": "40| salmo40","archivo": "/resucito/src/index.html?canto=salmo40"},</v>
      </c>
    </row>
    <row r="54" spans="2:9" x14ac:dyDescent="0.25">
      <c r="B54" s="25">
        <v>41</v>
      </c>
      <c r="C54" t="s">
        <v>975</v>
      </c>
      <c r="D54" t="str">
        <f>_xlfn.CONCAT("""",VLOOKUP(B54,'Index Web'!A$3:O$234,13,FALSE),"""",",")</f>
        <v>"salmo41",</v>
      </c>
      <c r="E54" t="str">
        <f>_xlfn.CONCAT("""titulo""",": ","""",VLOOKUP(B54,'Index Web'!A$3:L$234,3,FALSE),"""",",")</f>
        <v>"titulo": "Salmo 41",</v>
      </c>
      <c r="F54" t="str">
        <f>_xlfn.CONCAT("""salmo""",": ","""",VLOOKUP(B54,'Index Web'!A$3:L$234,4,FALSE),"""",",")</f>
        <v>"salmo": "",</v>
      </c>
      <c r="G54" t="str">
        <f>_xlfn.CONCAT("""letra""",": ","""",Table46[[#This Row],[Pg]],"|",VLOOKUP(B54,'Index Web'!A$3:O$234,15,FALSE)," ",VLOOKUP(B54,'Index Web'!A$3:O$234,13,FALSE),"""",",")</f>
        <v>"letra": "41| salmo41",</v>
      </c>
      <c r="H54" t="str">
        <f>_xlfn.CONCAT("""archivo""",": ","""/resucito/src/index.html?canto=",VLOOKUP(B54,'Index Web'!A$3:N$234,13,FALSE),"""","}," )</f>
        <v>"archivo": "/resucito/src/index.html?canto=salmo41"},</v>
      </c>
      <c r="I54" t="str">
        <f>_xlfn.CONCAT(Table46[[#This Row],[id]:[URL]])</f>
        <v>{"id":"salmo41","titulo": "Salmo 41","salmo": "","letra": "41| salmo41","archivo": "/resucito/src/index.html?canto=salmo41"},</v>
      </c>
    </row>
    <row r="55" spans="2:9" x14ac:dyDescent="0.25">
      <c r="B55" s="27">
        <v>186</v>
      </c>
      <c r="C55" t="s">
        <v>975</v>
      </c>
      <c r="D55" t="str">
        <f>_xlfn.CONCAT("""",VLOOKUP(B55,'Index Web'!A$3:O$234,13,FALSE),"""",",")</f>
        <v>"",</v>
      </c>
      <c r="E55" t="str">
        <f>_xlfn.CONCAT("""titulo""",": ","""",VLOOKUP(B55,'Index Web'!A$3:L$234,3,FALSE),"""",",")</f>
        <v>"titulo": "",</v>
      </c>
      <c r="F55" t="str">
        <f>_xlfn.CONCAT("""salmo""",": ","""",VLOOKUP(B55,'Index Web'!A$3:L$234,4,FALSE),"""",",")</f>
        <v>"salmo": "",</v>
      </c>
      <c r="G55" t="str">
        <f>_xlfn.CONCAT("""letra""",": ","""",Table46[[#This Row],[Pg]],"|",VLOOKUP(B55,'Index Web'!A$3:O$234,15,FALSE)," ",VLOOKUP(B55,'Index Web'!A$3:O$234,13,FALSE),"""",",")</f>
        <v>"letra": "186| ",</v>
      </c>
      <c r="H55" t="str">
        <f>_xlfn.CONCAT("""archivo""",": ","""/resucito/src/index.html?canto=",VLOOKUP(B55,'Index Web'!A$3:N$234,13,FALSE),"""","}," )</f>
        <v>"archivo": "/resucito/src/index.html?canto="},</v>
      </c>
      <c r="I55" t="str">
        <f>_xlfn.CONCAT(Table46[[#This Row],[id]:[URL]])</f>
        <v>{"id":"","titulo": "","salmo": "","letra": "186| ","archivo": "/resucito/src/index.html?canto="},</v>
      </c>
    </row>
    <row r="56" spans="2:9" x14ac:dyDescent="0.25">
      <c r="B56" s="29">
        <v>187</v>
      </c>
      <c r="C56" t="s">
        <v>975</v>
      </c>
      <c r="D56" t="str">
        <f>_xlfn.CONCAT("""",VLOOKUP(B56,'Index Web'!A$3:O$234,13,FALSE),"""",",")</f>
        <v>"",</v>
      </c>
      <c r="E56" t="str">
        <f>_xlfn.CONCAT("""titulo""",": ","""",VLOOKUP(B56,'Index Web'!A$3:L$234,3,FALSE),"""",",")</f>
        <v>"titulo": "",</v>
      </c>
      <c r="F56" t="str">
        <f>_xlfn.CONCAT("""salmo""",": ","""",VLOOKUP(B56,'Index Web'!A$3:L$234,4,FALSE),"""",",")</f>
        <v>"salmo": "",</v>
      </c>
      <c r="G56" t="str">
        <f>_xlfn.CONCAT("""letra""",": ","""",Table46[[#This Row],[Pg]],"|",VLOOKUP(B56,'Index Web'!A$3:O$234,15,FALSE)," ",VLOOKUP(B56,'Index Web'!A$3:O$234,13,FALSE),"""",",")</f>
        <v>"letra": "187| ",</v>
      </c>
      <c r="H56" t="str">
        <f>_xlfn.CONCAT("""archivo""",": ","""/resucito/src/index.html?canto=",VLOOKUP(B56,'Index Web'!A$3:N$234,13,FALSE),"""","}," )</f>
        <v>"archivo": "/resucito/src/index.html?canto="},</v>
      </c>
      <c r="I56" t="str">
        <f>_xlfn.CONCAT(Table46[[#This Row],[id]:[URL]])</f>
        <v>{"id":"","titulo": "","salmo": "","letra": "187| ","archivo": "/resucito/src/index.html?canto="},</v>
      </c>
    </row>
    <row r="57" spans="2:9" x14ac:dyDescent="0.25">
      <c r="B57" s="26">
        <v>42</v>
      </c>
      <c r="C57" t="s">
        <v>975</v>
      </c>
      <c r="D57" t="str">
        <f>_xlfn.CONCAT("""",VLOOKUP(B57,'Index Web'!A$3:O$234,13,FALSE),"""",",")</f>
        <v>"salmo42",</v>
      </c>
      <c r="E57" t="str">
        <f>_xlfn.CONCAT("""titulo""",": ","""",VLOOKUP(B57,'Index Web'!A$3:L$234,3,FALSE),"""",",")</f>
        <v>"titulo": "Salmo 42",</v>
      </c>
      <c r="F57" t="str">
        <f>_xlfn.CONCAT("""salmo""",": ","""",VLOOKUP(B57,'Index Web'!A$3:L$234,4,FALSE),"""",",")</f>
        <v>"salmo": "",</v>
      </c>
      <c r="G57" t="str">
        <f>_xlfn.CONCAT("""letra""",": ","""",Table46[[#This Row],[Pg]],"|",VLOOKUP(B57,'Index Web'!A$3:O$234,15,FALSE)," ",VLOOKUP(B57,'Index Web'!A$3:O$234,13,FALSE),"""",",")</f>
        <v>"letra": "42| salmo42",</v>
      </c>
      <c r="H57" t="str">
        <f>_xlfn.CONCAT("""archivo""",": ","""/resucito/src/index.html?canto=",VLOOKUP(B57,'Index Web'!A$3:N$234,13,FALSE),"""","}," )</f>
        <v>"archivo": "/resucito/src/index.html?canto=salmo42"},</v>
      </c>
      <c r="I57" t="str">
        <f>_xlfn.CONCAT(Table46[[#This Row],[id]:[URL]])</f>
        <v>{"id":"salmo42","titulo": "Salmo 42","salmo": "","letra": "42| salmo42","archivo": "/resucito/src/index.html?canto=salmo42"},</v>
      </c>
    </row>
    <row r="58" spans="2:9" x14ac:dyDescent="0.25">
      <c r="B58" s="31">
        <v>222</v>
      </c>
      <c r="C58" t="s">
        <v>975</v>
      </c>
      <c r="D58" t="str">
        <f>_xlfn.CONCAT("""",VLOOKUP(B58,'Index Web'!A$3:O$234,13,FALSE),"""",",")</f>
        <v>"",</v>
      </c>
      <c r="E58" t="str">
        <f>_xlfn.CONCAT("""titulo""",": ","""",VLOOKUP(B58,'Index Web'!A$3:L$234,3,FALSE),"""",",")</f>
        <v>"titulo": "",</v>
      </c>
      <c r="F58" t="str">
        <f>_xlfn.CONCAT("""salmo""",": ","""",VLOOKUP(B58,'Index Web'!A$3:L$234,4,FALSE),"""",",")</f>
        <v>"salmo": "",</v>
      </c>
      <c r="G58" t="str">
        <f>_xlfn.CONCAT("""letra""",": ","""",Table46[[#This Row],[Pg]],"|",VLOOKUP(B58,'Index Web'!A$3:O$234,15,FALSE)," ",VLOOKUP(B58,'Index Web'!A$3:O$234,13,FALSE),"""",",")</f>
        <v>"letra": "222| ",</v>
      </c>
      <c r="H58" t="str">
        <f>_xlfn.CONCAT("""archivo""",": ","""/resucito/src/index.html?canto=",VLOOKUP(B58,'Index Web'!A$3:N$234,13,FALSE),"""","}," )</f>
        <v>"archivo": "/resucito/src/index.html?canto="},</v>
      </c>
      <c r="I58" t="str">
        <f>_xlfn.CONCAT(Table46[[#This Row],[id]:[URL]])</f>
        <v>{"id":"","titulo": "","salmo": "","letra": "222| ","archivo": "/resucito/src/index.html?canto="},</v>
      </c>
    </row>
    <row r="59" spans="2:9" x14ac:dyDescent="0.25">
      <c r="B59" s="26">
        <v>43</v>
      </c>
      <c r="C59" t="s">
        <v>975</v>
      </c>
      <c r="D59" t="str">
        <f>_xlfn.CONCAT("""",VLOOKUP(B59,'Index Web'!A$3:O$234,13,FALSE),"""",",")</f>
        <v>"salmo43",</v>
      </c>
      <c r="E59" t="str">
        <f>_xlfn.CONCAT("""titulo""",": ","""",VLOOKUP(B59,'Index Web'!A$3:L$234,3,FALSE),"""",",")</f>
        <v>"titulo": "Salmo 43",</v>
      </c>
      <c r="F59" t="str">
        <f>_xlfn.CONCAT("""salmo""",": ","""",VLOOKUP(B59,'Index Web'!A$3:L$234,4,FALSE),"""",",")</f>
        <v>"salmo": "",</v>
      </c>
      <c r="G59" t="str">
        <f>_xlfn.CONCAT("""letra""",": ","""",Table46[[#This Row],[Pg]],"|",VLOOKUP(B59,'Index Web'!A$3:O$234,15,FALSE)," ",VLOOKUP(B59,'Index Web'!A$3:O$234,13,FALSE),"""",",")</f>
        <v>"letra": "43| salmo43",</v>
      </c>
      <c r="H59" t="str">
        <f>_xlfn.CONCAT("""archivo""",": ","""/resucito/src/index.html?canto=",VLOOKUP(B59,'Index Web'!A$3:N$234,13,FALSE),"""","}," )</f>
        <v>"archivo": "/resucito/src/index.html?canto=salmo43"},</v>
      </c>
      <c r="I59" t="str">
        <f>_xlfn.CONCAT(Table46[[#This Row],[id]:[URL]])</f>
        <v>{"id":"salmo43","titulo": "Salmo 43","salmo": "","letra": "43| salmo43","archivo": "/resucito/src/index.html?canto=salmo43"},</v>
      </c>
    </row>
    <row r="60" spans="2:9" x14ac:dyDescent="0.25">
      <c r="B60" s="25">
        <v>44</v>
      </c>
      <c r="C60" t="s">
        <v>975</v>
      </c>
      <c r="D60" t="str">
        <f>_xlfn.CONCAT("""",VLOOKUP(B60,'Index Web'!A$3:O$234,13,FALSE),"""",",")</f>
        <v>"salmo44",</v>
      </c>
      <c r="E60" t="str">
        <f>_xlfn.CONCAT("""titulo""",": ","""",VLOOKUP(B60,'Index Web'!A$3:L$234,3,FALSE),"""",",")</f>
        <v>"titulo": "Salmo 44",</v>
      </c>
      <c r="F60" t="str">
        <f>_xlfn.CONCAT("""salmo""",": ","""",VLOOKUP(B60,'Index Web'!A$3:L$234,4,FALSE),"""",",")</f>
        <v>"salmo": "",</v>
      </c>
      <c r="G60" t="str">
        <f>_xlfn.CONCAT("""letra""",": ","""",Table46[[#This Row],[Pg]],"|",VLOOKUP(B60,'Index Web'!A$3:O$234,15,FALSE)," ",VLOOKUP(B60,'Index Web'!A$3:O$234,13,FALSE),"""",",")</f>
        <v>"letra": "44| salmo44",</v>
      </c>
      <c r="H60" t="str">
        <f>_xlfn.CONCAT("""archivo""",": ","""/resucito/src/index.html?canto=",VLOOKUP(B60,'Index Web'!A$3:N$234,13,FALSE),"""","}," )</f>
        <v>"archivo": "/resucito/src/index.html?canto=salmo44"},</v>
      </c>
      <c r="I60" t="str">
        <f>_xlfn.CONCAT(Table46[[#This Row],[id]:[URL]])</f>
        <v>{"id":"salmo44","titulo": "Salmo 44","salmo": "","letra": "44| salmo44","archivo": "/resucito/src/index.html?canto=salmo44"},</v>
      </c>
    </row>
    <row r="61" spans="2:9" x14ac:dyDescent="0.25">
      <c r="B61" s="26">
        <v>45</v>
      </c>
      <c r="C61" t="s">
        <v>975</v>
      </c>
      <c r="D61" t="str">
        <f>_xlfn.CONCAT("""",VLOOKUP(B61,'Index Web'!A$3:O$234,13,FALSE),"""",",")</f>
        <v>"salmo45",</v>
      </c>
      <c r="E61" t="str">
        <f>_xlfn.CONCAT("""titulo""",": ","""",VLOOKUP(B61,'Index Web'!A$3:L$234,3,FALSE),"""",",")</f>
        <v>"titulo": "Salmo 45",</v>
      </c>
      <c r="F61" t="str">
        <f>_xlfn.CONCAT("""salmo""",": ","""",VLOOKUP(B61,'Index Web'!A$3:L$234,4,FALSE),"""",",")</f>
        <v>"salmo": "",</v>
      </c>
      <c r="G61" t="str">
        <f>_xlfn.CONCAT("""letra""",": ","""",Table46[[#This Row],[Pg]],"|",VLOOKUP(B61,'Index Web'!A$3:O$234,15,FALSE)," ",VLOOKUP(B61,'Index Web'!A$3:O$234,13,FALSE),"""",",")</f>
        <v>"letra": "45| salmo45",</v>
      </c>
      <c r="H61" t="str">
        <f>_xlfn.CONCAT("""archivo""",": ","""/resucito/src/index.html?canto=",VLOOKUP(B61,'Index Web'!A$3:N$234,13,FALSE),"""","}," )</f>
        <v>"archivo": "/resucito/src/index.html?canto=salmo45"},</v>
      </c>
      <c r="I61" t="str">
        <f>_xlfn.CONCAT(Table46[[#This Row],[id]:[URL]])</f>
        <v>{"id":"salmo45","titulo": "Salmo 45","salmo": "","letra": "45| salmo45","archivo": "/resucito/src/index.html?canto=salmo45"},</v>
      </c>
    </row>
    <row r="62" spans="2:9" x14ac:dyDescent="0.25">
      <c r="B62" s="25">
        <v>47</v>
      </c>
      <c r="C62" t="s">
        <v>975</v>
      </c>
      <c r="D62" t="str">
        <f>_xlfn.CONCAT("""",VLOOKUP(B62,'Index Web'!A$3:O$234,13,FALSE),"""",",")</f>
        <v>"salmo47",</v>
      </c>
      <c r="E62" t="str">
        <f>_xlfn.CONCAT("""titulo""",": ","""",VLOOKUP(B62,'Index Web'!A$3:L$234,3,FALSE),"""",",")</f>
        <v>"titulo": "Salmo 47",</v>
      </c>
      <c r="F62" t="str">
        <f>_xlfn.CONCAT("""salmo""",": ","""",VLOOKUP(B62,'Index Web'!A$3:L$234,4,FALSE),"""",",")</f>
        <v>"salmo": "",</v>
      </c>
      <c r="G62" t="str">
        <f>_xlfn.CONCAT("""letra""",": ","""",Table46[[#This Row],[Pg]],"|",VLOOKUP(B62,'Index Web'!A$3:O$234,15,FALSE)," ",VLOOKUP(B62,'Index Web'!A$3:O$234,13,FALSE),"""",",")</f>
        <v>"letra": "47| salmo47",</v>
      </c>
      <c r="H62" t="str">
        <f>_xlfn.CONCAT("""archivo""",": ","""/resucito/src/index.html?canto=",VLOOKUP(B62,'Index Web'!A$3:N$234,13,FALSE),"""","}," )</f>
        <v>"archivo": "/resucito/src/index.html?canto=salmo47"},</v>
      </c>
      <c r="I62" t="str">
        <f>_xlfn.CONCAT(Table46[[#This Row],[id]:[URL]])</f>
        <v>{"id":"salmo47","titulo": "Salmo 47","salmo": "","letra": "47| salmo47","archivo": "/resucito/src/index.html?canto=salmo47"},</v>
      </c>
    </row>
    <row r="63" spans="2:9" x14ac:dyDescent="0.25">
      <c r="B63" s="30">
        <v>223</v>
      </c>
      <c r="C63" t="s">
        <v>975</v>
      </c>
      <c r="D63" t="str">
        <f>_xlfn.CONCAT("""",VLOOKUP(B63,'Index Web'!A$3:O$234,13,FALSE),"""",",")</f>
        <v>"",</v>
      </c>
      <c r="E63" t="str">
        <f>_xlfn.CONCAT("""titulo""",": ","""",VLOOKUP(B63,'Index Web'!A$3:L$234,3,FALSE),"""",",")</f>
        <v>"titulo": "",</v>
      </c>
      <c r="F63" t="str">
        <f>_xlfn.CONCAT("""salmo""",": ","""",VLOOKUP(B63,'Index Web'!A$3:L$234,4,FALSE),"""",",")</f>
        <v>"salmo": "",</v>
      </c>
      <c r="G63" t="str">
        <f>_xlfn.CONCAT("""letra""",": ","""",Table46[[#This Row],[Pg]],"|",VLOOKUP(B63,'Index Web'!A$3:O$234,15,FALSE)," ",VLOOKUP(B63,'Index Web'!A$3:O$234,13,FALSE),"""",",")</f>
        <v>"letra": "223| ",</v>
      </c>
      <c r="H63" t="str">
        <f>_xlfn.CONCAT("""archivo""",": ","""/resucito/src/index.html?canto=",VLOOKUP(B63,'Index Web'!A$3:N$234,13,FALSE),"""","}," )</f>
        <v>"archivo": "/resucito/src/index.html?canto="},</v>
      </c>
      <c r="I63" t="str">
        <f>_xlfn.CONCAT(Table46[[#This Row],[id]:[URL]])</f>
        <v>{"id":"","titulo": "","salmo": "","letra": "223| ","archivo": "/resucito/src/index.html?canto="},</v>
      </c>
    </row>
    <row r="64" spans="2:9" x14ac:dyDescent="0.25">
      <c r="B64" s="25">
        <v>48</v>
      </c>
      <c r="C64" t="s">
        <v>975</v>
      </c>
      <c r="D64" t="str">
        <f>_xlfn.CONCAT("""",VLOOKUP(B64,'Index Web'!A$3:O$234,13,FALSE),"""",",")</f>
        <v>"salmo48",</v>
      </c>
      <c r="E64" t="str">
        <f>_xlfn.CONCAT("""titulo""",": ","""",VLOOKUP(B64,'Index Web'!A$3:L$234,3,FALSE),"""",",")</f>
        <v>"titulo": "Salmo 48",</v>
      </c>
      <c r="F64" t="str">
        <f>_xlfn.CONCAT("""salmo""",": ","""",VLOOKUP(B64,'Index Web'!A$3:L$234,4,FALSE),"""",",")</f>
        <v>"salmo": "",</v>
      </c>
      <c r="G64" t="str">
        <f>_xlfn.CONCAT("""letra""",": ","""",Table46[[#This Row],[Pg]],"|",VLOOKUP(B64,'Index Web'!A$3:O$234,15,FALSE)," ",VLOOKUP(B64,'Index Web'!A$3:O$234,13,FALSE),"""",",")</f>
        <v>"letra": "48| salmo48",</v>
      </c>
      <c r="H64" t="str">
        <f>_xlfn.CONCAT("""archivo""",": ","""/resucito/src/index.html?canto=",VLOOKUP(B64,'Index Web'!A$3:N$234,13,FALSE),"""","}," )</f>
        <v>"archivo": "/resucito/src/index.html?canto=salmo48"},</v>
      </c>
      <c r="I64" t="str">
        <f>_xlfn.CONCAT(Table46[[#This Row],[id]:[URL]])</f>
        <v>{"id":"salmo48","titulo": "Salmo 48","salmo": "","letra": "48| salmo48","archivo": "/resucito/src/index.html?canto=salmo48"},</v>
      </c>
    </row>
    <row r="65" spans="2:9" x14ac:dyDescent="0.25">
      <c r="B65" s="26">
        <v>49</v>
      </c>
      <c r="C65" t="s">
        <v>975</v>
      </c>
      <c r="D65" t="str">
        <f>_xlfn.CONCAT("""",VLOOKUP(B65,'Index Web'!A$3:O$234,13,FALSE),"""",",")</f>
        <v>"salmo49",</v>
      </c>
      <c r="E65" t="str">
        <f>_xlfn.CONCAT("""titulo""",": ","""",VLOOKUP(B65,'Index Web'!A$3:L$234,3,FALSE),"""",",")</f>
        <v>"titulo": "Salmo 49",</v>
      </c>
      <c r="F65" t="str">
        <f>_xlfn.CONCAT("""salmo""",": ","""",VLOOKUP(B65,'Index Web'!A$3:L$234,4,FALSE),"""",",")</f>
        <v>"salmo": "",</v>
      </c>
      <c r="G65" t="str">
        <f>_xlfn.CONCAT("""letra""",": ","""",Table46[[#This Row],[Pg]],"|",VLOOKUP(B65,'Index Web'!A$3:O$234,15,FALSE)," ",VLOOKUP(B65,'Index Web'!A$3:O$234,13,FALSE),"""",",")</f>
        <v>"letra": "49| salmo49",</v>
      </c>
      <c r="H65" t="str">
        <f>_xlfn.CONCAT("""archivo""",": ","""/resucito/src/index.html?canto=",VLOOKUP(B65,'Index Web'!A$3:N$234,13,FALSE),"""","}," )</f>
        <v>"archivo": "/resucito/src/index.html?canto=salmo49"},</v>
      </c>
      <c r="I65" t="str">
        <f>_xlfn.CONCAT(Table46[[#This Row],[id]:[URL]])</f>
        <v>{"id":"salmo49","titulo": "Salmo 49","salmo": "","letra": "49| salmo49","archivo": "/resucito/src/index.html?canto=salmo49"},</v>
      </c>
    </row>
    <row r="66" spans="2:9" x14ac:dyDescent="0.25">
      <c r="B66" s="25">
        <v>50</v>
      </c>
      <c r="C66" t="s">
        <v>975</v>
      </c>
      <c r="D66" t="str">
        <f>_xlfn.CONCAT("""",VLOOKUP(B66,'Index Web'!A$3:O$234,13,FALSE),"""",",")</f>
        <v>"salmo50",</v>
      </c>
      <c r="E66" t="str">
        <f>_xlfn.CONCAT("""titulo""",": ","""",VLOOKUP(B66,'Index Web'!A$3:L$234,3,FALSE),"""",",")</f>
        <v>"titulo": "Salmo 50",</v>
      </c>
      <c r="F66" t="str">
        <f>_xlfn.CONCAT("""salmo""",": ","""",VLOOKUP(B66,'Index Web'!A$3:L$234,4,FALSE),"""",",")</f>
        <v>"salmo": "",</v>
      </c>
      <c r="G66" t="str">
        <f>_xlfn.CONCAT("""letra""",": ","""",Table46[[#This Row],[Pg]],"|",VLOOKUP(B66,'Index Web'!A$3:O$234,15,FALSE)," ",VLOOKUP(B66,'Index Web'!A$3:O$234,13,FALSE),"""",",")</f>
        <v>"letra": "50| salmo50",</v>
      </c>
      <c r="H66" t="str">
        <f>_xlfn.CONCAT("""archivo""",": ","""/resucito/src/index.html?canto=",VLOOKUP(B66,'Index Web'!A$3:N$234,13,FALSE),"""","}," )</f>
        <v>"archivo": "/resucito/src/index.html?canto=salmo50"},</v>
      </c>
      <c r="I66" t="str">
        <f>_xlfn.CONCAT(Table46[[#This Row],[id]:[URL]])</f>
        <v>{"id":"salmo50","titulo": "Salmo 50","salmo": "","letra": "50| salmo50","archivo": "/resucito/src/index.html?canto=salmo50"},</v>
      </c>
    </row>
    <row r="67" spans="2:9" x14ac:dyDescent="0.25">
      <c r="B67" s="26">
        <v>51</v>
      </c>
      <c r="C67" t="s">
        <v>975</v>
      </c>
      <c r="D67" t="str">
        <f>_xlfn.CONCAT("""",VLOOKUP(B67,'Index Web'!A$3:O$234,13,FALSE),"""",",")</f>
        <v>"salmo51",</v>
      </c>
      <c r="E67" t="str">
        <f>_xlfn.CONCAT("""titulo""",": ","""",VLOOKUP(B67,'Index Web'!A$3:L$234,3,FALSE),"""",",")</f>
        <v>"titulo": "Salmo 51",</v>
      </c>
      <c r="F67" t="str">
        <f>_xlfn.CONCAT("""salmo""",": ","""",VLOOKUP(B67,'Index Web'!A$3:L$234,4,FALSE),"""",",")</f>
        <v>"salmo": "",</v>
      </c>
      <c r="G67" t="str">
        <f>_xlfn.CONCAT("""letra""",": ","""",Table46[[#This Row],[Pg]],"|",VLOOKUP(B67,'Index Web'!A$3:O$234,15,FALSE)," ",VLOOKUP(B67,'Index Web'!A$3:O$234,13,FALSE),"""",",")</f>
        <v>"letra": "51| salmo51",</v>
      </c>
      <c r="H67" t="str">
        <f>_xlfn.CONCAT("""archivo""",": ","""/resucito/src/index.html?canto=",VLOOKUP(B67,'Index Web'!A$3:N$234,13,FALSE),"""","}," )</f>
        <v>"archivo": "/resucito/src/index.html?canto=salmo51"},</v>
      </c>
      <c r="I67" t="str">
        <f>_xlfn.CONCAT(Table46[[#This Row],[id]:[URL]])</f>
        <v>{"id":"salmo51","titulo": "Salmo 51","salmo": "","letra": "51| salmo51","archivo": "/resucito/src/index.html?canto=salmo51"},</v>
      </c>
    </row>
    <row r="68" spans="2:9" x14ac:dyDescent="0.25">
      <c r="B68" s="25">
        <v>52</v>
      </c>
      <c r="C68" t="s">
        <v>975</v>
      </c>
      <c r="D68" t="str">
        <f>_xlfn.CONCAT("""",VLOOKUP(B68,'Index Web'!A$3:O$234,13,FALSE),"""",",")</f>
        <v>"salmo52",</v>
      </c>
      <c r="E68" t="str">
        <f>_xlfn.CONCAT("""titulo""",": ","""",VLOOKUP(B68,'Index Web'!A$3:L$234,3,FALSE),"""",",")</f>
        <v>"titulo": "Salmo 52",</v>
      </c>
      <c r="F68" t="str">
        <f>_xlfn.CONCAT("""salmo""",": ","""",VLOOKUP(B68,'Index Web'!A$3:L$234,4,FALSE),"""",",")</f>
        <v>"salmo": "",</v>
      </c>
      <c r="G68" t="str">
        <f>_xlfn.CONCAT("""letra""",": ","""",Table46[[#This Row],[Pg]],"|",VLOOKUP(B68,'Index Web'!A$3:O$234,15,FALSE)," ",VLOOKUP(B68,'Index Web'!A$3:O$234,13,FALSE),"""",",")</f>
        <v>"letra": "52| salmo52",</v>
      </c>
      <c r="H68" t="str">
        <f>_xlfn.CONCAT("""archivo""",": ","""/resucito/src/index.html?canto=",VLOOKUP(B68,'Index Web'!A$3:N$234,13,FALSE),"""","}," )</f>
        <v>"archivo": "/resucito/src/index.html?canto=salmo52"},</v>
      </c>
      <c r="I68" t="str">
        <f>_xlfn.CONCAT(Table46[[#This Row],[id]:[URL]])</f>
        <v>{"id":"salmo52","titulo": "Salmo 52","salmo": "","letra": "52| salmo52","archivo": "/resucito/src/index.html?canto=salmo52"},</v>
      </c>
    </row>
    <row r="69" spans="2:9" x14ac:dyDescent="0.25">
      <c r="B69" s="26">
        <v>53</v>
      </c>
      <c r="C69" t="s">
        <v>975</v>
      </c>
      <c r="D69" t="str">
        <f>_xlfn.CONCAT("""",VLOOKUP(B69,'Index Web'!A$3:O$234,13,FALSE),"""",",")</f>
        <v>"salmo53",</v>
      </c>
      <c r="E69" t="str">
        <f>_xlfn.CONCAT("""titulo""",": ","""",VLOOKUP(B69,'Index Web'!A$3:L$234,3,FALSE),"""",",")</f>
        <v>"titulo": "Salmo 53",</v>
      </c>
      <c r="F69" t="str">
        <f>_xlfn.CONCAT("""salmo""",": ","""",VLOOKUP(B69,'Index Web'!A$3:L$234,4,FALSE),"""",",")</f>
        <v>"salmo": "",</v>
      </c>
      <c r="G69" t="str">
        <f>_xlfn.CONCAT("""letra""",": ","""",Table46[[#This Row],[Pg]],"|",VLOOKUP(B69,'Index Web'!A$3:O$234,15,FALSE)," ",VLOOKUP(B69,'Index Web'!A$3:O$234,13,FALSE),"""",",")</f>
        <v>"letra": "53| salmo53",</v>
      </c>
      <c r="H69" t="str">
        <f>_xlfn.CONCAT("""archivo""",": ","""/resucito/src/index.html?canto=",VLOOKUP(B69,'Index Web'!A$3:N$234,13,FALSE),"""","}," )</f>
        <v>"archivo": "/resucito/src/index.html?canto=salmo53"},</v>
      </c>
      <c r="I69" t="str">
        <f>_xlfn.CONCAT(Table46[[#This Row],[id]:[URL]])</f>
        <v>{"id":"salmo53","titulo": "Salmo 53","salmo": "","letra": "53| salmo53","archivo": "/resucito/src/index.html?canto=salmo53"},</v>
      </c>
    </row>
    <row r="70" spans="2:9" x14ac:dyDescent="0.25">
      <c r="B70" s="25">
        <v>54</v>
      </c>
      <c r="C70" t="s">
        <v>975</v>
      </c>
      <c r="D70" t="str">
        <f>_xlfn.CONCAT("""",VLOOKUP(B70,'Index Web'!A$3:O$234,13,FALSE),"""",",")</f>
        <v>"salmo54",</v>
      </c>
      <c r="E70" t="str">
        <f>_xlfn.CONCAT("""titulo""",": ","""",VLOOKUP(B70,'Index Web'!A$3:L$234,3,FALSE),"""",",")</f>
        <v>"titulo": "Salmo 54",</v>
      </c>
      <c r="F70" t="str">
        <f>_xlfn.CONCAT("""salmo""",": ","""",VLOOKUP(B70,'Index Web'!A$3:L$234,4,FALSE),"""",",")</f>
        <v>"salmo": "",</v>
      </c>
      <c r="G70" t="str">
        <f>_xlfn.CONCAT("""letra""",": ","""",Table46[[#This Row],[Pg]],"|",VLOOKUP(B70,'Index Web'!A$3:O$234,15,FALSE)," ",VLOOKUP(B70,'Index Web'!A$3:O$234,13,FALSE),"""",",")</f>
        <v>"letra": "54| salmo54",</v>
      </c>
      <c r="H70" t="str">
        <f>_xlfn.CONCAT("""archivo""",": ","""/resucito/src/index.html?canto=",VLOOKUP(B70,'Index Web'!A$3:N$234,13,FALSE),"""","}," )</f>
        <v>"archivo": "/resucito/src/index.html?canto=salmo54"},</v>
      </c>
      <c r="I70" t="str">
        <f>_xlfn.CONCAT(Table46[[#This Row],[id]:[URL]])</f>
        <v>{"id":"salmo54","titulo": "Salmo 54","salmo": "","letra": "54| salmo54","archivo": "/resucito/src/index.html?canto=salmo54"},</v>
      </c>
    </row>
    <row r="71" spans="2:9" x14ac:dyDescent="0.25">
      <c r="B71" s="26">
        <v>55</v>
      </c>
      <c r="C71" t="s">
        <v>975</v>
      </c>
      <c r="D71" t="str">
        <f>_xlfn.CONCAT("""",VLOOKUP(B71,'Index Web'!A$3:O$234,13,FALSE),"""",",")</f>
        <v>"salmo55",</v>
      </c>
      <c r="E71" t="str">
        <f>_xlfn.CONCAT("""titulo""",": ","""",VLOOKUP(B71,'Index Web'!A$3:L$234,3,FALSE),"""",",")</f>
        <v>"titulo": "Salmo 55",</v>
      </c>
      <c r="F71" t="str">
        <f>_xlfn.CONCAT("""salmo""",": ","""",VLOOKUP(B71,'Index Web'!A$3:L$234,4,FALSE),"""",",")</f>
        <v>"salmo": "",</v>
      </c>
      <c r="G71" t="str">
        <f>_xlfn.CONCAT("""letra""",": ","""",Table46[[#This Row],[Pg]],"|",VLOOKUP(B71,'Index Web'!A$3:O$234,15,FALSE)," ",VLOOKUP(B71,'Index Web'!A$3:O$234,13,FALSE),"""",",")</f>
        <v>"letra": "55| salmo55",</v>
      </c>
      <c r="H71" t="str">
        <f>_xlfn.CONCAT("""archivo""",": ","""/resucito/src/index.html?canto=",VLOOKUP(B71,'Index Web'!A$3:N$234,13,FALSE),"""","}," )</f>
        <v>"archivo": "/resucito/src/index.html?canto=salmo55"},</v>
      </c>
      <c r="I71" t="str">
        <f>_xlfn.CONCAT(Table46[[#This Row],[id]:[URL]])</f>
        <v>{"id":"salmo55","titulo": "Salmo 55","salmo": "","letra": "55| salmo55","archivo": "/resucito/src/index.html?canto=salmo55"},</v>
      </c>
    </row>
    <row r="72" spans="2:9" x14ac:dyDescent="0.25">
      <c r="B72" s="25">
        <v>56</v>
      </c>
      <c r="C72" t="s">
        <v>975</v>
      </c>
      <c r="D72" t="str">
        <f>_xlfn.CONCAT("""",VLOOKUP(B72,'Index Web'!A$3:O$234,13,FALSE),"""",",")</f>
        <v>"salmo56",</v>
      </c>
      <c r="E72" t="str">
        <f>_xlfn.CONCAT("""titulo""",": ","""",VLOOKUP(B72,'Index Web'!A$3:L$234,3,FALSE),"""",",")</f>
        <v>"titulo": "Salmo 56",</v>
      </c>
      <c r="F72" t="str">
        <f>_xlfn.CONCAT("""salmo""",": ","""",VLOOKUP(B72,'Index Web'!A$3:L$234,4,FALSE),"""",",")</f>
        <v>"salmo": "",</v>
      </c>
      <c r="G72" t="str">
        <f>_xlfn.CONCAT("""letra""",": ","""",Table46[[#This Row],[Pg]],"|",VLOOKUP(B72,'Index Web'!A$3:O$234,15,FALSE)," ",VLOOKUP(B72,'Index Web'!A$3:O$234,13,FALSE),"""",",")</f>
        <v>"letra": "56| salmo56",</v>
      </c>
      <c r="H72" t="str">
        <f>_xlfn.CONCAT("""archivo""",": ","""/resucito/src/index.html?canto=",VLOOKUP(B72,'Index Web'!A$3:N$234,13,FALSE),"""","}," )</f>
        <v>"archivo": "/resucito/src/index.html?canto=salmo56"},</v>
      </c>
      <c r="I72" t="str">
        <f>_xlfn.CONCAT(Table46[[#This Row],[id]:[URL]])</f>
        <v>{"id":"salmo56","titulo": "Salmo 56","salmo": "","letra": "56| salmo56","archivo": "/resucito/src/index.html?canto=salmo56"},</v>
      </c>
    </row>
    <row r="73" spans="2:9" x14ac:dyDescent="0.25">
      <c r="B73" s="26">
        <v>57</v>
      </c>
      <c r="C73" t="s">
        <v>975</v>
      </c>
      <c r="D73" t="str">
        <f>_xlfn.CONCAT("""",VLOOKUP(B73,'Index Web'!A$3:O$234,13,FALSE),"""",",")</f>
        <v>"salmo57",</v>
      </c>
      <c r="E73" t="str">
        <f>_xlfn.CONCAT("""titulo""",": ","""",VLOOKUP(B73,'Index Web'!A$3:L$234,3,FALSE),"""",",")</f>
        <v>"titulo": "Salmo 57",</v>
      </c>
      <c r="F73" t="str">
        <f>_xlfn.CONCAT("""salmo""",": ","""",VLOOKUP(B73,'Index Web'!A$3:L$234,4,FALSE),"""",",")</f>
        <v>"salmo": "",</v>
      </c>
      <c r="G73" t="str">
        <f>_xlfn.CONCAT("""letra""",": ","""",Table46[[#This Row],[Pg]],"|",VLOOKUP(B73,'Index Web'!A$3:O$234,15,FALSE)," ",VLOOKUP(B73,'Index Web'!A$3:O$234,13,FALSE),"""",",")</f>
        <v>"letra": "57| salmo57",</v>
      </c>
      <c r="H73" t="str">
        <f>_xlfn.CONCAT("""archivo""",": ","""/resucito/src/index.html?canto=",VLOOKUP(B73,'Index Web'!A$3:N$234,13,FALSE),"""","}," )</f>
        <v>"archivo": "/resucito/src/index.html?canto=salmo57"},</v>
      </c>
      <c r="I73" t="str">
        <f>_xlfn.CONCAT(Table46[[#This Row],[id]:[URL]])</f>
        <v>{"id":"salmo57","titulo": "Salmo 57","salmo": "","letra": "57| salmo57","archivo": "/resucito/src/index.html?canto=salmo57"},</v>
      </c>
    </row>
    <row r="74" spans="2:9" x14ac:dyDescent="0.25">
      <c r="B74" s="31">
        <v>224</v>
      </c>
      <c r="C74" t="s">
        <v>975</v>
      </c>
      <c r="D74" t="str">
        <f>_xlfn.CONCAT("""",VLOOKUP(B74,'Index Web'!A$3:O$234,13,FALSE),"""",",")</f>
        <v>"",</v>
      </c>
      <c r="E74" t="str">
        <f>_xlfn.CONCAT("""titulo""",": ","""",VLOOKUP(B74,'Index Web'!A$3:L$234,3,FALSE),"""",",")</f>
        <v>"titulo": "",</v>
      </c>
      <c r="F74" t="str">
        <f>_xlfn.CONCAT("""salmo""",": ","""",VLOOKUP(B74,'Index Web'!A$3:L$234,4,FALSE),"""",",")</f>
        <v>"salmo": "",</v>
      </c>
      <c r="G74" t="str">
        <f>_xlfn.CONCAT("""letra""",": ","""",Table46[[#This Row],[Pg]],"|",VLOOKUP(B74,'Index Web'!A$3:O$234,15,FALSE)," ",VLOOKUP(B74,'Index Web'!A$3:O$234,13,FALSE),"""",",")</f>
        <v>"letra": "224| ",</v>
      </c>
      <c r="H74" t="str">
        <f>_xlfn.CONCAT("""archivo""",": ","""/resucito/src/index.html?canto=",VLOOKUP(B74,'Index Web'!A$3:N$234,13,FALSE),"""","}," )</f>
        <v>"archivo": "/resucito/src/index.html?canto="},</v>
      </c>
      <c r="I74" t="str">
        <f>_xlfn.CONCAT(Table46[[#This Row],[id]:[URL]])</f>
        <v>{"id":"","titulo": "","salmo": "","letra": "224| ","archivo": "/resucito/src/index.html?canto="},</v>
      </c>
    </row>
    <row r="75" spans="2:9" x14ac:dyDescent="0.25">
      <c r="B75" s="26">
        <v>58</v>
      </c>
      <c r="C75" t="s">
        <v>975</v>
      </c>
      <c r="D75" t="str">
        <f>_xlfn.CONCAT("""",VLOOKUP(B75,'Index Web'!A$3:O$234,13,FALSE),"""",",")</f>
        <v>"salmo58",</v>
      </c>
      <c r="E75" t="str">
        <f>_xlfn.CONCAT("""titulo""",": ","""",VLOOKUP(B75,'Index Web'!A$3:L$234,3,FALSE),"""",",")</f>
        <v>"titulo": "Salmo 58",</v>
      </c>
      <c r="F75" t="str">
        <f>_xlfn.CONCAT("""salmo""",": ","""",VLOOKUP(B75,'Index Web'!A$3:L$234,4,FALSE),"""",",")</f>
        <v>"salmo": "",</v>
      </c>
      <c r="G75" t="str">
        <f>_xlfn.CONCAT("""letra""",": ","""",Table46[[#This Row],[Pg]],"|",VLOOKUP(B75,'Index Web'!A$3:O$234,15,FALSE)," ",VLOOKUP(B75,'Index Web'!A$3:O$234,13,FALSE),"""",",")</f>
        <v>"letra": "58| salmo58",</v>
      </c>
      <c r="H75" t="str">
        <f>_xlfn.CONCAT("""archivo""",": ","""/resucito/src/index.html?canto=",VLOOKUP(B75,'Index Web'!A$3:N$234,13,FALSE),"""","}," )</f>
        <v>"archivo": "/resucito/src/index.html?canto=salmo58"},</v>
      </c>
      <c r="I75" t="str">
        <f>_xlfn.CONCAT(Table46[[#This Row],[id]:[URL]])</f>
        <v>{"id":"salmo58","titulo": "Salmo 58","salmo": "","letra": "58| salmo58","archivo": "/resucito/src/index.html?canto=salmo58"},</v>
      </c>
    </row>
    <row r="76" spans="2:9" x14ac:dyDescent="0.25">
      <c r="B76" s="25">
        <v>59</v>
      </c>
      <c r="C76" t="s">
        <v>975</v>
      </c>
      <c r="D76" t="str">
        <f>_xlfn.CONCAT("""",VLOOKUP(B76,'Index Web'!A$3:O$234,13,FALSE),"""",",")</f>
        <v>"salmo59",</v>
      </c>
      <c r="E76" t="str">
        <f>_xlfn.CONCAT("""titulo""",": ","""",VLOOKUP(B76,'Index Web'!A$3:L$234,3,FALSE),"""",",")</f>
        <v>"titulo": "Salmo 59",</v>
      </c>
      <c r="F76" t="str">
        <f>_xlfn.CONCAT("""salmo""",": ","""",VLOOKUP(B76,'Index Web'!A$3:L$234,4,FALSE),"""",",")</f>
        <v>"salmo": "",</v>
      </c>
      <c r="G76" t="str">
        <f>_xlfn.CONCAT("""letra""",": ","""",Table46[[#This Row],[Pg]],"|",VLOOKUP(B76,'Index Web'!A$3:O$234,15,FALSE)," ",VLOOKUP(B76,'Index Web'!A$3:O$234,13,FALSE),"""",",")</f>
        <v>"letra": "59| salmo59",</v>
      </c>
      <c r="H76" t="str">
        <f>_xlfn.CONCAT("""archivo""",": ","""/resucito/src/index.html?canto=",VLOOKUP(B76,'Index Web'!A$3:N$234,13,FALSE),"""","}," )</f>
        <v>"archivo": "/resucito/src/index.html?canto=salmo59"},</v>
      </c>
      <c r="I76" t="str">
        <f>_xlfn.CONCAT(Table46[[#This Row],[id]:[URL]])</f>
        <v>{"id":"salmo59","titulo": "Salmo 59","salmo": "","letra": "59| salmo59","archivo": "/resucito/src/index.html?canto=salmo59"},</v>
      </c>
    </row>
    <row r="77" spans="2:9" x14ac:dyDescent="0.25">
      <c r="B77" s="30">
        <v>225</v>
      </c>
      <c r="C77" t="s">
        <v>975</v>
      </c>
      <c r="D77" t="str">
        <f>_xlfn.CONCAT("""",VLOOKUP(B77,'Index Web'!A$3:O$234,13,FALSE),"""",",")</f>
        <v>"",</v>
      </c>
      <c r="E77" t="str">
        <f>_xlfn.CONCAT("""titulo""",": ","""",VLOOKUP(B77,'Index Web'!A$3:L$234,3,FALSE),"""",",")</f>
        <v>"titulo": "",</v>
      </c>
      <c r="F77" t="str">
        <f>_xlfn.CONCAT("""salmo""",": ","""",VLOOKUP(B77,'Index Web'!A$3:L$234,4,FALSE),"""",",")</f>
        <v>"salmo": "",</v>
      </c>
      <c r="G77" t="str">
        <f>_xlfn.CONCAT("""letra""",": ","""",Table46[[#This Row],[Pg]],"|",VLOOKUP(B77,'Index Web'!A$3:O$234,15,FALSE)," ",VLOOKUP(B77,'Index Web'!A$3:O$234,13,FALSE),"""",",")</f>
        <v>"letra": "225| ",</v>
      </c>
      <c r="H77" t="str">
        <f>_xlfn.CONCAT("""archivo""",": ","""/resucito/src/index.html?canto=",VLOOKUP(B77,'Index Web'!A$3:N$234,13,FALSE),"""","}," )</f>
        <v>"archivo": "/resucito/src/index.html?canto="},</v>
      </c>
      <c r="I77" t="str">
        <f>_xlfn.CONCAT(Table46[[#This Row],[id]:[URL]])</f>
        <v>{"id":"","titulo": "","salmo": "","letra": "225| ","archivo": "/resucito/src/index.html?canto="},</v>
      </c>
    </row>
    <row r="78" spans="2:9" x14ac:dyDescent="0.25">
      <c r="B78" s="25">
        <v>60</v>
      </c>
      <c r="C78" t="s">
        <v>975</v>
      </c>
      <c r="D78" t="str">
        <f>_xlfn.CONCAT("""",VLOOKUP(B78,'Index Web'!A$3:O$234,13,FALSE),"""",",")</f>
        <v>"salmo60",</v>
      </c>
      <c r="E78" t="str">
        <f>_xlfn.CONCAT("""titulo""",": ","""",VLOOKUP(B78,'Index Web'!A$3:L$234,3,FALSE),"""",",")</f>
        <v>"titulo": "Salmo 60",</v>
      </c>
      <c r="F78" t="str">
        <f>_xlfn.CONCAT("""salmo""",": ","""",VLOOKUP(B78,'Index Web'!A$3:L$234,4,FALSE),"""",",")</f>
        <v>"salmo": "",</v>
      </c>
      <c r="G78" t="str">
        <f>_xlfn.CONCAT("""letra""",": ","""",Table46[[#This Row],[Pg]],"|",VLOOKUP(B78,'Index Web'!A$3:O$234,15,FALSE)," ",VLOOKUP(B78,'Index Web'!A$3:O$234,13,FALSE),"""",",")</f>
        <v>"letra": "60| salmo60",</v>
      </c>
      <c r="H78" t="str">
        <f>_xlfn.CONCAT("""archivo""",": ","""/resucito/src/index.html?canto=",VLOOKUP(B78,'Index Web'!A$3:N$234,13,FALSE),"""","}," )</f>
        <v>"archivo": "/resucito/src/index.html?canto=salmo60"},</v>
      </c>
      <c r="I78" t="str">
        <f>_xlfn.CONCAT(Table46[[#This Row],[id]:[URL]])</f>
        <v>{"id":"salmo60","titulo": "Salmo 60","salmo": "","letra": "60| salmo60","archivo": "/resucito/src/index.html?canto=salmo60"},</v>
      </c>
    </row>
    <row r="79" spans="2:9" x14ac:dyDescent="0.25">
      <c r="B79" s="26">
        <v>61</v>
      </c>
      <c r="C79" t="s">
        <v>975</v>
      </c>
      <c r="D79" t="str">
        <f>_xlfn.CONCAT("""",VLOOKUP(B79,'Index Web'!A$3:O$234,13,FALSE),"""",",")</f>
        <v>"salmo61",</v>
      </c>
      <c r="E79" t="str">
        <f>_xlfn.CONCAT("""titulo""",": ","""",VLOOKUP(B79,'Index Web'!A$3:L$234,3,FALSE),"""",",")</f>
        <v>"titulo": "Salmo 61",</v>
      </c>
      <c r="F79" t="str">
        <f>_xlfn.CONCAT("""salmo""",": ","""",VLOOKUP(B79,'Index Web'!A$3:L$234,4,FALSE),"""",",")</f>
        <v>"salmo": "",</v>
      </c>
      <c r="G79" t="str">
        <f>_xlfn.CONCAT("""letra""",": ","""",Table46[[#This Row],[Pg]],"|",VLOOKUP(B79,'Index Web'!A$3:O$234,15,FALSE)," ",VLOOKUP(B79,'Index Web'!A$3:O$234,13,FALSE),"""",",")</f>
        <v>"letra": "61| salmo61",</v>
      </c>
      <c r="H79" t="str">
        <f>_xlfn.CONCAT("""archivo""",": ","""/resucito/src/index.html?canto=",VLOOKUP(B79,'Index Web'!A$3:N$234,13,FALSE),"""","}," )</f>
        <v>"archivo": "/resucito/src/index.html?canto=salmo61"},</v>
      </c>
      <c r="I79" t="str">
        <f>_xlfn.CONCAT(Table46[[#This Row],[id]:[URL]])</f>
        <v>{"id":"salmo61","titulo": "Salmo 61","salmo": "","letra": "61| salmo61","archivo": "/resucito/src/index.html?canto=salmo61"},</v>
      </c>
    </row>
    <row r="80" spans="2:9" x14ac:dyDescent="0.25">
      <c r="B80" s="25">
        <v>62</v>
      </c>
      <c r="C80" t="s">
        <v>975</v>
      </c>
      <c r="D80" t="str">
        <f>_xlfn.CONCAT("""",VLOOKUP(B80,'Index Web'!A$3:O$234,13,FALSE),"""",",")</f>
        <v>"salmo62",</v>
      </c>
      <c r="E80" t="str">
        <f>_xlfn.CONCAT("""titulo""",": ","""",VLOOKUP(B80,'Index Web'!A$3:L$234,3,FALSE),"""",",")</f>
        <v>"titulo": "Salmo 62",</v>
      </c>
      <c r="F80" t="str">
        <f>_xlfn.CONCAT("""salmo""",": ","""",VLOOKUP(B80,'Index Web'!A$3:L$234,4,FALSE),"""",",")</f>
        <v>"salmo": "",</v>
      </c>
      <c r="G80" t="str">
        <f>_xlfn.CONCAT("""letra""",": ","""",Table46[[#This Row],[Pg]],"|",VLOOKUP(B80,'Index Web'!A$3:O$234,15,FALSE)," ",VLOOKUP(B80,'Index Web'!A$3:O$234,13,FALSE),"""",",")</f>
        <v>"letra": "62| salmo62",</v>
      </c>
      <c r="H80" t="str">
        <f>_xlfn.CONCAT("""archivo""",": ","""/resucito/src/index.html?canto=",VLOOKUP(B80,'Index Web'!A$3:N$234,13,FALSE),"""","}," )</f>
        <v>"archivo": "/resucito/src/index.html?canto=salmo62"},</v>
      </c>
      <c r="I80" t="str">
        <f>_xlfn.CONCAT(Table46[[#This Row],[id]:[URL]])</f>
        <v>{"id":"salmo62","titulo": "Salmo 62","salmo": "","letra": "62| salmo62","archivo": "/resucito/src/index.html?canto=salmo62"},</v>
      </c>
    </row>
    <row r="81" spans="2:9" x14ac:dyDescent="0.25">
      <c r="B81" s="26">
        <v>63</v>
      </c>
      <c r="C81" t="s">
        <v>975</v>
      </c>
      <c r="D81" t="str">
        <f>_xlfn.CONCAT("""",VLOOKUP(B81,'Index Web'!A$3:O$234,13,FALSE),"""",",")</f>
        <v>"salmo63",</v>
      </c>
      <c r="E81" t="str">
        <f>_xlfn.CONCAT("""titulo""",": ","""",VLOOKUP(B81,'Index Web'!A$3:L$234,3,FALSE),"""",",")</f>
        <v>"titulo": "Salmo 63",</v>
      </c>
      <c r="F81" t="str">
        <f>_xlfn.CONCAT("""salmo""",": ","""",VLOOKUP(B81,'Index Web'!A$3:L$234,4,FALSE),"""",",")</f>
        <v>"salmo": "",</v>
      </c>
      <c r="G81" t="str">
        <f>_xlfn.CONCAT("""letra""",": ","""",Table46[[#This Row],[Pg]],"|",VLOOKUP(B81,'Index Web'!A$3:O$234,15,FALSE)," ",VLOOKUP(B81,'Index Web'!A$3:O$234,13,FALSE),"""",",")</f>
        <v>"letra": "63| salmo63",</v>
      </c>
      <c r="H81" t="str">
        <f>_xlfn.CONCAT("""archivo""",": ","""/resucito/src/index.html?canto=",VLOOKUP(B81,'Index Web'!A$3:N$234,13,FALSE),"""","}," )</f>
        <v>"archivo": "/resucito/src/index.html?canto=salmo63"},</v>
      </c>
      <c r="I81" t="str">
        <f>_xlfn.CONCAT(Table46[[#This Row],[id]:[URL]])</f>
        <v>{"id":"salmo63","titulo": "Salmo 63","salmo": "","letra": "63| salmo63","archivo": "/resucito/src/index.html?canto=salmo63"},</v>
      </c>
    </row>
    <row r="82" spans="2:9" x14ac:dyDescent="0.25">
      <c r="B82" s="25">
        <v>64</v>
      </c>
      <c r="C82" t="s">
        <v>975</v>
      </c>
      <c r="D82" t="str">
        <f>_xlfn.CONCAT("""",VLOOKUP(B82,'Index Web'!A$3:O$234,13,FALSE),"""",",")</f>
        <v>"salmo64",</v>
      </c>
      <c r="E82" t="str">
        <f>_xlfn.CONCAT("""titulo""",": ","""",VLOOKUP(B82,'Index Web'!A$3:L$234,3,FALSE),"""",",")</f>
        <v>"titulo": "Salmo 64",</v>
      </c>
      <c r="F82" t="str">
        <f>_xlfn.CONCAT("""salmo""",": ","""",VLOOKUP(B82,'Index Web'!A$3:L$234,4,FALSE),"""",",")</f>
        <v>"salmo": "",</v>
      </c>
      <c r="G82" t="str">
        <f>_xlfn.CONCAT("""letra""",": ","""",Table46[[#This Row],[Pg]],"|",VLOOKUP(B82,'Index Web'!A$3:O$234,15,FALSE)," ",VLOOKUP(B82,'Index Web'!A$3:O$234,13,FALSE),"""",",")</f>
        <v>"letra": "64| salmo64",</v>
      </c>
      <c r="H82" t="str">
        <f>_xlfn.CONCAT("""archivo""",": ","""/resucito/src/index.html?canto=",VLOOKUP(B82,'Index Web'!A$3:N$234,13,FALSE),"""","}," )</f>
        <v>"archivo": "/resucito/src/index.html?canto=salmo64"},</v>
      </c>
      <c r="I82" t="str">
        <f>_xlfn.CONCAT(Table46[[#This Row],[id]:[URL]])</f>
        <v>{"id":"salmo64","titulo": "Salmo 64","salmo": "","letra": "64| salmo64","archivo": "/resucito/src/index.html?canto=salmo64"},</v>
      </c>
    </row>
    <row r="83" spans="2:9" x14ac:dyDescent="0.25">
      <c r="B83" s="26">
        <v>65</v>
      </c>
      <c r="C83" t="s">
        <v>975</v>
      </c>
      <c r="D83" t="str">
        <f>_xlfn.CONCAT("""",VLOOKUP(B83,'Index Web'!A$3:O$234,13,FALSE),"""",",")</f>
        <v>"salmo65",</v>
      </c>
      <c r="E83" t="str">
        <f>_xlfn.CONCAT("""titulo""",": ","""",VLOOKUP(B83,'Index Web'!A$3:L$234,3,FALSE),"""",",")</f>
        <v>"titulo": "Salmo 65",</v>
      </c>
      <c r="F83" t="str">
        <f>_xlfn.CONCAT("""salmo""",": ","""",VLOOKUP(B83,'Index Web'!A$3:L$234,4,FALSE),"""",",")</f>
        <v>"salmo": "",</v>
      </c>
      <c r="G83" t="str">
        <f>_xlfn.CONCAT("""letra""",": ","""",Table46[[#This Row],[Pg]],"|",VLOOKUP(B83,'Index Web'!A$3:O$234,15,FALSE)," ",VLOOKUP(B83,'Index Web'!A$3:O$234,13,FALSE),"""",",")</f>
        <v>"letra": "65| salmo65",</v>
      </c>
      <c r="H83" t="str">
        <f>_xlfn.CONCAT("""archivo""",": ","""/resucito/src/index.html?canto=",VLOOKUP(B83,'Index Web'!A$3:N$234,13,FALSE),"""","}," )</f>
        <v>"archivo": "/resucito/src/index.html?canto=salmo65"},</v>
      </c>
      <c r="I83" t="str">
        <f>_xlfn.CONCAT(Table46[[#This Row],[id]:[URL]])</f>
        <v>{"id":"salmo65","titulo": "Salmo 65","salmo": "","letra": "65| salmo65","archivo": "/resucito/src/index.html?canto=salmo65"},</v>
      </c>
    </row>
    <row r="84" spans="2:9" x14ac:dyDescent="0.25">
      <c r="B84" s="25">
        <v>66</v>
      </c>
      <c r="C84" t="s">
        <v>975</v>
      </c>
      <c r="D84" t="str">
        <f>_xlfn.CONCAT("""",VLOOKUP(B84,'Index Web'!A$3:O$234,13,FALSE),"""",",")</f>
        <v>"salmo66",</v>
      </c>
      <c r="E84" t="str">
        <f>_xlfn.CONCAT("""titulo""",": ","""",VLOOKUP(B84,'Index Web'!A$3:L$234,3,FALSE),"""",",")</f>
        <v>"titulo": "Salmo 66",</v>
      </c>
      <c r="F84" t="str">
        <f>_xlfn.CONCAT("""salmo""",": ","""",VLOOKUP(B84,'Index Web'!A$3:L$234,4,FALSE),"""",",")</f>
        <v>"salmo": "",</v>
      </c>
      <c r="G84" t="str">
        <f>_xlfn.CONCAT("""letra""",": ","""",Table46[[#This Row],[Pg]],"|",VLOOKUP(B84,'Index Web'!A$3:O$234,15,FALSE)," ",VLOOKUP(B84,'Index Web'!A$3:O$234,13,FALSE),"""",",")</f>
        <v>"letra": "66| salmo66",</v>
      </c>
      <c r="H84" t="str">
        <f>_xlfn.CONCAT("""archivo""",": ","""/resucito/src/index.html?canto=",VLOOKUP(B84,'Index Web'!A$3:N$234,13,FALSE),"""","}," )</f>
        <v>"archivo": "/resucito/src/index.html?canto=salmo66"},</v>
      </c>
      <c r="I84" t="str">
        <f>_xlfn.CONCAT(Table46[[#This Row],[id]:[URL]])</f>
        <v>{"id":"salmo66","titulo": "Salmo 66","salmo": "","letra": "66| salmo66","archivo": "/resucito/src/index.html?canto=salmo66"},</v>
      </c>
    </row>
    <row r="85" spans="2:9" x14ac:dyDescent="0.25">
      <c r="B85" s="26">
        <v>67</v>
      </c>
      <c r="C85" t="s">
        <v>975</v>
      </c>
      <c r="D85" t="str">
        <f>_xlfn.CONCAT("""",VLOOKUP(B85,'Index Web'!A$3:O$234,13,FALSE),"""",",")</f>
        <v>"salmo67",</v>
      </c>
      <c r="E85" t="str">
        <f>_xlfn.CONCAT("""titulo""",": ","""",VLOOKUP(B85,'Index Web'!A$3:L$234,3,FALSE),"""",",")</f>
        <v>"titulo": "Salmo 67",</v>
      </c>
      <c r="F85" t="str">
        <f>_xlfn.CONCAT("""salmo""",": ","""",VLOOKUP(B85,'Index Web'!A$3:L$234,4,FALSE),"""",",")</f>
        <v>"salmo": "",</v>
      </c>
      <c r="G85" t="str">
        <f>_xlfn.CONCAT("""letra""",": ","""",Table46[[#This Row],[Pg]],"|",VLOOKUP(B85,'Index Web'!A$3:O$234,15,FALSE)," ",VLOOKUP(B85,'Index Web'!A$3:O$234,13,FALSE),"""",",")</f>
        <v>"letra": "67| salmo67",</v>
      </c>
      <c r="H85" t="str">
        <f>_xlfn.CONCAT("""archivo""",": ","""/resucito/src/index.html?canto=",VLOOKUP(B85,'Index Web'!A$3:N$234,13,FALSE),"""","}," )</f>
        <v>"archivo": "/resucito/src/index.html?canto=salmo67"},</v>
      </c>
      <c r="I85" t="str">
        <f>_xlfn.CONCAT(Table46[[#This Row],[id]:[URL]])</f>
        <v>{"id":"salmo67","titulo": "Salmo 67","salmo": "","letra": "67| salmo67","archivo": "/resucito/src/index.html?canto=salmo67"},</v>
      </c>
    </row>
    <row r="86" spans="2:9" x14ac:dyDescent="0.25">
      <c r="B86" s="25">
        <v>68</v>
      </c>
      <c r="C86" t="s">
        <v>975</v>
      </c>
      <c r="D86" t="str">
        <f>_xlfn.CONCAT("""",VLOOKUP(B86,'Index Web'!A$3:O$234,13,FALSE),"""",",")</f>
        <v>"salmo68",</v>
      </c>
      <c r="E86" t="str">
        <f>_xlfn.CONCAT("""titulo""",": ","""",VLOOKUP(B86,'Index Web'!A$3:L$234,3,FALSE),"""",",")</f>
        <v>"titulo": "Salmo 68",</v>
      </c>
      <c r="F86" t="str">
        <f>_xlfn.CONCAT("""salmo""",": ","""",VLOOKUP(B86,'Index Web'!A$3:L$234,4,FALSE),"""",",")</f>
        <v>"salmo": "",</v>
      </c>
      <c r="G86" t="str">
        <f>_xlfn.CONCAT("""letra""",": ","""",Table46[[#This Row],[Pg]],"|",VLOOKUP(B86,'Index Web'!A$3:O$234,15,FALSE)," ",VLOOKUP(B86,'Index Web'!A$3:O$234,13,FALSE),"""",",")</f>
        <v>"letra": "68| salmo68",</v>
      </c>
      <c r="H86" t="str">
        <f>_xlfn.CONCAT("""archivo""",": ","""/resucito/src/index.html?canto=",VLOOKUP(B86,'Index Web'!A$3:N$234,13,FALSE),"""","}," )</f>
        <v>"archivo": "/resucito/src/index.html?canto=salmo68"},</v>
      </c>
      <c r="I86" t="str">
        <f>_xlfn.CONCAT(Table46[[#This Row],[id]:[URL]])</f>
        <v>{"id":"salmo68","titulo": "Salmo 68","salmo": "","letra": "68| salmo68","archivo": "/resucito/src/index.html?canto=salmo68"},</v>
      </c>
    </row>
    <row r="87" spans="2:9" x14ac:dyDescent="0.25">
      <c r="B87" s="26">
        <v>69</v>
      </c>
      <c r="C87" t="s">
        <v>975</v>
      </c>
      <c r="D87" t="str">
        <f>_xlfn.CONCAT("""",VLOOKUP(B87,'Index Web'!A$3:O$234,13,FALSE),"""",",")</f>
        <v>"salmo69",</v>
      </c>
      <c r="E87" t="str">
        <f>_xlfn.CONCAT("""titulo""",": ","""",VLOOKUP(B87,'Index Web'!A$3:L$234,3,FALSE),"""",",")</f>
        <v>"titulo": "Salmo 69",</v>
      </c>
      <c r="F87" t="str">
        <f>_xlfn.CONCAT("""salmo""",": ","""",VLOOKUP(B87,'Index Web'!A$3:L$234,4,FALSE),"""",",")</f>
        <v>"salmo": "",</v>
      </c>
      <c r="G87" t="str">
        <f>_xlfn.CONCAT("""letra""",": ","""",Table46[[#This Row],[Pg]],"|",VLOOKUP(B87,'Index Web'!A$3:O$234,15,FALSE)," ",VLOOKUP(B87,'Index Web'!A$3:O$234,13,FALSE),"""",",")</f>
        <v>"letra": "69| salmo69",</v>
      </c>
      <c r="H87" t="str">
        <f>_xlfn.CONCAT("""archivo""",": ","""/resucito/src/index.html?canto=",VLOOKUP(B87,'Index Web'!A$3:N$234,13,FALSE),"""","}," )</f>
        <v>"archivo": "/resucito/src/index.html?canto=salmo69"},</v>
      </c>
      <c r="I87" t="str">
        <f>_xlfn.CONCAT(Table46[[#This Row],[id]:[URL]])</f>
        <v>{"id":"salmo69","titulo": "Salmo 69","salmo": "","letra": "69| salmo69","archivo": "/resucito/src/index.html?canto=salmo69"},</v>
      </c>
    </row>
    <row r="88" spans="2:9" x14ac:dyDescent="0.25">
      <c r="B88" s="25">
        <v>70</v>
      </c>
      <c r="C88" t="s">
        <v>975</v>
      </c>
      <c r="D88" t="str">
        <f>_xlfn.CONCAT("""",VLOOKUP(B88,'Index Web'!A$3:O$234,13,FALSE),"""",",")</f>
        <v>"salmo70",</v>
      </c>
      <c r="E88" t="str">
        <f>_xlfn.CONCAT("""titulo""",": ","""",VLOOKUP(B88,'Index Web'!A$3:L$234,3,FALSE),"""",",")</f>
        <v>"titulo": "Salmo 70",</v>
      </c>
      <c r="F88" t="str">
        <f>_xlfn.CONCAT("""salmo""",": ","""",VLOOKUP(B88,'Index Web'!A$3:L$234,4,FALSE),"""",",")</f>
        <v>"salmo": "",</v>
      </c>
      <c r="G88" t="str">
        <f>_xlfn.CONCAT("""letra""",": ","""",Table46[[#This Row],[Pg]],"|",VLOOKUP(B88,'Index Web'!A$3:O$234,15,FALSE)," ",VLOOKUP(B88,'Index Web'!A$3:O$234,13,FALSE),"""",",")</f>
        <v>"letra": "70| salmo70",</v>
      </c>
      <c r="H88" t="str">
        <f>_xlfn.CONCAT("""archivo""",": ","""/resucito/src/index.html?canto=",VLOOKUP(B88,'Index Web'!A$3:N$234,13,FALSE),"""","}," )</f>
        <v>"archivo": "/resucito/src/index.html?canto=salmo70"},</v>
      </c>
      <c r="I88" t="str">
        <f>_xlfn.CONCAT(Table46[[#This Row],[id]:[URL]])</f>
        <v>{"id":"salmo70","titulo": "Salmo 70","salmo": "","letra": "70| salmo70","archivo": "/resucito/src/index.html?canto=salmo70"},</v>
      </c>
    </row>
    <row r="89" spans="2:9" x14ac:dyDescent="0.25">
      <c r="B89" s="26">
        <v>71</v>
      </c>
      <c r="C89" t="s">
        <v>975</v>
      </c>
      <c r="D89" t="str">
        <f>_xlfn.CONCAT("""",VLOOKUP(B89,'Index Web'!A$3:O$234,13,FALSE),"""",",")</f>
        <v>"salmo71",</v>
      </c>
      <c r="E89" t="str">
        <f>_xlfn.CONCAT("""titulo""",": ","""",VLOOKUP(B89,'Index Web'!A$3:L$234,3,FALSE),"""",",")</f>
        <v>"titulo": "Salmo 71",</v>
      </c>
      <c r="F89" t="str">
        <f>_xlfn.CONCAT("""salmo""",": ","""",VLOOKUP(B89,'Index Web'!A$3:L$234,4,FALSE),"""",",")</f>
        <v>"salmo": "",</v>
      </c>
      <c r="G89" t="str">
        <f>_xlfn.CONCAT("""letra""",": ","""",Table46[[#This Row],[Pg]],"|",VLOOKUP(B89,'Index Web'!A$3:O$234,15,FALSE)," ",VLOOKUP(B89,'Index Web'!A$3:O$234,13,FALSE),"""",",")</f>
        <v>"letra": "71| salmo71",</v>
      </c>
      <c r="H89" t="str">
        <f>_xlfn.CONCAT("""archivo""",": ","""/resucito/src/index.html?canto=",VLOOKUP(B89,'Index Web'!A$3:N$234,13,FALSE),"""","}," )</f>
        <v>"archivo": "/resucito/src/index.html?canto=salmo71"},</v>
      </c>
      <c r="I89" t="str">
        <f>_xlfn.CONCAT(Table46[[#This Row],[id]:[URL]])</f>
        <v>{"id":"salmo71","titulo": "Salmo 71","salmo": "","letra": "71| salmo71","archivo": "/resucito/src/index.html?canto=salmo71"},</v>
      </c>
    </row>
    <row r="90" spans="2:9" x14ac:dyDescent="0.25">
      <c r="B90" s="25">
        <v>72</v>
      </c>
      <c r="C90" t="s">
        <v>975</v>
      </c>
      <c r="D90" t="str">
        <f>_xlfn.CONCAT("""",VLOOKUP(B90,'Index Web'!A$3:O$234,13,FALSE),"""",",")</f>
        <v>"salmo72",</v>
      </c>
      <c r="E90" t="str">
        <f>_xlfn.CONCAT("""titulo""",": ","""",VLOOKUP(B90,'Index Web'!A$3:L$234,3,FALSE),"""",",")</f>
        <v>"titulo": "Salmo 72",</v>
      </c>
      <c r="F90" t="str">
        <f>_xlfn.CONCAT("""salmo""",": ","""",VLOOKUP(B90,'Index Web'!A$3:L$234,4,FALSE),"""",",")</f>
        <v>"salmo": "",</v>
      </c>
      <c r="G90" t="str">
        <f>_xlfn.CONCAT("""letra""",": ","""",Table46[[#This Row],[Pg]],"|",VLOOKUP(B90,'Index Web'!A$3:O$234,15,FALSE)," ",VLOOKUP(B90,'Index Web'!A$3:O$234,13,FALSE),"""",",")</f>
        <v>"letra": "72| salmo72",</v>
      </c>
      <c r="H90" t="str">
        <f>_xlfn.CONCAT("""archivo""",": ","""/resucito/src/index.html?canto=",VLOOKUP(B90,'Index Web'!A$3:N$234,13,FALSE),"""","}," )</f>
        <v>"archivo": "/resucito/src/index.html?canto=salmo72"},</v>
      </c>
      <c r="I90" t="str">
        <f>_xlfn.CONCAT(Table46[[#This Row],[id]:[URL]])</f>
        <v>{"id":"salmo72","titulo": "Salmo 72","salmo": "","letra": "72| salmo72","archivo": "/resucito/src/index.html?canto=salmo72"},</v>
      </c>
    </row>
    <row r="91" spans="2:9" x14ac:dyDescent="0.25">
      <c r="B91" s="26">
        <v>73</v>
      </c>
      <c r="C91" t="s">
        <v>975</v>
      </c>
      <c r="D91" t="str">
        <f>_xlfn.CONCAT("""",VLOOKUP(B91,'Index Web'!A$3:O$234,13,FALSE),"""",",")</f>
        <v>"salmo73",</v>
      </c>
      <c r="E91" t="str">
        <f>_xlfn.CONCAT("""titulo""",": ","""",VLOOKUP(B91,'Index Web'!A$3:L$234,3,FALSE),"""",",")</f>
        <v>"titulo": "Salmo 73",</v>
      </c>
      <c r="F91" t="str">
        <f>_xlfn.CONCAT("""salmo""",": ","""",VLOOKUP(B91,'Index Web'!A$3:L$234,4,FALSE),"""",",")</f>
        <v>"salmo": "",</v>
      </c>
      <c r="G91" t="str">
        <f>_xlfn.CONCAT("""letra""",": ","""",Table46[[#This Row],[Pg]],"|",VLOOKUP(B91,'Index Web'!A$3:O$234,15,FALSE)," ",VLOOKUP(B91,'Index Web'!A$3:O$234,13,FALSE),"""",",")</f>
        <v>"letra": "73| salmo73",</v>
      </c>
      <c r="H91" t="str">
        <f>_xlfn.CONCAT("""archivo""",": ","""/resucito/src/index.html?canto=",VLOOKUP(B91,'Index Web'!A$3:N$234,13,FALSE),"""","}," )</f>
        <v>"archivo": "/resucito/src/index.html?canto=salmo73"},</v>
      </c>
      <c r="I91" t="str">
        <f>_xlfn.CONCAT(Table46[[#This Row],[id]:[URL]])</f>
        <v>{"id":"salmo73","titulo": "Salmo 73","salmo": "","letra": "73| salmo73","archivo": "/resucito/src/index.html?canto=salmo73"},</v>
      </c>
    </row>
    <row r="92" spans="2:9" x14ac:dyDescent="0.25">
      <c r="B92" s="25">
        <v>74</v>
      </c>
      <c r="C92" t="s">
        <v>975</v>
      </c>
      <c r="D92" t="str">
        <f>_xlfn.CONCAT("""",VLOOKUP(B92,'Index Web'!A$3:O$234,13,FALSE),"""",",")</f>
        <v>"salmo74",</v>
      </c>
      <c r="E92" t="str">
        <f>_xlfn.CONCAT("""titulo""",": ","""",VLOOKUP(B92,'Index Web'!A$3:L$234,3,FALSE),"""",",")</f>
        <v>"titulo": "Salmo 74",</v>
      </c>
      <c r="F92" t="str">
        <f>_xlfn.CONCAT("""salmo""",": ","""",VLOOKUP(B92,'Index Web'!A$3:L$234,4,FALSE),"""",",")</f>
        <v>"salmo": "",</v>
      </c>
      <c r="G92" t="str">
        <f>_xlfn.CONCAT("""letra""",": ","""",Table46[[#This Row],[Pg]],"|",VLOOKUP(B92,'Index Web'!A$3:O$234,15,FALSE)," ",VLOOKUP(B92,'Index Web'!A$3:O$234,13,FALSE),"""",",")</f>
        <v>"letra": "74| salmo74",</v>
      </c>
      <c r="H92" t="str">
        <f>_xlfn.CONCAT("""archivo""",": ","""/resucito/src/index.html?canto=",VLOOKUP(B92,'Index Web'!A$3:N$234,13,FALSE),"""","}," )</f>
        <v>"archivo": "/resucito/src/index.html?canto=salmo74"},</v>
      </c>
      <c r="I92" t="str">
        <f>_xlfn.CONCAT(Table46[[#This Row],[id]:[URL]])</f>
        <v>{"id":"salmo74","titulo": "Salmo 74","salmo": "","letra": "74| salmo74","archivo": "/resucito/src/index.html?canto=salmo74"},</v>
      </c>
    </row>
    <row r="93" spans="2:9" x14ac:dyDescent="0.25">
      <c r="B93" s="26">
        <v>75</v>
      </c>
      <c r="C93" t="s">
        <v>975</v>
      </c>
      <c r="D93" t="str">
        <f>_xlfn.CONCAT("""",VLOOKUP(B93,'Index Web'!A$3:O$234,13,FALSE),"""",",")</f>
        <v>"salmo75",</v>
      </c>
      <c r="E93" t="str">
        <f>_xlfn.CONCAT("""titulo""",": ","""",VLOOKUP(B93,'Index Web'!A$3:L$234,3,FALSE),"""",",")</f>
        <v>"titulo": "Salmo 75",</v>
      </c>
      <c r="F93" t="str">
        <f>_xlfn.CONCAT("""salmo""",": ","""",VLOOKUP(B93,'Index Web'!A$3:L$234,4,FALSE),"""",",")</f>
        <v>"salmo": "",</v>
      </c>
      <c r="G93" t="str">
        <f>_xlfn.CONCAT("""letra""",": ","""",Table46[[#This Row],[Pg]],"|",VLOOKUP(B93,'Index Web'!A$3:O$234,15,FALSE)," ",VLOOKUP(B93,'Index Web'!A$3:O$234,13,FALSE),"""",",")</f>
        <v>"letra": "75| salmo75",</v>
      </c>
      <c r="H93" t="str">
        <f>_xlfn.CONCAT("""archivo""",": ","""/resucito/src/index.html?canto=",VLOOKUP(B93,'Index Web'!A$3:N$234,13,FALSE),"""","}," )</f>
        <v>"archivo": "/resucito/src/index.html?canto=salmo75"},</v>
      </c>
      <c r="I93" t="str">
        <f>_xlfn.CONCAT(Table46[[#This Row],[id]:[URL]])</f>
        <v>{"id":"salmo75","titulo": "Salmo 75","salmo": "","letra": "75| salmo75","archivo": "/resucito/src/index.html?canto=salmo75"},</v>
      </c>
    </row>
    <row r="94" spans="2:9" x14ac:dyDescent="0.25">
      <c r="B94" s="25">
        <v>76</v>
      </c>
      <c r="C94" t="s">
        <v>975</v>
      </c>
      <c r="D94" t="str">
        <f>_xlfn.CONCAT("""",VLOOKUP(B94,'Index Web'!A$3:O$234,13,FALSE),"""",",")</f>
        <v>"salmo76",</v>
      </c>
      <c r="E94" t="str">
        <f>_xlfn.CONCAT("""titulo""",": ","""",VLOOKUP(B94,'Index Web'!A$3:L$234,3,FALSE),"""",",")</f>
        <v>"titulo": "Salmo 76",</v>
      </c>
      <c r="F94" t="str">
        <f>_xlfn.CONCAT("""salmo""",": ","""",VLOOKUP(B94,'Index Web'!A$3:L$234,4,FALSE),"""",",")</f>
        <v>"salmo": "",</v>
      </c>
      <c r="G94" t="str">
        <f>_xlfn.CONCAT("""letra""",": ","""",Table46[[#This Row],[Pg]],"|",VLOOKUP(B94,'Index Web'!A$3:O$234,15,FALSE)," ",VLOOKUP(B94,'Index Web'!A$3:O$234,13,FALSE),"""",",")</f>
        <v>"letra": "76| salmo76",</v>
      </c>
      <c r="H94" t="str">
        <f>_xlfn.CONCAT("""archivo""",": ","""/resucito/src/index.html?canto=",VLOOKUP(B94,'Index Web'!A$3:N$234,13,FALSE),"""","}," )</f>
        <v>"archivo": "/resucito/src/index.html?canto=salmo76"},</v>
      </c>
      <c r="I94" t="str">
        <f>_xlfn.CONCAT(Table46[[#This Row],[id]:[URL]])</f>
        <v>{"id":"salmo76","titulo": "Salmo 76","salmo": "","letra": "76| salmo76","archivo": "/resucito/src/index.html?canto=salmo76"},</v>
      </c>
    </row>
    <row r="95" spans="2:9" x14ac:dyDescent="0.25">
      <c r="B95" s="27">
        <v>188</v>
      </c>
      <c r="C95" t="s">
        <v>975</v>
      </c>
      <c r="D95" t="str">
        <f>_xlfn.CONCAT("""",VLOOKUP(B95,'Index Web'!A$3:O$234,13,FALSE),"""",",")</f>
        <v>"",</v>
      </c>
      <c r="E95" t="str">
        <f>_xlfn.CONCAT("""titulo""",": ","""",VLOOKUP(B95,'Index Web'!A$3:L$234,3,FALSE),"""",",")</f>
        <v>"titulo": "",</v>
      </c>
      <c r="F95" t="str">
        <f>_xlfn.CONCAT("""salmo""",": ","""",VLOOKUP(B95,'Index Web'!A$3:L$234,4,FALSE),"""",",")</f>
        <v>"salmo": "",</v>
      </c>
      <c r="G95" t="str">
        <f>_xlfn.CONCAT("""letra""",": ","""",Table46[[#This Row],[Pg]],"|",VLOOKUP(B95,'Index Web'!A$3:O$234,15,FALSE)," ",VLOOKUP(B95,'Index Web'!A$3:O$234,13,FALSE),"""",",")</f>
        <v>"letra": "188| ",</v>
      </c>
      <c r="H95" t="str">
        <f>_xlfn.CONCAT("""archivo""",": ","""/resucito/src/index.html?canto=",VLOOKUP(B95,'Index Web'!A$3:N$234,13,FALSE),"""","}," )</f>
        <v>"archivo": "/resucito/src/index.html?canto="},</v>
      </c>
      <c r="I95" t="str">
        <f>_xlfn.CONCAT(Table46[[#This Row],[id]:[URL]])</f>
        <v>{"id":"","titulo": "","salmo": "","letra": "188| ","archivo": "/resucito/src/index.html?canto="},</v>
      </c>
    </row>
    <row r="96" spans="2:9" x14ac:dyDescent="0.25">
      <c r="B96" s="25">
        <v>77</v>
      </c>
      <c r="C96" t="s">
        <v>975</v>
      </c>
      <c r="D96" t="str">
        <f>_xlfn.CONCAT("""",VLOOKUP(B96,'Index Web'!A$3:O$234,13,FALSE),"""",",")</f>
        <v>"salmo77",</v>
      </c>
      <c r="E96" t="str">
        <f>_xlfn.CONCAT("""titulo""",": ","""",VLOOKUP(B96,'Index Web'!A$3:L$234,3,FALSE),"""",",")</f>
        <v>"titulo": "Salmo 77",</v>
      </c>
      <c r="F96" t="str">
        <f>_xlfn.CONCAT("""salmo""",": ","""",VLOOKUP(B96,'Index Web'!A$3:L$234,4,FALSE),"""",",")</f>
        <v>"salmo": "",</v>
      </c>
      <c r="G96" t="str">
        <f>_xlfn.CONCAT("""letra""",": ","""",Table46[[#This Row],[Pg]],"|",VLOOKUP(B96,'Index Web'!A$3:O$234,15,FALSE)," ",VLOOKUP(B96,'Index Web'!A$3:O$234,13,FALSE),"""",",")</f>
        <v>"letra": "77| salmo77",</v>
      </c>
      <c r="H96" t="str">
        <f>_xlfn.CONCAT("""archivo""",": ","""/resucito/src/index.html?canto=",VLOOKUP(B96,'Index Web'!A$3:N$234,13,FALSE),"""","}," )</f>
        <v>"archivo": "/resucito/src/index.html?canto=salmo77"},</v>
      </c>
      <c r="I96" t="str">
        <f>_xlfn.CONCAT(Table46[[#This Row],[id]:[URL]])</f>
        <v>{"id":"salmo77","titulo": "Salmo 77","salmo": "","letra": "77| salmo77","archivo": "/resucito/src/index.html?canto=salmo77"},</v>
      </c>
    </row>
    <row r="97" spans="2:9" x14ac:dyDescent="0.25">
      <c r="B97" s="26">
        <v>78</v>
      </c>
      <c r="C97" t="s">
        <v>975</v>
      </c>
      <c r="D97" t="str">
        <f>_xlfn.CONCAT("""",VLOOKUP(B97,'Index Web'!A$3:O$234,13,FALSE),"""",",")</f>
        <v>"salmo78",</v>
      </c>
      <c r="E97" t="str">
        <f>_xlfn.CONCAT("""titulo""",": ","""",VLOOKUP(B97,'Index Web'!A$3:L$234,3,FALSE),"""",",")</f>
        <v>"titulo": "Salmo 78",</v>
      </c>
      <c r="F97" t="str">
        <f>_xlfn.CONCAT("""salmo""",": ","""",VLOOKUP(B97,'Index Web'!A$3:L$234,4,FALSE),"""",",")</f>
        <v>"salmo": "",</v>
      </c>
      <c r="G97" t="str">
        <f>_xlfn.CONCAT("""letra""",": ","""",Table46[[#This Row],[Pg]],"|",VLOOKUP(B97,'Index Web'!A$3:O$234,15,FALSE)," ",VLOOKUP(B97,'Index Web'!A$3:O$234,13,FALSE),"""",",")</f>
        <v>"letra": "78| salmo78",</v>
      </c>
      <c r="H97" t="str">
        <f>_xlfn.CONCAT("""archivo""",": ","""/resucito/src/index.html?canto=",VLOOKUP(B97,'Index Web'!A$3:N$234,13,FALSE),"""","}," )</f>
        <v>"archivo": "/resucito/src/index.html?canto=salmo78"},</v>
      </c>
      <c r="I97" t="str">
        <f>_xlfn.CONCAT(Table46[[#This Row],[id]:[URL]])</f>
        <v>{"id":"salmo78","titulo": "Salmo 78","salmo": "","letra": "78| salmo78","archivo": "/resucito/src/index.html?canto=salmo78"},</v>
      </c>
    </row>
    <row r="98" spans="2:9" x14ac:dyDescent="0.25">
      <c r="B98" s="25">
        <v>79</v>
      </c>
      <c r="C98" t="s">
        <v>975</v>
      </c>
      <c r="D98" t="str">
        <f>_xlfn.CONCAT("""",VLOOKUP(B98,'Index Web'!A$3:O$234,13,FALSE),"""",",")</f>
        <v>"salmo79",</v>
      </c>
      <c r="E98" t="str">
        <f>_xlfn.CONCAT("""titulo""",": ","""",VLOOKUP(B98,'Index Web'!A$3:L$234,3,FALSE),"""",",")</f>
        <v>"titulo": "Salmo 79",</v>
      </c>
      <c r="F98" t="str">
        <f>_xlfn.CONCAT("""salmo""",": ","""",VLOOKUP(B98,'Index Web'!A$3:L$234,4,FALSE),"""",",")</f>
        <v>"salmo": "",</v>
      </c>
      <c r="G98" t="str">
        <f>_xlfn.CONCAT("""letra""",": ","""",Table46[[#This Row],[Pg]],"|",VLOOKUP(B98,'Index Web'!A$3:O$234,15,FALSE)," ",VLOOKUP(B98,'Index Web'!A$3:O$234,13,FALSE),"""",",")</f>
        <v>"letra": "79| salmo79",</v>
      </c>
      <c r="H98" t="str">
        <f>_xlfn.CONCAT("""archivo""",": ","""/resucito/src/index.html?canto=",VLOOKUP(B98,'Index Web'!A$3:N$234,13,FALSE),"""","}," )</f>
        <v>"archivo": "/resucito/src/index.html?canto=salmo79"},</v>
      </c>
      <c r="I98" t="str">
        <f>_xlfn.CONCAT(Table46[[#This Row],[id]:[URL]])</f>
        <v>{"id":"salmo79","titulo": "Salmo 79","salmo": "","letra": "79| salmo79","archivo": "/resucito/src/index.html?canto=salmo79"},</v>
      </c>
    </row>
    <row r="99" spans="2:9" x14ac:dyDescent="0.25">
      <c r="B99" s="26">
        <v>80</v>
      </c>
      <c r="C99" t="s">
        <v>975</v>
      </c>
      <c r="D99" t="str">
        <f>_xlfn.CONCAT("""",VLOOKUP(B99,'Index Web'!A$3:O$234,13,FALSE),"""",",")</f>
        <v>"salmo80",</v>
      </c>
      <c r="E99" t="str">
        <f>_xlfn.CONCAT("""titulo""",": ","""",VLOOKUP(B99,'Index Web'!A$3:L$234,3,FALSE),"""",",")</f>
        <v>"titulo": "Salmo 80",</v>
      </c>
      <c r="F99" t="str">
        <f>_xlfn.CONCAT("""salmo""",": ","""",VLOOKUP(B99,'Index Web'!A$3:L$234,4,FALSE),"""",",")</f>
        <v>"salmo": "",</v>
      </c>
      <c r="G99" t="str">
        <f>_xlfn.CONCAT("""letra""",": ","""",Table46[[#This Row],[Pg]],"|",VLOOKUP(B99,'Index Web'!A$3:O$234,15,FALSE)," ",VLOOKUP(B99,'Index Web'!A$3:O$234,13,FALSE),"""",",")</f>
        <v>"letra": "80| salmo80",</v>
      </c>
      <c r="H99" t="str">
        <f>_xlfn.CONCAT("""archivo""",": ","""/resucito/src/index.html?canto=",VLOOKUP(B99,'Index Web'!A$3:N$234,13,FALSE),"""","}," )</f>
        <v>"archivo": "/resucito/src/index.html?canto=salmo80"},</v>
      </c>
      <c r="I99" t="str">
        <f>_xlfn.CONCAT(Table46[[#This Row],[id]:[URL]])</f>
        <v>{"id":"salmo80","titulo": "Salmo 80","salmo": "","letra": "80| salmo80","archivo": "/resucito/src/index.html?canto=salmo80"},</v>
      </c>
    </row>
    <row r="100" spans="2:9" x14ac:dyDescent="0.25">
      <c r="B100" s="25">
        <v>81</v>
      </c>
      <c r="C100" t="s">
        <v>975</v>
      </c>
      <c r="D100" t="str">
        <f>_xlfn.CONCAT("""",VLOOKUP(B100,'Index Web'!A$3:O$234,13,FALSE),"""",",")</f>
        <v>"salmo81",</v>
      </c>
      <c r="E100" t="str">
        <f>_xlfn.CONCAT("""titulo""",": ","""",VLOOKUP(B100,'Index Web'!A$3:L$234,3,FALSE),"""",",")</f>
        <v>"titulo": "Salmo 81",</v>
      </c>
      <c r="F100" t="str">
        <f>_xlfn.CONCAT("""salmo""",": ","""",VLOOKUP(B100,'Index Web'!A$3:L$234,4,FALSE),"""",",")</f>
        <v>"salmo": "",</v>
      </c>
      <c r="G100" t="str">
        <f>_xlfn.CONCAT("""letra""",": ","""",Table46[[#This Row],[Pg]],"|",VLOOKUP(B100,'Index Web'!A$3:O$234,15,FALSE)," ",VLOOKUP(B100,'Index Web'!A$3:O$234,13,FALSE),"""",",")</f>
        <v>"letra": "81| salmo81",</v>
      </c>
      <c r="H100" t="str">
        <f>_xlfn.CONCAT("""archivo""",": ","""/resucito/src/index.html?canto=",VLOOKUP(B100,'Index Web'!A$3:N$234,13,FALSE),"""","}," )</f>
        <v>"archivo": "/resucito/src/index.html?canto=salmo81"},</v>
      </c>
      <c r="I100" t="str">
        <f>_xlfn.CONCAT(Table46[[#This Row],[id]:[URL]])</f>
        <v>{"id":"salmo81","titulo": "Salmo 81","salmo": "","letra": "81| salmo81","archivo": "/resucito/src/index.html?canto=salmo81"},</v>
      </c>
    </row>
    <row r="101" spans="2:9" x14ac:dyDescent="0.25">
      <c r="B101" s="31">
        <v>226</v>
      </c>
      <c r="C101" t="s">
        <v>975</v>
      </c>
      <c r="D101" t="str">
        <f>_xlfn.CONCAT("""",VLOOKUP(B101,'Index Web'!A$3:O$234,13,FALSE),"""",",")</f>
        <v>"",</v>
      </c>
      <c r="E101" t="str">
        <f>_xlfn.CONCAT("""titulo""",": ","""",VLOOKUP(B101,'Index Web'!A$3:L$234,3,FALSE),"""",",")</f>
        <v>"titulo": "",</v>
      </c>
      <c r="F101" t="str">
        <f>_xlfn.CONCAT("""salmo""",": ","""",VLOOKUP(B101,'Index Web'!A$3:L$234,4,FALSE),"""",",")</f>
        <v>"salmo": "",</v>
      </c>
      <c r="G101" t="str">
        <f>_xlfn.CONCAT("""letra""",": ","""",Table46[[#This Row],[Pg]],"|",VLOOKUP(B101,'Index Web'!A$3:O$234,15,FALSE)," ",VLOOKUP(B101,'Index Web'!A$3:O$234,13,FALSE),"""",",")</f>
        <v>"letra": "226| ",</v>
      </c>
      <c r="H101" t="str">
        <f>_xlfn.CONCAT("""archivo""",": ","""/resucito/src/index.html?canto=",VLOOKUP(B101,'Index Web'!A$3:N$234,13,FALSE),"""","}," )</f>
        <v>"archivo": "/resucito/src/index.html?canto="},</v>
      </c>
      <c r="I101" t="str">
        <f>_xlfn.CONCAT(Table46[[#This Row],[id]:[URL]])</f>
        <v>{"id":"","titulo": "","salmo": "","letra": "226| ","archivo": "/resucito/src/index.html?canto="},</v>
      </c>
    </row>
    <row r="102" spans="2:9" x14ac:dyDescent="0.25">
      <c r="B102" s="25">
        <v>82</v>
      </c>
      <c r="C102" t="s">
        <v>975</v>
      </c>
      <c r="D102" t="str">
        <f>_xlfn.CONCAT("""",VLOOKUP(B102,'Index Web'!A$3:O$234,13,FALSE),"""",",")</f>
        <v>"salmo82",</v>
      </c>
      <c r="E102" t="str">
        <f>_xlfn.CONCAT("""titulo""",": ","""",VLOOKUP(B102,'Index Web'!A$3:L$234,3,FALSE),"""",",")</f>
        <v>"titulo": "Salmo 82",</v>
      </c>
      <c r="F102" t="str">
        <f>_xlfn.CONCAT("""salmo""",": ","""",VLOOKUP(B102,'Index Web'!A$3:L$234,4,FALSE),"""",",")</f>
        <v>"salmo": "",</v>
      </c>
      <c r="G102" t="str">
        <f>_xlfn.CONCAT("""letra""",": ","""",Table46[[#This Row],[Pg]],"|",VLOOKUP(B102,'Index Web'!A$3:O$234,15,FALSE)," ",VLOOKUP(B102,'Index Web'!A$3:O$234,13,FALSE),"""",",")</f>
        <v>"letra": "82| salmo82",</v>
      </c>
      <c r="H102" t="str">
        <f>_xlfn.CONCAT("""archivo""",": ","""/resucito/src/index.html?canto=",VLOOKUP(B102,'Index Web'!A$3:N$234,13,FALSE),"""","}," )</f>
        <v>"archivo": "/resucito/src/index.html?canto=salmo82"},</v>
      </c>
      <c r="I102" t="str">
        <f>_xlfn.CONCAT(Table46[[#This Row],[id]:[URL]])</f>
        <v>{"id":"salmo82","titulo": "Salmo 82","salmo": "","letra": "82| salmo82","archivo": "/resucito/src/index.html?canto=salmo82"},</v>
      </c>
    </row>
    <row r="103" spans="2:9" x14ac:dyDescent="0.25">
      <c r="B103" s="26">
        <v>83</v>
      </c>
      <c r="C103" t="s">
        <v>975</v>
      </c>
      <c r="D103" t="str">
        <f>_xlfn.CONCAT("""",VLOOKUP(B103,'Index Web'!A$3:O$234,13,FALSE),"""",",")</f>
        <v>"salmo83",</v>
      </c>
      <c r="E103" t="str">
        <f>_xlfn.CONCAT("""titulo""",": ","""",VLOOKUP(B103,'Index Web'!A$3:L$234,3,FALSE),"""",",")</f>
        <v>"titulo": "Salmo 83",</v>
      </c>
      <c r="F103" t="str">
        <f>_xlfn.CONCAT("""salmo""",": ","""",VLOOKUP(B103,'Index Web'!A$3:L$234,4,FALSE),"""",",")</f>
        <v>"salmo": "",</v>
      </c>
      <c r="G103" t="str">
        <f>_xlfn.CONCAT("""letra""",": ","""",Table46[[#This Row],[Pg]],"|",VLOOKUP(B103,'Index Web'!A$3:O$234,15,FALSE)," ",VLOOKUP(B103,'Index Web'!A$3:O$234,13,FALSE),"""",",")</f>
        <v>"letra": "83| salmo83",</v>
      </c>
      <c r="H103" t="str">
        <f>_xlfn.CONCAT("""archivo""",": ","""/resucito/src/index.html?canto=",VLOOKUP(B103,'Index Web'!A$3:N$234,13,FALSE),"""","}," )</f>
        <v>"archivo": "/resucito/src/index.html?canto=salmo83"},</v>
      </c>
      <c r="I103" t="str">
        <f>_xlfn.CONCAT(Table46[[#This Row],[id]:[URL]])</f>
        <v>{"id":"salmo83","titulo": "Salmo 83","salmo": "","letra": "83| salmo83","archivo": "/resucito/src/index.html?canto=salmo83"},</v>
      </c>
    </row>
    <row r="104" spans="2:9" x14ac:dyDescent="0.25">
      <c r="B104" s="24">
        <v>241</v>
      </c>
      <c r="C104" t="s">
        <v>975</v>
      </c>
      <c r="D104" t="e">
        <f>_xlfn.CONCAT("""",VLOOKUP(B104,'Index Web'!A$3:O$234,13,FALSE),"""",",")</f>
        <v>#N/A</v>
      </c>
      <c r="E104" t="e">
        <f>_xlfn.CONCAT("""titulo""",": ","""",VLOOKUP(B104,'Index Web'!A$3:L$234,3,FALSE),"""",",")</f>
        <v>#N/A</v>
      </c>
      <c r="F104" t="e">
        <f>_xlfn.CONCAT("""salmo""",": ","""",VLOOKUP(B104,'Index Web'!A$3:L$234,4,FALSE),"""",",")</f>
        <v>#N/A</v>
      </c>
      <c r="G104" t="e">
        <f>_xlfn.CONCAT("""letra""",": ","""",Table46[[#This Row],[Pg]],"|",VLOOKUP(B104,'Index Web'!A$3:O$234,15,FALSE)," ",VLOOKUP(B104,'Index Web'!A$3:O$234,13,FALSE),"""",",")</f>
        <v>#N/A</v>
      </c>
      <c r="H104" t="e">
        <f>_xlfn.CONCAT("""archivo""",": ","""/resucito/src/index.html?canto=",VLOOKUP(B104,'Index Web'!A$3:N$234,13,FALSE),"""","}," )</f>
        <v>#N/A</v>
      </c>
      <c r="I104" t="e">
        <f>_xlfn.CONCAT(Table46[[#This Row],[id]:[URL]])</f>
        <v>#N/A</v>
      </c>
    </row>
    <row r="105" spans="2:9" x14ac:dyDescent="0.25">
      <c r="B105" s="26">
        <v>84</v>
      </c>
      <c r="C105" t="s">
        <v>975</v>
      </c>
      <c r="D105" t="str">
        <f>_xlfn.CONCAT("""",VLOOKUP(B105,'Index Web'!A$3:O$234,13,FALSE),"""",",")</f>
        <v>"salmo84",</v>
      </c>
      <c r="E105" t="str">
        <f>_xlfn.CONCAT("""titulo""",": ","""",VLOOKUP(B105,'Index Web'!A$3:L$234,3,FALSE),"""",",")</f>
        <v>"titulo": "Salmo 84",</v>
      </c>
      <c r="F105" t="str">
        <f>_xlfn.CONCAT("""salmo""",": ","""",VLOOKUP(B105,'Index Web'!A$3:L$234,4,FALSE),"""",",")</f>
        <v>"salmo": "",</v>
      </c>
      <c r="G105" t="str">
        <f>_xlfn.CONCAT("""letra""",": ","""",Table46[[#This Row],[Pg]],"|",VLOOKUP(B105,'Index Web'!A$3:O$234,15,FALSE)," ",VLOOKUP(B105,'Index Web'!A$3:O$234,13,FALSE),"""",",")</f>
        <v>"letra": "84| salmo84",</v>
      </c>
      <c r="H105" t="str">
        <f>_xlfn.CONCAT("""archivo""",": ","""/resucito/src/index.html?canto=",VLOOKUP(B105,'Index Web'!A$3:N$234,13,FALSE),"""","}," )</f>
        <v>"archivo": "/resucito/src/index.html?canto=salmo84"},</v>
      </c>
      <c r="I105" t="str">
        <f>_xlfn.CONCAT(Table46[[#This Row],[id]:[URL]])</f>
        <v>{"id":"salmo84","titulo": "Salmo 84","salmo": "","letra": "84| salmo84","archivo": "/resucito/src/index.html?canto=salmo84"},</v>
      </c>
    </row>
    <row r="106" spans="2:9" x14ac:dyDescent="0.25">
      <c r="B106" s="25">
        <v>85</v>
      </c>
      <c r="C106" t="s">
        <v>975</v>
      </c>
      <c r="D106" t="str">
        <f>_xlfn.CONCAT("""",VLOOKUP(B106,'Index Web'!A$3:O$234,13,FALSE),"""",",")</f>
        <v>"salmo85",</v>
      </c>
      <c r="E106" t="str">
        <f>_xlfn.CONCAT("""titulo""",": ","""",VLOOKUP(B106,'Index Web'!A$3:L$234,3,FALSE),"""",",")</f>
        <v>"titulo": "Salmo 85",</v>
      </c>
      <c r="F106" t="str">
        <f>_xlfn.CONCAT("""salmo""",": ","""",VLOOKUP(B106,'Index Web'!A$3:L$234,4,FALSE),"""",",")</f>
        <v>"salmo": "",</v>
      </c>
      <c r="G106" t="str">
        <f>_xlfn.CONCAT("""letra""",": ","""",Table46[[#This Row],[Pg]],"|",VLOOKUP(B106,'Index Web'!A$3:O$234,15,FALSE)," ",VLOOKUP(B106,'Index Web'!A$3:O$234,13,FALSE),"""",",")</f>
        <v>"letra": "85| salmo85",</v>
      </c>
      <c r="H106" t="str">
        <f>_xlfn.CONCAT("""archivo""",": ","""/resucito/src/index.html?canto=",VLOOKUP(B106,'Index Web'!A$3:N$234,13,FALSE),"""","}," )</f>
        <v>"archivo": "/resucito/src/index.html?canto=salmo85"},</v>
      </c>
      <c r="I106" t="str">
        <f>_xlfn.CONCAT(Table46[[#This Row],[id]:[URL]])</f>
        <v>{"id":"salmo85","titulo": "Salmo 85","salmo": "","letra": "85| salmo85","archivo": "/resucito/src/index.html?canto=salmo85"},</v>
      </c>
    </row>
    <row r="107" spans="2:9" x14ac:dyDescent="0.25">
      <c r="B107" s="26">
        <v>86</v>
      </c>
      <c r="C107" t="s">
        <v>975</v>
      </c>
      <c r="D107" t="str">
        <f>_xlfn.CONCAT("""",VLOOKUP(B107,'Index Web'!A$3:O$234,13,FALSE),"""",",")</f>
        <v>"salmo86",</v>
      </c>
      <c r="E107" t="str">
        <f>_xlfn.CONCAT("""titulo""",": ","""",VLOOKUP(B107,'Index Web'!A$3:L$234,3,FALSE),"""",",")</f>
        <v>"titulo": "Salmo 86",</v>
      </c>
      <c r="F107" t="str">
        <f>_xlfn.CONCAT("""salmo""",": ","""",VLOOKUP(B107,'Index Web'!A$3:L$234,4,FALSE),"""",",")</f>
        <v>"salmo": "Salmo 86 - HIMNO A JERUSALÉN, MADRE DE TODOS LOS PUEBLOS.",</v>
      </c>
      <c r="G107" t="str">
        <f>_xlfn.CONCAT("""letra""",": ","""",Table46[[#This Row],[Pg]],"|",VLOOKUP(B107,'Index Web'!A$3:O$234,15,FALSE)," ",VLOOKUP(B107,'Index Web'!A$3:O$234,13,FALSE),"""",",")</f>
        <v>"letra": "86| salmo86",</v>
      </c>
      <c r="H107" t="str">
        <f>_xlfn.CONCAT("""archivo""",": ","""/resucito/src/index.html?canto=",VLOOKUP(B107,'Index Web'!A$3:N$234,13,FALSE),"""","}," )</f>
        <v>"archivo": "/resucito/src/index.html?canto=salmo86"},</v>
      </c>
      <c r="I107" t="str">
        <f>_xlfn.CONCAT(Table46[[#This Row],[id]:[URL]])</f>
        <v>{"id":"salmo86","titulo": "Salmo 86","salmo": "Salmo 86 - HIMNO A JERUSALÉN, MADRE DE TODOS LOS PUEBLOS.","letra": "86| salmo86","archivo": "/resucito/src/index.html?canto=salmo86"},</v>
      </c>
    </row>
    <row r="108" spans="2:9" x14ac:dyDescent="0.25">
      <c r="B108" s="30">
        <v>227</v>
      </c>
      <c r="C108" t="s">
        <v>975</v>
      </c>
      <c r="D108" t="str">
        <f>_xlfn.CONCAT("""",VLOOKUP(B108,'Index Web'!A$3:O$234,13,FALSE),"""",",")</f>
        <v>"",</v>
      </c>
      <c r="E108" t="str">
        <f>_xlfn.CONCAT("""titulo""",": ","""",VLOOKUP(B108,'Index Web'!A$3:L$234,3,FALSE),"""",",")</f>
        <v>"titulo": "",</v>
      </c>
      <c r="F108" t="str">
        <f>_xlfn.CONCAT("""salmo""",": ","""",VLOOKUP(B108,'Index Web'!A$3:L$234,4,FALSE),"""",",")</f>
        <v>"salmo": "",</v>
      </c>
      <c r="G108" t="str">
        <f>_xlfn.CONCAT("""letra""",": ","""",Table46[[#This Row],[Pg]],"|",VLOOKUP(B108,'Index Web'!A$3:O$234,15,FALSE)," ",VLOOKUP(B108,'Index Web'!A$3:O$234,13,FALSE),"""",",")</f>
        <v>"letra": "227| ",</v>
      </c>
      <c r="H108" t="str">
        <f>_xlfn.CONCAT("""archivo""",": ","""/resucito/src/index.html?canto=",VLOOKUP(B108,'Index Web'!A$3:N$234,13,FALSE),"""","}," )</f>
        <v>"archivo": "/resucito/src/index.html?canto="},</v>
      </c>
      <c r="I108" t="str">
        <f>_xlfn.CONCAT(Table46[[#This Row],[id]:[URL]])</f>
        <v>{"id":"","titulo": "","salmo": "","letra": "227| ","archivo": "/resucito/src/index.html?canto="},</v>
      </c>
    </row>
    <row r="109" spans="2:9" x14ac:dyDescent="0.25">
      <c r="B109" s="26">
        <v>87</v>
      </c>
      <c r="C109" t="s">
        <v>975</v>
      </c>
      <c r="D109" t="str">
        <f>_xlfn.CONCAT("""",VLOOKUP(B109,'Index Web'!A$3:O$234,13,FALSE),"""",",")</f>
        <v>"salmo87",</v>
      </c>
      <c r="E109" t="str">
        <f>_xlfn.CONCAT("""titulo""",": ","""",VLOOKUP(B109,'Index Web'!A$3:L$234,3,FALSE),"""",",")</f>
        <v>"titulo": "Salmo 87",</v>
      </c>
      <c r="F109" t="str">
        <f>_xlfn.CONCAT("""salmo""",": ","""",VLOOKUP(B109,'Index Web'!A$3:L$234,4,FALSE),"""",",")</f>
        <v>"salmo": "",</v>
      </c>
      <c r="G109" t="str">
        <f>_xlfn.CONCAT("""letra""",": ","""",Table46[[#This Row],[Pg]],"|",VLOOKUP(B109,'Index Web'!A$3:O$234,15,FALSE)," ",VLOOKUP(B109,'Index Web'!A$3:O$234,13,FALSE),"""",",")</f>
        <v>"letra": "87| salmo87",</v>
      </c>
      <c r="H109" t="str">
        <f>_xlfn.CONCAT("""archivo""",": ","""/resucito/src/index.html?canto=",VLOOKUP(B109,'Index Web'!A$3:N$234,13,FALSE),"""","}," )</f>
        <v>"archivo": "/resucito/src/index.html?canto=salmo87"},</v>
      </c>
      <c r="I109" t="str">
        <f>_xlfn.CONCAT(Table46[[#This Row],[id]:[URL]])</f>
        <v>{"id":"salmo87","titulo": "Salmo 87","salmo": "","letra": "87| salmo87","archivo": "/resucito/src/index.html?canto=salmo87"},</v>
      </c>
    </row>
    <row r="110" spans="2:9" x14ac:dyDescent="0.25">
      <c r="B110" s="25">
        <v>88</v>
      </c>
      <c r="C110" t="s">
        <v>975</v>
      </c>
      <c r="D110" t="str">
        <f>_xlfn.CONCAT("""",VLOOKUP(B110,'Index Web'!A$3:O$234,13,FALSE),"""",",")</f>
        <v>"salmo88",</v>
      </c>
      <c r="E110" t="str">
        <f>_xlfn.CONCAT("""titulo""",": ","""",VLOOKUP(B110,'Index Web'!A$3:L$234,3,FALSE),"""",",")</f>
        <v>"titulo": "Salmo 88",</v>
      </c>
      <c r="F110" t="str">
        <f>_xlfn.CONCAT("""salmo""",": ","""",VLOOKUP(B110,'Index Web'!A$3:L$234,4,FALSE),"""",",")</f>
        <v>"salmo": "",</v>
      </c>
      <c r="G110" t="str">
        <f>_xlfn.CONCAT("""letra""",": ","""",Table46[[#This Row],[Pg]],"|",VLOOKUP(B110,'Index Web'!A$3:O$234,15,FALSE)," ",VLOOKUP(B110,'Index Web'!A$3:O$234,13,FALSE),"""",",")</f>
        <v>"letra": "88| salmo88",</v>
      </c>
      <c r="H110" t="str">
        <f>_xlfn.CONCAT("""archivo""",": ","""/resucito/src/index.html?canto=",VLOOKUP(B110,'Index Web'!A$3:N$234,13,FALSE),"""","}," )</f>
        <v>"archivo": "/resucito/src/index.html?canto=salmo88"},</v>
      </c>
      <c r="I110" t="str">
        <f>_xlfn.CONCAT(Table46[[#This Row],[id]:[URL]])</f>
        <v>{"id":"salmo88","titulo": "Salmo 88","salmo": "","letra": "88| salmo88","archivo": "/resucito/src/index.html?canto=salmo88"},</v>
      </c>
    </row>
    <row r="111" spans="2:9" x14ac:dyDescent="0.25">
      <c r="B111" s="26">
        <v>89</v>
      </c>
      <c r="C111" t="s">
        <v>975</v>
      </c>
      <c r="D111" t="str">
        <f>_xlfn.CONCAT("""",VLOOKUP(B111,'Index Web'!A$3:O$234,13,FALSE),"""",",")</f>
        <v>"salmo89",</v>
      </c>
      <c r="E111" t="str">
        <f>_xlfn.CONCAT("""titulo""",": ","""",VLOOKUP(B111,'Index Web'!A$3:L$234,3,FALSE),"""",",")</f>
        <v>"titulo": "Salmo 89",</v>
      </c>
      <c r="F111" t="str">
        <f>_xlfn.CONCAT("""salmo""",": ","""",VLOOKUP(B111,'Index Web'!A$3:L$234,4,FALSE),"""",",")</f>
        <v>"salmo": "",</v>
      </c>
      <c r="G111" t="str">
        <f>_xlfn.CONCAT("""letra""",": ","""",Table46[[#This Row],[Pg]],"|",VLOOKUP(B111,'Index Web'!A$3:O$234,15,FALSE)," ",VLOOKUP(B111,'Index Web'!A$3:O$234,13,FALSE),"""",",")</f>
        <v>"letra": "89| salmo89",</v>
      </c>
      <c r="H111" t="str">
        <f>_xlfn.CONCAT("""archivo""",": ","""/resucito/src/index.html?canto=",VLOOKUP(B111,'Index Web'!A$3:N$234,13,FALSE),"""","}," )</f>
        <v>"archivo": "/resucito/src/index.html?canto=salmo89"},</v>
      </c>
      <c r="I111" t="str">
        <f>_xlfn.CONCAT(Table46[[#This Row],[id]:[URL]])</f>
        <v>{"id":"salmo89","titulo": "Salmo 89","salmo": "","letra": "89| salmo89","archivo": "/resucito/src/index.html?canto=salmo89"},</v>
      </c>
    </row>
    <row r="112" spans="2:9" x14ac:dyDescent="0.25">
      <c r="B112" s="25">
        <v>90</v>
      </c>
      <c r="C112" t="s">
        <v>975</v>
      </c>
      <c r="D112" t="str">
        <f>_xlfn.CONCAT("""",VLOOKUP(B112,'Index Web'!A$3:O$234,13,FALSE),"""",",")</f>
        <v>"salmo90",</v>
      </c>
      <c r="E112" t="str">
        <f>_xlfn.CONCAT("""titulo""",": ","""",VLOOKUP(B112,'Index Web'!A$3:L$234,3,FALSE),"""",",")</f>
        <v>"titulo": "Salmo 90",</v>
      </c>
      <c r="F112" t="str">
        <f>_xlfn.CONCAT("""salmo""",": ","""",VLOOKUP(B112,'Index Web'!A$3:L$234,4,FALSE),"""",",")</f>
        <v>"salmo": "",</v>
      </c>
      <c r="G112" t="str">
        <f>_xlfn.CONCAT("""letra""",": ","""",Table46[[#This Row],[Pg]],"|",VLOOKUP(B112,'Index Web'!A$3:O$234,15,FALSE)," ",VLOOKUP(B112,'Index Web'!A$3:O$234,13,FALSE),"""",",")</f>
        <v>"letra": "90| salmo90",</v>
      </c>
      <c r="H112" t="str">
        <f>_xlfn.CONCAT("""archivo""",": ","""/resucito/src/index.html?canto=",VLOOKUP(B112,'Index Web'!A$3:N$234,13,FALSE),"""","}," )</f>
        <v>"archivo": "/resucito/src/index.html?canto=salmo90"},</v>
      </c>
      <c r="I112" t="str">
        <f>_xlfn.CONCAT(Table46[[#This Row],[id]:[URL]])</f>
        <v>{"id":"salmo90","titulo": "Salmo 90","salmo": "","letra": "90| salmo90","archivo": "/resucito/src/index.html?canto=salmo90"},</v>
      </c>
    </row>
    <row r="113" spans="2:9" x14ac:dyDescent="0.25">
      <c r="B113" s="26">
        <v>91</v>
      </c>
      <c r="C113" t="s">
        <v>975</v>
      </c>
      <c r="D113" t="str">
        <f>_xlfn.CONCAT("""",VLOOKUP(B113,'Index Web'!A$3:O$234,13,FALSE),"""",",")</f>
        <v>"salmo91",</v>
      </c>
      <c r="E113" t="str">
        <f>_xlfn.CONCAT("""titulo""",": ","""",VLOOKUP(B113,'Index Web'!A$3:L$234,3,FALSE),"""",",")</f>
        <v>"titulo": "Salmo 91",</v>
      </c>
      <c r="F113" t="str">
        <f>_xlfn.CONCAT("""salmo""",": ","""",VLOOKUP(B113,'Index Web'!A$3:L$234,4,FALSE),"""",",")</f>
        <v>"salmo": "",</v>
      </c>
      <c r="G113" t="str">
        <f>_xlfn.CONCAT("""letra""",": ","""",Table46[[#This Row],[Pg]],"|",VLOOKUP(B113,'Index Web'!A$3:O$234,15,FALSE)," ",VLOOKUP(B113,'Index Web'!A$3:O$234,13,FALSE),"""",",")</f>
        <v>"letra": "91| salmo91",</v>
      </c>
      <c r="H113" t="str">
        <f>_xlfn.CONCAT("""archivo""",": ","""/resucito/src/index.html?canto=",VLOOKUP(B113,'Index Web'!A$3:N$234,13,FALSE),"""","}," )</f>
        <v>"archivo": "/resucito/src/index.html?canto=salmo91"},</v>
      </c>
      <c r="I113" t="str">
        <f>_xlfn.CONCAT(Table46[[#This Row],[id]:[URL]])</f>
        <v>{"id":"salmo91","titulo": "Salmo 91","salmo": "","letra": "91| salmo91","archivo": "/resucito/src/index.html?canto=salmo91"},</v>
      </c>
    </row>
    <row r="114" spans="2:9" x14ac:dyDescent="0.25">
      <c r="B114" s="25">
        <v>92</v>
      </c>
      <c r="C114" t="s">
        <v>975</v>
      </c>
      <c r="D114" t="str">
        <f>_xlfn.CONCAT("""",VLOOKUP(B114,'Index Web'!A$3:O$234,13,FALSE),"""",",")</f>
        <v>"salmo92",</v>
      </c>
      <c r="E114" t="str">
        <f>_xlfn.CONCAT("""titulo""",": ","""",VLOOKUP(B114,'Index Web'!A$3:L$234,3,FALSE),"""",",")</f>
        <v>"titulo": "Salmo 92",</v>
      </c>
      <c r="F114" t="str">
        <f>_xlfn.CONCAT("""salmo""",": ","""",VLOOKUP(B114,'Index Web'!A$3:L$234,4,FALSE),"""",",")</f>
        <v>"salmo": "Salmo 92 - GLORIA DEL DIOS CREADOR",</v>
      </c>
      <c r="G114" t="str">
        <f>_xlfn.CONCAT("""letra""",": ","""",Table46[[#This Row],[Pg]],"|",VLOOKUP(B114,'Index Web'!A$3:O$234,15,FALSE)," ",VLOOKUP(B114,'Index Web'!A$3:O$234,13,FALSE),"""",",")</f>
        <v>"letra": "92| salmo92",</v>
      </c>
      <c r="H114" t="str">
        <f>_xlfn.CONCAT("""archivo""",": ","""/resucito/src/index.html?canto=",VLOOKUP(B114,'Index Web'!A$3:N$234,13,FALSE),"""","}," )</f>
        <v>"archivo": "/resucito/src/index.html?canto=salmo92"},</v>
      </c>
      <c r="I114" t="str">
        <f>_xlfn.CONCAT(Table46[[#This Row],[id]:[URL]])</f>
        <v>{"id":"salmo92","titulo": "Salmo 92","salmo": "Salmo 92 - GLORIA DEL DIOS CREADOR","letra": "92| salmo92","archivo": "/resucito/src/index.html?canto=salmo92"},</v>
      </c>
    </row>
    <row r="115" spans="2:9" x14ac:dyDescent="0.25">
      <c r="B115" s="26">
        <v>93</v>
      </c>
      <c r="C115" t="s">
        <v>975</v>
      </c>
      <c r="D115" t="str">
        <f>_xlfn.CONCAT("""",VLOOKUP(B115,'Index Web'!A$3:O$234,13,FALSE),"""",",")</f>
        <v>"salmo93",</v>
      </c>
      <c r="E115" t="str">
        <f>_xlfn.CONCAT("""titulo""",": ","""",VLOOKUP(B115,'Index Web'!A$3:L$234,3,FALSE),"""",",")</f>
        <v>"titulo": "Salmo 93",</v>
      </c>
      <c r="F115" t="str">
        <f>_xlfn.CONCAT("""salmo""",": ","""",VLOOKUP(B115,'Index Web'!A$3:L$234,4,FALSE),"""",",")</f>
        <v>"salmo": "",</v>
      </c>
      <c r="G115" t="str">
        <f>_xlfn.CONCAT("""letra""",": ","""",Table46[[#This Row],[Pg]],"|",VLOOKUP(B115,'Index Web'!A$3:O$234,15,FALSE)," ",VLOOKUP(B115,'Index Web'!A$3:O$234,13,FALSE),"""",",")</f>
        <v>"letra": "93| salmo93",</v>
      </c>
      <c r="H115" t="str">
        <f>_xlfn.CONCAT("""archivo""",": ","""/resucito/src/index.html?canto=",VLOOKUP(B115,'Index Web'!A$3:N$234,13,FALSE),"""","}," )</f>
        <v>"archivo": "/resucito/src/index.html?canto=salmo93"},</v>
      </c>
      <c r="I115" t="str">
        <f>_xlfn.CONCAT(Table46[[#This Row],[id]:[URL]])</f>
        <v>{"id":"salmo93","titulo": "Salmo 93","salmo": "","letra": "93| salmo93","archivo": "/resucito/src/index.html?canto=salmo93"},</v>
      </c>
    </row>
    <row r="116" spans="2:9" x14ac:dyDescent="0.25">
      <c r="B116" s="31">
        <v>228</v>
      </c>
      <c r="C116" t="s">
        <v>975</v>
      </c>
      <c r="D116" t="str">
        <f>_xlfn.CONCAT("""",VLOOKUP(B116,'Index Web'!A$3:O$234,13,FALSE),"""",",")</f>
        <v>"",</v>
      </c>
      <c r="E116" t="str">
        <f>_xlfn.CONCAT("""titulo""",": ","""",VLOOKUP(B116,'Index Web'!A$3:L$234,3,FALSE),"""",",")</f>
        <v>"titulo": "",</v>
      </c>
      <c r="F116" t="str">
        <f>_xlfn.CONCAT("""salmo""",": ","""",VLOOKUP(B116,'Index Web'!A$3:L$234,4,FALSE),"""",",")</f>
        <v>"salmo": "",</v>
      </c>
      <c r="G116" t="str">
        <f>_xlfn.CONCAT("""letra""",": ","""",Table46[[#This Row],[Pg]],"|",VLOOKUP(B116,'Index Web'!A$3:O$234,15,FALSE)," ",VLOOKUP(B116,'Index Web'!A$3:O$234,13,FALSE),"""",",")</f>
        <v>"letra": "228| ",</v>
      </c>
      <c r="H116" t="str">
        <f>_xlfn.CONCAT("""archivo""",": ","""/resucito/src/index.html?canto=",VLOOKUP(B116,'Index Web'!A$3:N$234,13,FALSE),"""","}," )</f>
        <v>"archivo": "/resucito/src/index.html?canto="},</v>
      </c>
      <c r="I116" t="str">
        <f>_xlfn.CONCAT(Table46[[#This Row],[id]:[URL]])</f>
        <v>{"id":"","titulo": "","salmo": "","letra": "228| ","archivo": "/resucito/src/index.html?canto="},</v>
      </c>
    </row>
    <row r="117" spans="2:9" x14ac:dyDescent="0.25">
      <c r="B117" s="26">
        <v>94</v>
      </c>
      <c r="C117" t="s">
        <v>975</v>
      </c>
      <c r="D117" t="str">
        <f>_xlfn.CONCAT("""",VLOOKUP(B117,'Index Web'!A$3:O$234,13,FALSE),"""",",")</f>
        <v>"salmo94",</v>
      </c>
      <c r="E117" t="str">
        <f>_xlfn.CONCAT("""titulo""",": ","""",VLOOKUP(B117,'Index Web'!A$3:L$234,3,FALSE),"""",",")</f>
        <v>"titulo": "Salmo 94",</v>
      </c>
      <c r="F117" t="str">
        <f>_xlfn.CONCAT("""salmo""",": ","""",VLOOKUP(B117,'Index Web'!A$3:L$234,4,FALSE),"""",",")</f>
        <v>"salmo": "",</v>
      </c>
      <c r="G117" t="str">
        <f>_xlfn.CONCAT("""letra""",": ","""",Table46[[#This Row],[Pg]],"|",VLOOKUP(B117,'Index Web'!A$3:O$234,15,FALSE)," ",VLOOKUP(B117,'Index Web'!A$3:O$234,13,FALSE),"""",",")</f>
        <v>"letra": "94| salmo94",</v>
      </c>
      <c r="H117" t="str">
        <f>_xlfn.CONCAT("""archivo""",": ","""/resucito/src/index.html?canto=",VLOOKUP(B117,'Index Web'!A$3:N$234,13,FALSE),"""","}," )</f>
        <v>"archivo": "/resucito/src/index.html?canto=salmo94"},</v>
      </c>
      <c r="I117" t="str">
        <f>_xlfn.CONCAT(Table46[[#This Row],[id]:[URL]])</f>
        <v>{"id":"salmo94","titulo": "Salmo 94","salmo": "","letra": "94| salmo94","archivo": "/resucito/src/index.html?canto=salmo94"},</v>
      </c>
    </row>
    <row r="118" spans="2:9" x14ac:dyDescent="0.25">
      <c r="B118" s="25">
        <v>95</v>
      </c>
      <c r="C118" t="s">
        <v>975</v>
      </c>
      <c r="D118" t="str">
        <f>_xlfn.CONCAT("""",VLOOKUP(B118,'Index Web'!A$3:O$234,13,FALSE),"""",",")</f>
        <v>"salmo95",</v>
      </c>
      <c r="E118" t="str">
        <f>_xlfn.CONCAT("""titulo""",": ","""",VLOOKUP(B118,'Index Web'!A$3:L$234,3,FALSE),"""",",")</f>
        <v>"titulo": "Salmo 95",</v>
      </c>
      <c r="F118" t="str">
        <f>_xlfn.CONCAT("""salmo""",": ","""",VLOOKUP(B118,'Index Web'!A$3:L$234,4,FALSE),"""",",")</f>
        <v>"salmo": "",</v>
      </c>
      <c r="G118" t="str">
        <f>_xlfn.CONCAT("""letra""",": ","""",Table46[[#This Row],[Pg]],"|",VLOOKUP(B118,'Index Web'!A$3:O$234,15,FALSE)," ",VLOOKUP(B118,'Index Web'!A$3:O$234,13,FALSE),"""",",")</f>
        <v>"letra": "95| salmo95",</v>
      </c>
      <c r="H118" t="str">
        <f>_xlfn.CONCAT("""archivo""",": ","""/resucito/src/index.html?canto=",VLOOKUP(B118,'Index Web'!A$3:N$234,13,FALSE),"""","}," )</f>
        <v>"archivo": "/resucito/src/index.html?canto=salmo95"},</v>
      </c>
      <c r="I118" t="str">
        <f>_xlfn.CONCAT(Table46[[#This Row],[id]:[URL]])</f>
        <v>{"id":"salmo95","titulo": "Salmo 95","salmo": "","letra": "95| salmo95","archivo": "/resucito/src/index.html?canto=salmo95"},</v>
      </c>
    </row>
    <row r="119" spans="2:9" x14ac:dyDescent="0.25">
      <c r="B119" s="26">
        <v>96</v>
      </c>
      <c r="C119" t="s">
        <v>975</v>
      </c>
      <c r="D119" t="str">
        <f>_xlfn.CONCAT("""",VLOOKUP(B119,'Index Web'!A$3:O$234,13,FALSE),"""",",")</f>
        <v>"salmo96",</v>
      </c>
      <c r="E119" t="str">
        <f>_xlfn.CONCAT("""titulo""",": ","""",VLOOKUP(B119,'Index Web'!A$3:L$234,3,FALSE),"""",",")</f>
        <v>"titulo": "Salmo 96",</v>
      </c>
      <c r="F119" t="str">
        <f>_xlfn.CONCAT("""salmo""",": ","""",VLOOKUP(B119,'Index Web'!A$3:L$234,4,FALSE),"""",",")</f>
        <v>"salmo": "",</v>
      </c>
      <c r="G119" t="str">
        <f>_xlfn.CONCAT("""letra""",": ","""",Table46[[#This Row],[Pg]],"|",VLOOKUP(B119,'Index Web'!A$3:O$234,15,FALSE)," ",VLOOKUP(B119,'Index Web'!A$3:O$234,13,FALSE),"""",",")</f>
        <v>"letra": "96| salmo96",</v>
      </c>
      <c r="H119" t="str">
        <f>_xlfn.CONCAT("""archivo""",": ","""/resucito/src/index.html?canto=",VLOOKUP(B119,'Index Web'!A$3:N$234,13,FALSE),"""","}," )</f>
        <v>"archivo": "/resucito/src/index.html?canto=salmo96"},</v>
      </c>
      <c r="I119" t="str">
        <f>_xlfn.CONCAT(Table46[[#This Row],[id]:[URL]])</f>
        <v>{"id":"salmo96","titulo": "Salmo 96","salmo": "","letra": "96| salmo96","archivo": "/resucito/src/index.html?canto=salmo96"},</v>
      </c>
    </row>
    <row r="120" spans="2:9" x14ac:dyDescent="0.25">
      <c r="B120" s="25">
        <v>97</v>
      </c>
      <c r="C120" t="s">
        <v>975</v>
      </c>
      <c r="D120" t="str">
        <f>_xlfn.CONCAT("""",VLOOKUP(B120,'Index Web'!A$3:O$234,13,FALSE),"""",",")</f>
        <v>"salmo97",</v>
      </c>
      <c r="E120" t="str">
        <f>_xlfn.CONCAT("""titulo""",": ","""",VLOOKUP(B120,'Index Web'!A$3:L$234,3,FALSE),"""",",")</f>
        <v>"titulo": "Salmo 97",</v>
      </c>
      <c r="F120" t="str">
        <f>_xlfn.CONCAT("""salmo""",": ","""",VLOOKUP(B120,'Index Web'!A$3:L$234,4,FALSE),"""",",")</f>
        <v>"salmo": "",</v>
      </c>
      <c r="G120" t="str">
        <f>_xlfn.CONCAT("""letra""",": ","""",Table46[[#This Row],[Pg]],"|",VLOOKUP(B120,'Index Web'!A$3:O$234,15,FALSE)," ",VLOOKUP(B120,'Index Web'!A$3:O$234,13,FALSE),"""",",")</f>
        <v>"letra": "97| salmo97",</v>
      </c>
      <c r="H120" t="str">
        <f>_xlfn.CONCAT("""archivo""",": ","""/resucito/src/index.html?canto=",VLOOKUP(B120,'Index Web'!A$3:N$234,13,FALSE),"""","}," )</f>
        <v>"archivo": "/resucito/src/index.html?canto=salmo97"},</v>
      </c>
      <c r="I120" t="str">
        <f>_xlfn.CONCAT(Table46[[#This Row],[id]:[URL]])</f>
        <v>{"id":"salmo97","titulo": "Salmo 97","salmo": "","letra": "97| salmo97","archivo": "/resucito/src/index.html?canto=salmo97"},</v>
      </c>
    </row>
    <row r="121" spans="2:9" x14ac:dyDescent="0.25">
      <c r="B121" s="26">
        <v>98</v>
      </c>
      <c r="C121" t="s">
        <v>975</v>
      </c>
      <c r="D121" t="str">
        <f>_xlfn.CONCAT("""",VLOOKUP(B121,'Index Web'!A$3:O$234,13,FALSE),"""",",")</f>
        <v>"salmo98",</v>
      </c>
      <c r="E121" t="str">
        <f>_xlfn.CONCAT("""titulo""",": ","""",VLOOKUP(B121,'Index Web'!A$3:L$234,3,FALSE),"""",",")</f>
        <v>"titulo": "Salmo 98",</v>
      </c>
      <c r="F121" t="str">
        <f>_xlfn.CONCAT("""salmo""",": ","""",VLOOKUP(B121,'Index Web'!A$3:L$234,4,FALSE),"""",",")</f>
        <v>"salmo": "",</v>
      </c>
      <c r="G121" t="str">
        <f>_xlfn.CONCAT("""letra""",": ","""",Table46[[#This Row],[Pg]],"|",VLOOKUP(B121,'Index Web'!A$3:O$234,15,FALSE)," ",VLOOKUP(B121,'Index Web'!A$3:O$234,13,FALSE),"""",",")</f>
        <v>"letra": "98| salmo98",</v>
      </c>
      <c r="H121" t="str">
        <f>_xlfn.CONCAT("""archivo""",": ","""/resucito/src/index.html?canto=",VLOOKUP(B121,'Index Web'!A$3:N$234,13,FALSE),"""","}," )</f>
        <v>"archivo": "/resucito/src/index.html?canto=salmo98"},</v>
      </c>
      <c r="I121" t="str">
        <f>_xlfn.CONCAT(Table46[[#This Row],[id]:[URL]])</f>
        <v>{"id":"salmo98","titulo": "Salmo 98","salmo": "","letra": "98| salmo98","archivo": "/resucito/src/index.html?canto=salmo98"},</v>
      </c>
    </row>
    <row r="122" spans="2:9" x14ac:dyDescent="0.25">
      <c r="B122" s="28">
        <v>242</v>
      </c>
      <c r="C122" t="s">
        <v>975</v>
      </c>
      <c r="D122" t="e">
        <f>_xlfn.CONCAT("""",VLOOKUP(B122,'Index Web'!A$3:O$234,13,FALSE),"""",",")</f>
        <v>#N/A</v>
      </c>
      <c r="E122" t="e">
        <f>_xlfn.CONCAT("""titulo""",": ","""",VLOOKUP(B122,'Index Web'!A$3:L$234,3,FALSE),"""",",")</f>
        <v>#N/A</v>
      </c>
      <c r="F122" t="e">
        <f>_xlfn.CONCAT("""salmo""",": ","""",VLOOKUP(B122,'Index Web'!A$3:L$234,4,FALSE),"""",",")</f>
        <v>#N/A</v>
      </c>
      <c r="G122" t="e">
        <f>_xlfn.CONCAT("""letra""",": ","""",Table46[[#This Row],[Pg]],"|",VLOOKUP(B122,'Index Web'!A$3:O$234,15,FALSE)," ",VLOOKUP(B122,'Index Web'!A$3:O$234,13,FALSE),"""",",")</f>
        <v>#N/A</v>
      </c>
      <c r="H122" t="e">
        <f>_xlfn.CONCAT("""archivo""",": ","""/resucito/src/index.html?canto=",VLOOKUP(B122,'Index Web'!A$3:N$234,13,FALSE),"""","}," )</f>
        <v>#N/A</v>
      </c>
      <c r="I122" t="e">
        <f>_xlfn.CONCAT(Table46[[#This Row],[id]:[URL]])</f>
        <v>#N/A</v>
      </c>
    </row>
    <row r="123" spans="2:9" x14ac:dyDescent="0.25">
      <c r="B123" s="26">
        <v>99</v>
      </c>
      <c r="C123" t="s">
        <v>975</v>
      </c>
      <c r="D123" t="str">
        <f>_xlfn.CONCAT("""",VLOOKUP(B123,'Index Web'!A$3:O$234,13,FALSE),"""",",")</f>
        <v>"salmo99",</v>
      </c>
      <c r="E123" t="str">
        <f>_xlfn.CONCAT("""titulo""",": ","""",VLOOKUP(B123,'Index Web'!A$3:L$234,3,FALSE),"""",",")</f>
        <v>"titulo": "Salmo 99",</v>
      </c>
      <c r="F123" t="str">
        <f>_xlfn.CONCAT("""salmo""",": ","""",VLOOKUP(B123,'Index Web'!A$3:L$234,4,FALSE),"""",",")</f>
        <v>"salmo": "",</v>
      </c>
      <c r="G123" t="str">
        <f>_xlfn.CONCAT("""letra""",": ","""",Table46[[#This Row],[Pg]],"|",VLOOKUP(B123,'Index Web'!A$3:O$234,15,FALSE)," ",VLOOKUP(B123,'Index Web'!A$3:O$234,13,FALSE),"""",",")</f>
        <v>"letra": "99| salmo99",</v>
      </c>
      <c r="H123" t="str">
        <f>_xlfn.CONCAT("""archivo""",": ","""/resucito/src/index.html?canto=",VLOOKUP(B123,'Index Web'!A$3:N$234,13,FALSE),"""","}," )</f>
        <v>"archivo": "/resucito/src/index.html?canto=salmo99"},</v>
      </c>
      <c r="I123" t="str">
        <f>_xlfn.CONCAT(Table46[[#This Row],[id]:[URL]])</f>
        <v>{"id":"salmo99","titulo": "Salmo 99","salmo": "","letra": "99| salmo99","archivo": "/resucito/src/index.html?canto=salmo99"},</v>
      </c>
    </row>
    <row r="124" spans="2:9" x14ac:dyDescent="0.25">
      <c r="B124" s="25">
        <v>100</v>
      </c>
      <c r="C124" t="s">
        <v>975</v>
      </c>
      <c r="D124" t="str">
        <f>_xlfn.CONCAT("""",VLOOKUP(B124,'Index Web'!A$3:O$234,13,FALSE),"""",",")</f>
        <v>"salmo100",</v>
      </c>
      <c r="E124" t="str">
        <f>_xlfn.CONCAT("""titulo""",": ","""",VLOOKUP(B124,'Index Web'!A$3:L$234,3,FALSE),"""",",")</f>
        <v>"titulo": "Salmo 100",</v>
      </c>
      <c r="F124" t="str">
        <f>_xlfn.CONCAT("""salmo""",": ","""",VLOOKUP(B124,'Index Web'!A$3:L$234,4,FALSE),"""",",")</f>
        <v>"salmo": "",</v>
      </c>
      <c r="G124" t="str">
        <f>_xlfn.CONCAT("""letra""",": ","""",Table46[[#This Row],[Pg]],"|",VLOOKUP(B124,'Index Web'!A$3:O$234,15,FALSE)," ",VLOOKUP(B124,'Index Web'!A$3:O$234,13,FALSE),"""",",")</f>
        <v>"letra": "100| salmo100",</v>
      </c>
      <c r="H124" t="str">
        <f>_xlfn.CONCAT("""archivo""",": ","""/resucito/src/index.html?canto=",VLOOKUP(B124,'Index Web'!A$3:N$234,13,FALSE),"""","}," )</f>
        <v>"archivo": "/resucito/src/index.html?canto=salmo100"},</v>
      </c>
      <c r="I124" t="str">
        <f>_xlfn.CONCAT(Table46[[#This Row],[id]:[URL]])</f>
        <v>{"id":"salmo100","titulo": "Salmo 100","salmo": "","letra": "100| salmo100","archivo": "/resucito/src/index.html?canto=salmo100"},</v>
      </c>
    </row>
    <row r="125" spans="2:9" x14ac:dyDescent="0.25">
      <c r="B125" s="26">
        <v>101</v>
      </c>
      <c r="C125" t="s">
        <v>975</v>
      </c>
      <c r="D125" t="str">
        <f>_xlfn.CONCAT("""",VLOOKUP(B125,'Index Web'!A$3:O$234,13,FALSE),"""",",")</f>
        <v>"salmo101",</v>
      </c>
      <c r="E125" t="str">
        <f>_xlfn.CONCAT("""titulo""",": ","""",VLOOKUP(B125,'Index Web'!A$3:L$234,3,FALSE),"""",",")</f>
        <v>"titulo": "Salmo 101",</v>
      </c>
      <c r="F125" t="str">
        <f>_xlfn.CONCAT("""salmo""",": ","""",VLOOKUP(B125,'Index Web'!A$3:L$234,4,FALSE),"""",",")</f>
        <v>"salmo": "",</v>
      </c>
      <c r="G125" t="str">
        <f>_xlfn.CONCAT("""letra""",": ","""",Table46[[#This Row],[Pg]],"|",VLOOKUP(B125,'Index Web'!A$3:O$234,15,FALSE)," ",VLOOKUP(B125,'Index Web'!A$3:O$234,13,FALSE),"""",",")</f>
        <v>"letra": "101| salmo101",</v>
      </c>
      <c r="H125" t="str">
        <f>_xlfn.CONCAT("""archivo""",": ","""/resucito/src/index.html?canto=",VLOOKUP(B125,'Index Web'!A$3:N$234,13,FALSE),"""","}," )</f>
        <v>"archivo": "/resucito/src/index.html?canto=salmo101"},</v>
      </c>
      <c r="I125" t="str">
        <f>_xlfn.CONCAT(Table46[[#This Row],[id]:[URL]])</f>
        <v>{"id":"salmo101","titulo": "Salmo 101","salmo": "","letra": "101| salmo101","archivo": "/resucito/src/index.html?canto=salmo101"},</v>
      </c>
    </row>
    <row r="126" spans="2:9" x14ac:dyDescent="0.25">
      <c r="B126" s="25">
        <v>102</v>
      </c>
      <c r="C126" t="s">
        <v>975</v>
      </c>
      <c r="D126" t="str">
        <f>_xlfn.CONCAT("""",VLOOKUP(B126,'Index Web'!A$3:O$234,13,FALSE),"""",",")</f>
        <v>"salmo102",</v>
      </c>
      <c r="E126" t="str">
        <f>_xlfn.CONCAT("""titulo""",": ","""",VLOOKUP(B126,'Index Web'!A$3:L$234,3,FALSE),"""",",")</f>
        <v>"titulo": "Salmo 102",</v>
      </c>
      <c r="F126" t="str">
        <f>_xlfn.CONCAT("""salmo""",": ","""",VLOOKUP(B126,'Index Web'!A$3:L$234,4,FALSE),"""",",")</f>
        <v>"salmo": "",</v>
      </c>
      <c r="G126" t="str">
        <f>_xlfn.CONCAT("""letra""",": ","""",Table46[[#This Row],[Pg]],"|",VLOOKUP(B126,'Index Web'!A$3:O$234,15,FALSE)," ",VLOOKUP(B126,'Index Web'!A$3:O$234,13,FALSE),"""",",")</f>
        <v>"letra": "102| salmo102",</v>
      </c>
      <c r="H126" t="str">
        <f>_xlfn.CONCAT("""archivo""",": ","""/resucito/src/index.html?canto=",VLOOKUP(B126,'Index Web'!A$3:N$234,13,FALSE),"""","}," )</f>
        <v>"archivo": "/resucito/src/index.html?canto=salmo102"},</v>
      </c>
      <c r="I126" t="str">
        <f>_xlfn.CONCAT(Table46[[#This Row],[id]:[URL]])</f>
        <v>{"id":"salmo102","titulo": "Salmo 102","salmo": "","letra": "102| salmo102","archivo": "/resucito/src/index.html?canto=salmo102"},</v>
      </c>
    </row>
    <row r="127" spans="2:9" x14ac:dyDescent="0.25">
      <c r="B127" s="26">
        <v>103</v>
      </c>
      <c r="C127" t="s">
        <v>975</v>
      </c>
      <c r="D127" t="str">
        <f>_xlfn.CONCAT("""",VLOOKUP(B127,'Index Web'!A$3:O$234,13,FALSE),"""",",")</f>
        <v>"salmo103",</v>
      </c>
      <c r="E127" t="str">
        <f>_xlfn.CONCAT("""titulo""",": ","""",VLOOKUP(B127,'Index Web'!A$3:L$234,3,FALSE),"""",",")</f>
        <v>"titulo": "Salmo 103",</v>
      </c>
      <c r="F127" t="str">
        <f>_xlfn.CONCAT("""salmo""",": ","""",VLOOKUP(B127,'Index Web'!A$3:L$234,4,FALSE),"""",",")</f>
        <v>"salmo": "",</v>
      </c>
      <c r="G127" t="str">
        <f>_xlfn.CONCAT("""letra""",": ","""",Table46[[#This Row],[Pg]],"|",VLOOKUP(B127,'Index Web'!A$3:O$234,15,FALSE)," ",VLOOKUP(B127,'Index Web'!A$3:O$234,13,FALSE),"""",",")</f>
        <v>"letra": "103| salmo103",</v>
      </c>
      <c r="H127" t="str">
        <f>_xlfn.CONCAT("""archivo""",": ","""/resucito/src/index.html?canto=",VLOOKUP(B127,'Index Web'!A$3:N$234,13,FALSE),"""","}," )</f>
        <v>"archivo": "/resucito/src/index.html?canto=salmo103"},</v>
      </c>
      <c r="I127" t="str">
        <f>_xlfn.CONCAT(Table46[[#This Row],[id]:[URL]])</f>
        <v>{"id":"salmo103","titulo": "Salmo 103","salmo": "","letra": "103| salmo103","archivo": "/resucito/src/index.html?canto=salmo103"},</v>
      </c>
    </row>
    <row r="128" spans="2:9" x14ac:dyDescent="0.25">
      <c r="B128" s="29">
        <v>189</v>
      </c>
      <c r="C128" t="s">
        <v>975</v>
      </c>
      <c r="D128" t="str">
        <f>_xlfn.CONCAT("""",VLOOKUP(B128,'Index Web'!A$3:O$234,13,FALSE),"""",",")</f>
        <v>"",</v>
      </c>
      <c r="E128" t="str">
        <f>_xlfn.CONCAT("""titulo""",": ","""",VLOOKUP(B128,'Index Web'!A$3:L$234,3,FALSE),"""",",")</f>
        <v>"titulo": "",</v>
      </c>
      <c r="F128" t="str">
        <f>_xlfn.CONCAT("""salmo""",": ","""",VLOOKUP(B128,'Index Web'!A$3:L$234,4,FALSE),"""",",")</f>
        <v>"salmo": "",</v>
      </c>
      <c r="G128" t="str">
        <f>_xlfn.CONCAT("""letra""",": ","""",Table46[[#This Row],[Pg]],"|",VLOOKUP(B128,'Index Web'!A$3:O$234,15,FALSE)," ",VLOOKUP(B128,'Index Web'!A$3:O$234,13,FALSE),"""",",")</f>
        <v>"letra": "189| ",</v>
      </c>
      <c r="H128" t="str">
        <f>_xlfn.CONCAT("""archivo""",": ","""/resucito/src/index.html?canto=",VLOOKUP(B128,'Index Web'!A$3:N$234,13,FALSE),"""","}," )</f>
        <v>"archivo": "/resucito/src/index.html?canto="},</v>
      </c>
      <c r="I128" t="str">
        <f>_xlfn.CONCAT(Table46[[#This Row],[id]:[URL]])</f>
        <v>{"id":"","titulo": "","salmo": "","letra": "189| ","archivo": "/resucito/src/index.html?canto="},</v>
      </c>
    </row>
    <row r="129" spans="2:9" x14ac:dyDescent="0.25">
      <c r="B129" s="27">
        <v>191</v>
      </c>
      <c r="C129" t="s">
        <v>975</v>
      </c>
      <c r="D129" t="str">
        <f>_xlfn.CONCAT("""",VLOOKUP(B129,'Index Web'!A$3:O$234,13,FALSE),"""",",")</f>
        <v>"",</v>
      </c>
      <c r="E129" t="str">
        <f>_xlfn.CONCAT("""titulo""",": ","""",VLOOKUP(B129,'Index Web'!A$3:L$234,3,FALSE),"""",",")</f>
        <v>"titulo": "",</v>
      </c>
      <c r="F129" t="str">
        <f>_xlfn.CONCAT("""salmo""",": ","""",VLOOKUP(B129,'Index Web'!A$3:L$234,4,FALSE),"""",",")</f>
        <v>"salmo": "",</v>
      </c>
      <c r="G129" t="str">
        <f>_xlfn.CONCAT("""letra""",": ","""",Table46[[#This Row],[Pg]],"|",VLOOKUP(B129,'Index Web'!A$3:O$234,15,FALSE)," ",VLOOKUP(B129,'Index Web'!A$3:O$234,13,FALSE),"""",",")</f>
        <v>"letra": "191| ",</v>
      </c>
      <c r="H129" t="str">
        <f>_xlfn.CONCAT("""archivo""",": ","""/resucito/src/index.html?canto=",VLOOKUP(B129,'Index Web'!A$3:N$234,13,FALSE),"""","}," )</f>
        <v>"archivo": "/resucito/src/index.html?canto="},</v>
      </c>
      <c r="I129" t="str">
        <f>_xlfn.CONCAT(Table46[[#This Row],[id]:[URL]])</f>
        <v>{"id":"","titulo": "","salmo": "","letra": "191| ","archivo": "/resucito/src/index.html?canto="},</v>
      </c>
    </row>
    <row r="130" spans="2:9" x14ac:dyDescent="0.25">
      <c r="B130" s="29">
        <v>192</v>
      </c>
      <c r="C130" t="s">
        <v>975</v>
      </c>
      <c r="D130" t="str">
        <f>_xlfn.CONCAT("""",VLOOKUP(B130,'Index Web'!A$3:O$234,13,FALSE),"""",",")</f>
        <v>"",</v>
      </c>
      <c r="E130" t="str">
        <f>_xlfn.CONCAT("""titulo""",": ","""",VLOOKUP(B130,'Index Web'!A$3:L$234,3,FALSE),"""",",")</f>
        <v>"titulo": "",</v>
      </c>
      <c r="F130" t="str">
        <f>_xlfn.CONCAT("""salmo""",": ","""",VLOOKUP(B130,'Index Web'!A$3:L$234,4,FALSE),"""",",")</f>
        <v>"salmo": "",</v>
      </c>
      <c r="G130" t="str">
        <f>_xlfn.CONCAT("""letra""",": ","""",Table46[[#This Row],[Pg]],"|",VLOOKUP(B130,'Index Web'!A$3:O$234,15,FALSE)," ",VLOOKUP(B130,'Index Web'!A$3:O$234,13,FALSE),"""",",")</f>
        <v>"letra": "192| ",</v>
      </c>
      <c r="H130" t="str">
        <f>_xlfn.CONCAT("""archivo""",": ","""/resucito/src/index.html?canto=",VLOOKUP(B130,'Index Web'!A$3:N$234,13,FALSE),"""","}," )</f>
        <v>"archivo": "/resucito/src/index.html?canto="},</v>
      </c>
      <c r="I130" t="str">
        <f>_xlfn.CONCAT(Table46[[#This Row],[id]:[URL]])</f>
        <v>{"id":"","titulo": "","salmo": "","letra": "192| ","archivo": "/resucito/src/index.html?canto="},</v>
      </c>
    </row>
    <row r="131" spans="2:9" x14ac:dyDescent="0.25">
      <c r="B131" s="26">
        <v>105</v>
      </c>
      <c r="C131" t="s">
        <v>975</v>
      </c>
      <c r="D131" t="str">
        <f>_xlfn.CONCAT("""",VLOOKUP(B131,'Index Web'!A$3:O$234,13,FALSE),"""",",")</f>
        <v>"salmo105",</v>
      </c>
      <c r="E131" t="str">
        <f>_xlfn.CONCAT("""titulo""",": ","""",VLOOKUP(B131,'Index Web'!A$3:L$234,3,FALSE),"""",",")</f>
        <v>"titulo": "Salmo 105",</v>
      </c>
      <c r="F131" t="str">
        <f>_xlfn.CONCAT("""salmo""",": ","""",VLOOKUP(B131,'Index Web'!A$3:L$234,4,FALSE),"""",",")</f>
        <v>"salmo": "",</v>
      </c>
      <c r="G131" t="str">
        <f>_xlfn.CONCAT("""letra""",": ","""",Table46[[#This Row],[Pg]],"|",VLOOKUP(B131,'Index Web'!A$3:O$234,15,FALSE)," ",VLOOKUP(B131,'Index Web'!A$3:O$234,13,FALSE),"""",",")</f>
        <v>"letra": "105| salmo105",</v>
      </c>
      <c r="H131" t="str">
        <f>_xlfn.CONCAT("""archivo""",": ","""/resucito/src/index.html?canto=",VLOOKUP(B131,'Index Web'!A$3:N$234,13,FALSE),"""","}," )</f>
        <v>"archivo": "/resucito/src/index.html?canto=salmo105"},</v>
      </c>
      <c r="I131" t="str">
        <f>_xlfn.CONCAT(Table46[[#This Row],[id]:[URL]])</f>
        <v>{"id":"salmo105","titulo": "Salmo 105","salmo": "","letra": "105| salmo105","archivo": "/resucito/src/index.html?canto=salmo105"},</v>
      </c>
    </row>
    <row r="132" spans="2:9" x14ac:dyDescent="0.25">
      <c r="B132" s="25">
        <v>106</v>
      </c>
      <c r="C132" t="s">
        <v>975</v>
      </c>
      <c r="D132" t="str">
        <f>_xlfn.CONCAT("""",VLOOKUP(B132,'Index Web'!A$3:O$234,13,FALSE),"""",",")</f>
        <v>"salmo106",</v>
      </c>
      <c r="E132" t="str">
        <f>_xlfn.CONCAT("""titulo""",": ","""",VLOOKUP(B132,'Index Web'!A$3:L$234,3,FALSE),"""",",")</f>
        <v>"titulo": "Salmo 106",</v>
      </c>
      <c r="F132" t="str">
        <f>_xlfn.CONCAT("""salmo""",": ","""",VLOOKUP(B132,'Index Web'!A$3:L$234,4,FALSE),"""",",")</f>
        <v>"salmo": "",</v>
      </c>
      <c r="G132" t="str">
        <f>_xlfn.CONCAT("""letra""",": ","""",Table46[[#This Row],[Pg]],"|",VLOOKUP(B132,'Index Web'!A$3:O$234,15,FALSE)," ",VLOOKUP(B132,'Index Web'!A$3:O$234,13,FALSE),"""",",")</f>
        <v>"letra": "106| salmo106",</v>
      </c>
      <c r="H132" t="str">
        <f>_xlfn.CONCAT("""archivo""",": ","""/resucito/src/index.html?canto=",VLOOKUP(B132,'Index Web'!A$3:N$234,13,FALSE),"""","}," )</f>
        <v>"archivo": "/resucito/src/index.html?canto=salmo106"},</v>
      </c>
      <c r="I132" t="str">
        <f>_xlfn.CONCAT(Table46[[#This Row],[id]:[URL]])</f>
        <v>{"id":"salmo106","titulo": "Salmo 106","salmo": "","letra": "106| salmo106","archivo": "/resucito/src/index.html?canto=salmo106"},</v>
      </c>
    </row>
    <row r="133" spans="2:9" x14ac:dyDescent="0.25">
      <c r="B133" s="26">
        <v>107</v>
      </c>
      <c r="C133" t="s">
        <v>975</v>
      </c>
      <c r="D133" t="str">
        <f>_xlfn.CONCAT("""",VLOOKUP(B133,'Index Web'!A$3:O$234,13,FALSE),"""",",")</f>
        <v>"salmo107",</v>
      </c>
      <c r="E133" t="str">
        <f>_xlfn.CONCAT("""titulo""",": ","""",VLOOKUP(B133,'Index Web'!A$3:L$234,3,FALSE),"""",",")</f>
        <v>"titulo": "Salmo 107",</v>
      </c>
      <c r="F133" t="str">
        <f>_xlfn.CONCAT("""salmo""",": ","""",VLOOKUP(B133,'Index Web'!A$3:L$234,4,FALSE),"""",",")</f>
        <v>"salmo": "",</v>
      </c>
      <c r="G133" t="str">
        <f>_xlfn.CONCAT("""letra""",": ","""",Table46[[#This Row],[Pg]],"|",VLOOKUP(B133,'Index Web'!A$3:O$234,15,FALSE)," ",VLOOKUP(B133,'Index Web'!A$3:O$234,13,FALSE),"""",",")</f>
        <v>"letra": "107| salmo107",</v>
      </c>
      <c r="H133" t="str">
        <f>_xlfn.CONCAT("""archivo""",": ","""/resucito/src/index.html?canto=",VLOOKUP(B133,'Index Web'!A$3:N$234,13,FALSE),"""","}," )</f>
        <v>"archivo": "/resucito/src/index.html?canto=salmo107"},</v>
      </c>
      <c r="I133" t="str">
        <f>_xlfn.CONCAT(Table46[[#This Row],[id]:[URL]])</f>
        <v>{"id":"salmo107","titulo": "Salmo 107","salmo": "","letra": "107| salmo107","archivo": "/resucito/src/index.html?canto=salmo107"},</v>
      </c>
    </row>
    <row r="134" spans="2:9" x14ac:dyDescent="0.25">
      <c r="B134" s="25">
        <v>108</v>
      </c>
      <c r="C134" t="s">
        <v>975</v>
      </c>
      <c r="D134" t="str">
        <f>_xlfn.CONCAT("""",VLOOKUP(B134,'Index Web'!A$3:O$234,13,FALSE),"""",",")</f>
        <v>"salmo108",</v>
      </c>
      <c r="E134" t="str">
        <f>_xlfn.CONCAT("""titulo""",": ","""",VLOOKUP(B134,'Index Web'!A$3:L$234,3,FALSE),"""",",")</f>
        <v>"titulo": "Salmo 108",</v>
      </c>
      <c r="F134" t="str">
        <f>_xlfn.CONCAT("""salmo""",": ","""",VLOOKUP(B134,'Index Web'!A$3:L$234,4,FALSE),"""",",")</f>
        <v>"salmo": "",</v>
      </c>
      <c r="G134" t="str">
        <f>_xlfn.CONCAT("""letra""",": ","""",Table46[[#This Row],[Pg]],"|",VLOOKUP(B134,'Index Web'!A$3:O$234,15,FALSE)," ",VLOOKUP(B134,'Index Web'!A$3:O$234,13,FALSE),"""",",")</f>
        <v>"letra": "108| salmo108",</v>
      </c>
      <c r="H134" t="str">
        <f>_xlfn.CONCAT("""archivo""",": ","""/resucito/src/index.html?canto=",VLOOKUP(B134,'Index Web'!A$3:N$234,13,FALSE),"""","}," )</f>
        <v>"archivo": "/resucito/src/index.html?canto=salmo108"},</v>
      </c>
      <c r="I134" t="str">
        <f>_xlfn.CONCAT(Table46[[#This Row],[id]:[URL]])</f>
        <v>{"id":"salmo108","titulo": "Salmo 108","salmo": "","letra": "108| salmo108","archivo": "/resucito/src/index.html?canto=salmo108"},</v>
      </c>
    </row>
    <row r="135" spans="2:9" x14ac:dyDescent="0.25">
      <c r="B135" s="26">
        <v>110</v>
      </c>
      <c r="C135" t="s">
        <v>975</v>
      </c>
      <c r="D135" t="str">
        <f>_xlfn.CONCAT("""",VLOOKUP(B135,'Index Web'!A$3:O$234,13,FALSE),"""",",")</f>
        <v>"salmo110",</v>
      </c>
      <c r="E135" t="str">
        <f>_xlfn.CONCAT("""titulo""",": ","""",VLOOKUP(B135,'Index Web'!A$3:L$234,3,FALSE),"""",",")</f>
        <v>"titulo": "Salmo 110",</v>
      </c>
      <c r="F135" t="str">
        <f>_xlfn.CONCAT("""salmo""",": ","""",VLOOKUP(B135,'Index Web'!A$3:L$234,4,FALSE),"""",",")</f>
        <v>"salmo": "",</v>
      </c>
      <c r="G135" t="str">
        <f>_xlfn.CONCAT("""letra""",": ","""",Table46[[#This Row],[Pg]],"|",VLOOKUP(B135,'Index Web'!A$3:O$234,15,FALSE)," ",VLOOKUP(B135,'Index Web'!A$3:O$234,13,FALSE),"""",",")</f>
        <v>"letra": "110| salmo110",</v>
      </c>
      <c r="H135" t="str">
        <f>_xlfn.CONCAT("""archivo""",": ","""/resucito/src/index.html?canto=",VLOOKUP(B135,'Index Web'!A$3:N$234,13,FALSE),"""","}," )</f>
        <v>"archivo": "/resucito/src/index.html?canto=salmo110"},</v>
      </c>
      <c r="I135" t="str">
        <f>_xlfn.CONCAT(Table46[[#This Row],[id]:[URL]])</f>
        <v>{"id":"salmo110","titulo": "Salmo 110","salmo": "","letra": "110| salmo110","archivo": "/resucito/src/index.html?canto=salmo110"},</v>
      </c>
    </row>
    <row r="136" spans="2:9" x14ac:dyDescent="0.25">
      <c r="B136" s="25">
        <v>109</v>
      </c>
      <c r="C136" t="s">
        <v>975</v>
      </c>
      <c r="D136" t="str">
        <f>_xlfn.CONCAT("""",VLOOKUP(B136,'Index Web'!A$3:O$234,13,FALSE),"""",",")</f>
        <v>"salmo109",</v>
      </c>
      <c r="E136" t="str">
        <f>_xlfn.CONCAT("""titulo""",": ","""",VLOOKUP(B136,'Index Web'!A$3:L$234,3,FALSE),"""",",")</f>
        <v>"titulo": "Salmo 109",</v>
      </c>
      <c r="F136" t="str">
        <f>_xlfn.CONCAT("""salmo""",": ","""",VLOOKUP(B136,'Index Web'!A$3:L$234,4,FALSE),"""",",")</f>
        <v>"salmo": "",</v>
      </c>
      <c r="G136" t="str">
        <f>_xlfn.CONCAT("""letra""",": ","""",Table46[[#This Row],[Pg]],"|",VLOOKUP(B136,'Index Web'!A$3:O$234,15,FALSE)," ",VLOOKUP(B136,'Index Web'!A$3:O$234,13,FALSE),"""",",")</f>
        <v>"letra": "109| salmo109",</v>
      </c>
      <c r="H136" t="str">
        <f>_xlfn.CONCAT("""archivo""",": ","""/resucito/src/index.html?canto=",VLOOKUP(B136,'Index Web'!A$3:N$234,13,FALSE),"""","}," )</f>
        <v>"archivo": "/resucito/src/index.html?canto=salmo109"},</v>
      </c>
      <c r="I136" t="str">
        <f>_xlfn.CONCAT(Table46[[#This Row],[id]:[URL]])</f>
        <v>{"id":"salmo109","titulo": "Salmo 109","salmo": "","letra": "109| salmo109","archivo": "/resucito/src/index.html?canto=salmo109"},</v>
      </c>
    </row>
    <row r="137" spans="2:9" x14ac:dyDescent="0.25">
      <c r="B137" s="26">
        <v>111</v>
      </c>
      <c r="C137" t="s">
        <v>975</v>
      </c>
      <c r="D137" t="str">
        <f>_xlfn.CONCAT("""",VLOOKUP(B137,'Index Web'!A$3:O$234,13,FALSE),"""",",")</f>
        <v>"salmo111",</v>
      </c>
      <c r="E137" t="str">
        <f>_xlfn.CONCAT("""titulo""",": ","""",VLOOKUP(B137,'Index Web'!A$3:L$234,3,FALSE),"""",",")</f>
        <v>"titulo": "Salmo 111",</v>
      </c>
      <c r="F137" t="str">
        <f>_xlfn.CONCAT("""salmo""",": ","""",VLOOKUP(B137,'Index Web'!A$3:L$234,4,FALSE),"""",",")</f>
        <v>"salmo": "",</v>
      </c>
      <c r="G137" t="str">
        <f>_xlfn.CONCAT("""letra""",": ","""",Table46[[#This Row],[Pg]],"|",VLOOKUP(B137,'Index Web'!A$3:O$234,15,FALSE)," ",VLOOKUP(B137,'Index Web'!A$3:O$234,13,FALSE),"""",",")</f>
        <v>"letra": "111| salmo111",</v>
      </c>
      <c r="H137" t="str">
        <f>_xlfn.CONCAT("""archivo""",": ","""/resucito/src/index.html?canto=",VLOOKUP(B137,'Index Web'!A$3:N$234,13,FALSE),"""","}," )</f>
        <v>"archivo": "/resucito/src/index.html?canto=salmo111"},</v>
      </c>
      <c r="I137" t="str">
        <f>_xlfn.CONCAT(Table46[[#This Row],[id]:[URL]])</f>
        <v>{"id":"salmo111","titulo": "Salmo 111","salmo": "","letra": "111| salmo111","archivo": "/resucito/src/index.html?canto=salmo111"},</v>
      </c>
    </row>
    <row r="138" spans="2:9" x14ac:dyDescent="0.25">
      <c r="B138" s="25">
        <v>112</v>
      </c>
      <c r="C138" t="s">
        <v>975</v>
      </c>
      <c r="D138" t="str">
        <f>_xlfn.CONCAT("""",VLOOKUP(B138,'Index Web'!A$3:O$234,13,FALSE),"""",",")</f>
        <v>"salmo112",</v>
      </c>
      <c r="E138" t="str">
        <f>_xlfn.CONCAT("""titulo""",": ","""",VLOOKUP(B138,'Index Web'!A$3:L$234,3,FALSE),"""",",")</f>
        <v>"titulo": "Salmo 112",</v>
      </c>
      <c r="F138" t="str">
        <f>_xlfn.CONCAT("""salmo""",": ","""",VLOOKUP(B138,'Index Web'!A$3:L$234,4,FALSE),"""",",")</f>
        <v>"salmo": "",</v>
      </c>
      <c r="G138" t="str">
        <f>_xlfn.CONCAT("""letra""",": ","""",Table46[[#This Row],[Pg]],"|",VLOOKUP(B138,'Index Web'!A$3:O$234,15,FALSE)," ",VLOOKUP(B138,'Index Web'!A$3:O$234,13,FALSE),"""",",")</f>
        <v>"letra": "112| salmo112",</v>
      </c>
      <c r="H138" t="str">
        <f>_xlfn.CONCAT("""archivo""",": ","""/resucito/src/index.html?canto=",VLOOKUP(B138,'Index Web'!A$3:N$234,13,FALSE),"""","}," )</f>
        <v>"archivo": "/resucito/src/index.html?canto=salmo112"},</v>
      </c>
      <c r="I138" t="str">
        <f>_xlfn.CONCAT(Table46[[#This Row],[id]:[URL]])</f>
        <v>{"id":"salmo112","titulo": "Salmo 112","salmo": "","letra": "112| salmo112","archivo": "/resucito/src/index.html?canto=salmo112"},</v>
      </c>
    </row>
    <row r="139" spans="2:9" x14ac:dyDescent="0.25">
      <c r="B139" s="26">
        <v>113</v>
      </c>
      <c r="C139" t="s">
        <v>975</v>
      </c>
      <c r="D139" t="str">
        <f>_xlfn.CONCAT("""",VLOOKUP(B139,'Index Web'!A$3:O$234,13,FALSE),"""",",")</f>
        <v>"salmo113",</v>
      </c>
      <c r="E139" t="str">
        <f>_xlfn.CONCAT("""titulo""",": ","""",VLOOKUP(B139,'Index Web'!A$3:L$234,3,FALSE),"""",",")</f>
        <v>"titulo": "Salmo 113",</v>
      </c>
      <c r="F139" t="str">
        <f>_xlfn.CONCAT("""salmo""",": ","""",VLOOKUP(B139,'Index Web'!A$3:L$234,4,FALSE),"""",",")</f>
        <v>"salmo": "",</v>
      </c>
      <c r="G139" t="str">
        <f>_xlfn.CONCAT("""letra""",": ","""",Table46[[#This Row],[Pg]],"|",VLOOKUP(B139,'Index Web'!A$3:O$234,15,FALSE)," ",VLOOKUP(B139,'Index Web'!A$3:O$234,13,FALSE),"""",",")</f>
        <v>"letra": "113| salmo113",</v>
      </c>
      <c r="H139" t="str">
        <f>_xlfn.CONCAT("""archivo""",": ","""/resucito/src/index.html?canto=",VLOOKUP(B139,'Index Web'!A$3:N$234,13,FALSE),"""","}," )</f>
        <v>"archivo": "/resucito/src/index.html?canto=salmo113"},</v>
      </c>
      <c r="I139" t="str">
        <f>_xlfn.CONCAT(Table46[[#This Row],[id]:[URL]])</f>
        <v>{"id":"salmo113","titulo": "Salmo 113","salmo": "","letra": "113| salmo113","archivo": "/resucito/src/index.html?canto=salmo113"},</v>
      </c>
    </row>
    <row r="140" spans="2:9" x14ac:dyDescent="0.25">
      <c r="B140" s="25">
        <v>114</v>
      </c>
      <c r="C140" t="s">
        <v>975</v>
      </c>
      <c r="D140" t="str">
        <f>_xlfn.CONCAT("""",VLOOKUP(B140,'Index Web'!A$3:O$234,13,FALSE),"""",",")</f>
        <v>"salmo114",</v>
      </c>
      <c r="E140" t="str">
        <f>_xlfn.CONCAT("""titulo""",": ","""",VLOOKUP(B140,'Index Web'!A$3:L$234,3,FALSE),"""",",")</f>
        <v>"titulo": "Salmo 114",</v>
      </c>
      <c r="F140" t="str">
        <f>_xlfn.CONCAT("""salmo""",": ","""",VLOOKUP(B140,'Index Web'!A$3:L$234,4,FALSE),"""",",")</f>
        <v>"salmo": "",</v>
      </c>
      <c r="G140" t="str">
        <f>_xlfn.CONCAT("""letra""",": ","""",Table46[[#This Row],[Pg]],"|",VLOOKUP(B140,'Index Web'!A$3:O$234,15,FALSE)," ",VLOOKUP(B140,'Index Web'!A$3:O$234,13,FALSE),"""",",")</f>
        <v>"letra": "114| salmo114",</v>
      </c>
      <c r="H140" t="str">
        <f>_xlfn.CONCAT("""archivo""",": ","""/resucito/src/index.html?canto=",VLOOKUP(B140,'Index Web'!A$3:N$234,13,FALSE),"""","}," )</f>
        <v>"archivo": "/resucito/src/index.html?canto=salmo114"},</v>
      </c>
      <c r="I140" t="str">
        <f>_xlfn.CONCAT(Table46[[#This Row],[id]:[URL]])</f>
        <v>{"id":"salmo114","titulo": "Salmo 114","salmo": "","letra": "114| salmo114","archivo": "/resucito/src/index.html?canto=salmo114"},</v>
      </c>
    </row>
    <row r="141" spans="2:9" x14ac:dyDescent="0.25">
      <c r="B141" s="26">
        <v>115</v>
      </c>
      <c r="C141" t="s">
        <v>975</v>
      </c>
      <c r="D141" t="str">
        <f>_xlfn.CONCAT("""",VLOOKUP(B141,'Index Web'!A$3:O$234,13,FALSE),"""",",")</f>
        <v>"salmo115",</v>
      </c>
      <c r="E141" t="str">
        <f>_xlfn.CONCAT("""titulo""",": ","""",VLOOKUP(B141,'Index Web'!A$3:L$234,3,FALSE),"""",",")</f>
        <v>"titulo": "Salmo 115",</v>
      </c>
      <c r="F141" t="str">
        <f>_xlfn.CONCAT("""salmo""",": ","""",VLOOKUP(B141,'Index Web'!A$3:L$234,4,FALSE),"""",",")</f>
        <v>"salmo": "",</v>
      </c>
      <c r="G141" t="str">
        <f>_xlfn.CONCAT("""letra""",": ","""",Table46[[#This Row],[Pg]],"|",VLOOKUP(B141,'Index Web'!A$3:O$234,15,FALSE)," ",VLOOKUP(B141,'Index Web'!A$3:O$234,13,FALSE),"""",",")</f>
        <v>"letra": "115| salmo115",</v>
      </c>
      <c r="H141" t="str">
        <f>_xlfn.CONCAT("""archivo""",": ","""/resucito/src/index.html?canto=",VLOOKUP(B141,'Index Web'!A$3:N$234,13,FALSE),"""","}," )</f>
        <v>"archivo": "/resucito/src/index.html?canto=salmo115"},</v>
      </c>
      <c r="I141" t="str">
        <f>_xlfn.CONCAT(Table46[[#This Row],[id]:[URL]])</f>
        <v>{"id":"salmo115","titulo": "Salmo 115","salmo": "","letra": "115| salmo115","archivo": "/resucito/src/index.html?canto=salmo115"},</v>
      </c>
    </row>
    <row r="142" spans="2:9" x14ac:dyDescent="0.25">
      <c r="B142" s="24">
        <v>243</v>
      </c>
      <c r="C142" t="s">
        <v>975</v>
      </c>
      <c r="D142" t="e">
        <f>_xlfn.CONCAT("""",VLOOKUP(B142,'Index Web'!A$3:O$234,13,FALSE),"""",",")</f>
        <v>#N/A</v>
      </c>
      <c r="E142" t="e">
        <f>_xlfn.CONCAT("""titulo""",": ","""",VLOOKUP(B142,'Index Web'!A$3:L$234,3,FALSE),"""",",")</f>
        <v>#N/A</v>
      </c>
      <c r="F142" t="e">
        <f>_xlfn.CONCAT("""salmo""",": ","""",VLOOKUP(B142,'Index Web'!A$3:L$234,4,FALSE),"""",",")</f>
        <v>#N/A</v>
      </c>
      <c r="G142" t="e">
        <f>_xlfn.CONCAT("""letra""",": ","""",Table46[[#This Row],[Pg]],"|",VLOOKUP(B142,'Index Web'!A$3:O$234,15,FALSE)," ",VLOOKUP(B142,'Index Web'!A$3:O$234,13,FALSE),"""",",")</f>
        <v>#N/A</v>
      </c>
      <c r="H142" t="e">
        <f>_xlfn.CONCAT("""archivo""",": ","""/resucito/src/index.html?canto=",VLOOKUP(B142,'Index Web'!A$3:N$234,13,FALSE),"""","}," )</f>
        <v>#N/A</v>
      </c>
      <c r="I142" t="e">
        <f>_xlfn.CONCAT(Table46[[#This Row],[id]:[URL]])</f>
        <v>#N/A</v>
      </c>
    </row>
    <row r="143" spans="2:9" x14ac:dyDescent="0.25">
      <c r="B143" s="26">
        <v>116</v>
      </c>
      <c r="C143" t="s">
        <v>975</v>
      </c>
      <c r="D143" t="str">
        <f>_xlfn.CONCAT("""",VLOOKUP(B143,'Index Web'!A$3:O$234,13,FALSE),"""",",")</f>
        <v>"salmo116",</v>
      </c>
      <c r="E143" t="str">
        <f>_xlfn.CONCAT("""titulo""",": ","""",VLOOKUP(B143,'Index Web'!A$3:L$234,3,FALSE),"""",",")</f>
        <v>"titulo": "Salmo 116",</v>
      </c>
      <c r="F143" t="str">
        <f>_xlfn.CONCAT("""salmo""",": ","""",VLOOKUP(B143,'Index Web'!A$3:L$234,4,FALSE),"""",",")</f>
        <v>"salmo": "",</v>
      </c>
      <c r="G143" t="str">
        <f>_xlfn.CONCAT("""letra""",": ","""",Table46[[#This Row],[Pg]],"|",VLOOKUP(B143,'Index Web'!A$3:O$234,15,FALSE)," ",VLOOKUP(B143,'Index Web'!A$3:O$234,13,FALSE),"""",",")</f>
        <v>"letra": "116| salmo116",</v>
      </c>
      <c r="H143" t="str">
        <f>_xlfn.CONCAT("""archivo""",": ","""/resucito/src/index.html?canto=",VLOOKUP(B143,'Index Web'!A$3:N$234,13,FALSE),"""","}," )</f>
        <v>"archivo": "/resucito/src/index.html?canto=salmo116"},</v>
      </c>
      <c r="I143" t="str">
        <f>_xlfn.CONCAT(Table46[[#This Row],[id]:[URL]])</f>
        <v>{"id":"salmo116","titulo": "Salmo 116","salmo": "","letra": "116| salmo116","archivo": "/resucito/src/index.html?canto=salmo116"},</v>
      </c>
    </row>
    <row r="144" spans="2:9" x14ac:dyDescent="0.25">
      <c r="B144" s="25">
        <v>118</v>
      </c>
      <c r="C144" t="s">
        <v>975</v>
      </c>
      <c r="D144" t="str">
        <f>_xlfn.CONCAT("""",VLOOKUP(B144,'Index Web'!A$3:O$234,13,FALSE),"""",",")</f>
        <v>"salmo118",</v>
      </c>
      <c r="E144" t="str">
        <f>_xlfn.CONCAT("""titulo""",": ","""",VLOOKUP(B144,'Index Web'!A$3:L$234,3,FALSE),"""",",")</f>
        <v>"titulo": "Salmo 118",</v>
      </c>
      <c r="F144" t="str">
        <f>_xlfn.CONCAT("""salmo""",": ","""",VLOOKUP(B144,'Index Web'!A$3:L$234,4,FALSE),"""",",")</f>
        <v>"salmo": "",</v>
      </c>
      <c r="G144" t="str">
        <f>_xlfn.CONCAT("""letra""",": ","""",Table46[[#This Row],[Pg]],"|",VLOOKUP(B144,'Index Web'!A$3:O$234,15,FALSE)," ",VLOOKUP(B144,'Index Web'!A$3:O$234,13,FALSE),"""",",")</f>
        <v>"letra": "118| salmo118",</v>
      </c>
      <c r="H144" t="str">
        <f>_xlfn.CONCAT("""archivo""",": ","""/resucito/src/index.html?canto=",VLOOKUP(B144,'Index Web'!A$3:N$234,13,FALSE),"""","}," )</f>
        <v>"archivo": "/resucito/src/index.html?canto=salmo118"},</v>
      </c>
      <c r="I144" t="str">
        <f>_xlfn.CONCAT(Table46[[#This Row],[id]:[URL]])</f>
        <v>{"id":"salmo118","titulo": "Salmo 118","salmo": "","letra": "118| salmo118","archivo": "/resucito/src/index.html?canto=salmo118"},</v>
      </c>
    </row>
    <row r="145" spans="2:9" x14ac:dyDescent="0.25">
      <c r="B145" s="26">
        <v>117</v>
      </c>
      <c r="C145" t="s">
        <v>975</v>
      </c>
      <c r="D145" t="str">
        <f>_xlfn.CONCAT("""",VLOOKUP(B145,'Index Web'!A$3:O$234,13,FALSE),"""",",")</f>
        <v>"salmo117",</v>
      </c>
      <c r="E145" t="str">
        <f>_xlfn.CONCAT("""titulo""",": ","""",VLOOKUP(B145,'Index Web'!A$3:L$234,3,FALSE),"""",",")</f>
        <v>"titulo": "Salmo 117",</v>
      </c>
      <c r="F145" t="str">
        <f>_xlfn.CONCAT("""salmo""",": ","""",VLOOKUP(B145,'Index Web'!A$3:L$234,4,FALSE),"""",",")</f>
        <v>"salmo": "",</v>
      </c>
      <c r="G145" t="str">
        <f>_xlfn.CONCAT("""letra""",": ","""",Table46[[#This Row],[Pg]],"|",VLOOKUP(B145,'Index Web'!A$3:O$234,15,FALSE)," ",VLOOKUP(B145,'Index Web'!A$3:O$234,13,FALSE),"""",",")</f>
        <v>"letra": "117| salmo117",</v>
      </c>
      <c r="H145" t="str">
        <f>_xlfn.CONCAT("""archivo""",": ","""/resucito/src/index.html?canto=",VLOOKUP(B145,'Index Web'!A$3:N$234,13,FALSE),"""","}," )</f>
        <v>"archivo": "/resucito/src/index.html?canto=salmo117"},</v>
      </c>
      <c r="I145" t="str">
        <f>_xlfn.CONCAT(Table46[[#This Row],[id]:[URL]])</f>
        <v>{"id":"salmo117","titulo": "Salmo 117","salmo": "","letra": "117| salmo117","archivo": "/resucito/src/index.html?canto=salmo117"},</v>
      </c>
    </row>
    <row r="146" spans="2:9" x14ac:dyDescent="0.25">
      <c r="B146" s="25">
        <v>119</v>
      </c>
      <c r="C146" t="s">
        <v>975</v>
      </c>
      <c r="D146" t="str">
        <f>_xlfn.CONCAT("""",VLOOKUP(B146,'Index Web'!A$3:O$234,13,FALSE),"""",",")</f>
        <v>"salmo119",</v>
      </c>
      <c r="E146" t="str">
        <f>_xlfn.CONCAT("""titulo""",": ","""",VLOOKUP(B146,'Index Web'!A$3:L$234,3,FALSE),"""",",")</f>
        <v>"titulo": "Salmo 119",</v>
      </c>
      <c r="F146" t="str">
        <f>_xlfn.CONCAT("""salmo""",": ","""",VLOOKUP(B146,'Index Web'!A$3:L$234,4,FALSE),"""",",")</f>
        <v>"salmo": "",</v>
      </c>
      <c r="G146" t="str">
        <f>_xlfn.CONCAT("""letra""",": ","""",Table46[[#This Row],[Pg]],"|",VLOOKUP(B146,'Index Web'!A$3:O$234,15,FALSE)," ",VLOOKUP(B146,'Index Web'!A$3:O$234,13,FALSE),"""",",")</f>
        <v>"letra": "119| salmo119",</v>
      </c>
      <c r="H146" t="str">
        <f>_xlfn.CONCAT("""archivo""",": ","""/resucito/src/index.html?canto=",VLOOKUP(B146,'Index Web'!A$3:N$234,13,FALSE),"""","}," )</f>
        <v>"archivo": "/resucito/src/index.html?canto=salmo119"},</v>
      </c>
      <c r="I146" t="str">
        <f>_xlfn.CONCAT(Table46[[#This Row],[id]:[URL]])</f>
        <v>{"id":"salmo119","titulo": "Salmo 119","salmo": "","letra": "119| salmo119","archivo": "/resucito/src/index.html?canto=salmo119"},</v>
      </c>
    </row>
    <row r="147" spans="2:9" x14ac:dyDescent="0.25">
      <c r="B147" s="30">
        <v>229</v>
      </c>
      <c r="C147" t="s">
        <v>975</v>
      </c>
      <c r="D147" t="str">
        <f>_xlfn.CONCAT("""",VLOOKUP(B147,'Index Web'!A$3:O$234,13,FALSE),"""",",")</f>
        <v>"",</v>
      </c>
      <c r="E147" t="str">
        <f>_xlfn.CONCAT("""titulo""",": ","""",VLOOKUP(B147,'Index Web'!A$3:L$234,3,FALSE),"""",",")</f>
        <v>"titulo": "",</v>
      </c>
      <c r="F147" t="str">
        <f>_xlfn.CONCAT("""salmo""",": ","""",VLOOKUP(B147,'Index Web'!A$3:L$234,4,FALSE),"""",",")</f>
        <v>"salmo": "",</v>
      </c>
      <c r="G147" t="str">
        <f>_xlfn.CONCAT("""letra""",": ","""",Table46[[#This Row],[Pg]],"|",VLOOKUP(B147,'Index Web'!A$3:O$234,15,FALSE)," ",VLOOKUP(B147,'Index Web'!A$3:O$234,13,FALSE),"""",",")</f>
        <v>"letra": "229| ",</v>
      </c>
      <c r="H147" t="str">
        <f>_xlfn.CONCAT("""archivo""",": ","""/resucito/src/index.html?canto=",VLOOKUP(B147,'Index Web'!A$3:N$234,13,FALSE),"""","}," )</f>
        <v>"archivo": "/resucito/src/index.html?canto="},</v>
      </c>
      <c r="I147" t="str">
        <f>_xlfn.CONCAT(Table46[[#This Row],[id]:[URL]])</f>
        <v>{"id":"","titulo": "","salmo": "","letra": "229| ","archivo": "/resucito/src/index.html?canto="},</v>
      </c>
    </row>
    <row r="148" spans="2:9" x14ac:dyDescent="0.25">
      <c r="B148" s="25">
        <v>120</v>
      </c>
      <c r="C148" t="s">
        <v>975</v>
      </c>
      <c r="D148" t="str">
        <f>_xlfn.CONCAT("""",VLOOKUP(B148,'Index Web'!A$3:O$234,13,FALSE),"""",",")</f>
        <v>"salmo120",</v>
      </c>
      <c r="E148" t="str">
        <f>_xlfn.CONCAT("""titulo""",": ","""",VLOOKUP(B148,'Index Web'!A$3:L$234,3,FALSE),"""",",")</f>
        <v>"titulo": "Salmo 120",</v>
      </c>
      <c r="F148" t="str">
        <f>_xlfn.CONCAT("""salmo""",": ","""",VLOOKUP(B148,'Index Web'!A$3:L$234,4,FALSE),"""",",")</f>
        <v>"salmo": "",</v>
      </c>
      <c r="G148" t="str">
        <f>_xlfn.CONCAT("""letra""",": ","""",Table46[[#This Row],[Pg]],"|",VLOOKUP(B148,'Index Web'!A$3:O$234,15,FALSE)," ",VLOOKUP(B148,'Index Web'!A$3:O$234,13,FALSE),"""",",")</f>
        <v>"letra": "120| salmo120",</v>
      </c>
      <c r="H148" t="str">
        <f>_xlfn.CONCAT("""archivo""",": ","""/resucito/src/index.html?canto=",VLOOKUP(B148,'Index Web'!A$3:N$234,13,FALSE),"""","}," )</f>
        <v>"archivo": "/resucito/src/index.html?canto=salmo120"},</v>
      </c>
      <c r="I148" t="str">
        <f>_xlfn.CONCAT(Table46[[#This Row],[id]:[URL]])</f>
        <v>{"id":"salmo120","titulo": "Salmo 120","salmo": "","letra": "120| salmo120","archivo": "/resucito/src/index.html?canto=salmo120"},</v>
      </c>
    </row>
    <row r="149" spans="2:9" x14ac:dyDescent="0.25">
      <c r="B149" s="26">
        <v>121</v>
      </c>
      <c r="C149" t="s">
        <v>975</v>
      </c>
      <c r="D149" t="str">
        <f>_xlfn.CONCAT("""",VLOOKUP(B149,'Index Web'!A$3:O$234,13,FALSE),"""",",")</f>
        <v>"salmo121",</v>
      </c>
      <c r="E149" t="str">
        <f>_xlfn.CONCAT("""titulo""",": ","""",VLOOKUP(B149,'Index Web'!A$3:L$234,3,FALSE),"""",",")</f>
        <v>"titulo": "Salmo 121",</v>
      </c>
      <c r="F149" t="str">
        <f>_xlfn.CONCAT("""salmo""",": ","""",VLOOKUP(B149,'Index Web'!A$3:L$234,4,FALSE),"""",",")</f>
        <v>"salmo": "",</v>
      </c>
      <c r="G149" t="str">
        <f>_xlfn.CONCAT("""letra""",": ","""",Table46[[#This Row],[Pg]],"|",VLOOKUP(B149,'Index Web'!A$3:O$234,15,FALSE)," ",VLOOKUP(B149,'Index Web'!A$3:O$234,13,FALSE),"""",",")</f>
        <v>"letra": "121| salmo121",</v>
      </c>
      <c r="H149" t="str">
        <f>_xlfn.CONCAT("""archivo""",": ","""/resucito/src/index.html?canto=",VLOOKUP(B149,'Index Web'!A$3:N$234,13,FALSE),"""","}," )</f>
        <v>"archivo": "/resucito/src/index.html?canto=salmo121"},</v>
      </c>
      <c r="I149" t="str">
        <f>_xlfn.CONCAT(Table46[[#This Row],[id]:[URL]])</f>
        <v>{"id":"salmo121","titulo": "Salmo 121","salmo": "","letra": "121| salmo121","archivo": "/resucito/src/index.html?canto=salmo121"},</v>
      </c>
    </row>
    <row r="150" spans="2:9" x14ac:dyDescent="0.25">
      <c r="B150" s="31">
        <v>230</v>
      </c>
      <c r="C150" t="s">
        <v>975</v>
      </c>
      <c r="D150" t="str">
        <f>_xlfn.CONCAT("""",VLOOKUP(B150,'Index Web'!A$3:O$234,13,FALSE),"""",",")</f>
        <v>"",</v>
      </c>
      <c r="E150" t="str">
        <f>_xlfn.CONCAT("""titulo""",": ","""",VLOOKUP(B150,'Index Web'!A$3:L$234,3,FALSE),"""",",")</f>
        <v>"titulo": "",</v>
      </c>
      <c r="F150" t="str">
        <f>_xlfn.CONCAT("""salmo""",": ","""",VLOOKUP(B150,'Index Web'!A$3:L$234,4,FALSE),"""",",")</f>
        <v>"salmo": "",</v>
      </c>
      <c r="G150" t="str">
        <f>_xlfn.CONCAT("""letra""",": ","""",Table46[[#This Row],[Pg]],"|",VLOOKUP(B150,'Index Web'!A$3:O$234,15,FALSE)," ",VLOOKUP(B150,'Index Web'!A$3:O$234,13,FALSE),"""",",")</f>
        <v>"letra": "230| ",</v>
      </c>
      <c r="H150" t="str">
        <f>_xlfn.CONCAT("""archivo""",": ","""/resucito/src/index.html?canto=",VLOOKUP(B150,'Index Web'!A$3:N$234,13,FALSE),"""","}," )</f>
        <v>"archivo": "/resucito/src/index.html?canto="},</v>
      </c>
      <c r="I150" t="str">
        <f>_xlfn.CONCAT(Table46[[#This Row],[id]:[URL]])</f>
        <v>{"id":"","titulo": "","salmo": "","letra": "230| ","archivo": "/resucito/src/index.html?canto="},</v>
      </c>
    </row>
    <row r="151" spans="2:9" x14ac:dyDescent="0.25">
      <c r="B151" s="30">
        <v>231</v>
      </c>
      <c r="C151" t="s">
        <v>975</v>
      </c>
      <c r="D151" t="str">
        <f>_xlfn.CONCAT("""",VLOOKUP(B151,'Index Web'!A$3:O$234,13,FALSE),"""",",")</f>
        <v>"",</v>
      </c>
      <c r="E151" t="str">
        <f>_xlfn.CONCAT("""titulo""",": ","""",VLOOKUP(B151,'Index Web'!A$3:L$234,3,FALSE),"""",",")</f>
        <v>"titulo": "",</v>
      </c>
      <c r="F151" t="str">
        <f>_xlfn.CONCAT("""salmo""",": ","""",VLOOKUP(B151,'Index Web'!A$3:L$234,4,FALSE),"""",",")</f>
        <v>"salmo": "",</v>
      </c>
      <c r="G151" t="str">
        <f>_xlfn.CONCAT("""letra""",": ","""",Table46[[#This Row],[Pg]],"|",VLOOKUP(B151,'Index Web'!A$3:O$234,15,FALSE)," ",VLOOKUP(B151,'Index Web'!A$3:O$234,13,FALSE),"""",",")</f>
        <v>"letra": "231| ",</v>
      </c>
      <c r="H151" t="str">
        <f>_xlfn.CONCAT("""archivo""",": ","""/resucito/src/index.html?canto=",VLOOKUP(B151,'Index Web'!A$3:N$234,13,FALSE),"""","}," )</f>
        <v>"archivo": "/resucito/src/index.html?canto="},</v>
      </c>
      <c r="I151" t="str">
        <f>_xlfn.CONCAT(Table46[[#This Row],[id]:[URL]])</f>
        <v>{"id":"","titulo": "","salmo": "","letra": "231| ","archivo": "/resucito/src/index.html?canto="},</v>
      </c>
    </row>
    <row r="152" spans="2:9" x14ac:dyDescent="0.25">
      <c r="B152" s="25">
        <v>122</v>
      </c>
      <c r="C152" t="s">
        <v>975</v>
      </c>
      <c r="D152" t="str">
        <f>_xlfn.CONCAT("""",VLOOKUP(B152,'Index Web'!A$3:O$234,13,FALSE),"""",",")</f>
        <v>"salmo122",</v>
      </c>
      <c r="E152" t="str">
        <f>_xlfn.CONCAT("""titulo""",": ","""",VLOOKUP(B152,'Index Web'!A$3:L$234,3,FALSE),"""",",")</f>
        <v>"titulo": "Salmo 122",</v>
      </c>
      <c r="F152" t="str">
        <f>_xlfn.CONCAT("""salmo""",": ","""",VLOOKUP(B152,'Index Web'!A$3:L$234,4,FALSE),"""",",")</f>
        <v>"salmo": "",</v>
      </c>
      <c r="G152" t="str">
        <f>_xlfn.CONCAT("""letra""",": ","""",Table46[[#This Row],[Pg]],"|",VLOOKUP(B152,'Index Web'!A$3:O$234,15,FALSE)," ",VLOOKUP(B152,'Index Web'!A$3:O$234,13,FALSE),"""",",")</f>
        <v>"letra": "122| salmo122",</v>
      </c>
      <c r="H152" t="str">
        <f>_xlfn.CONCAT("""archivo""",": ","""/resucito/src/index.html?canto=",VLOOKUP(B152,'Index Web'!A$3:N$234,13,FALSE),"""","}," )</f>
        <v>"archivo": "/resucito/src/index.html?canto=salmo122"},</v>
      </c>
      <c r="I152" t="str">
        <f>_xlfn.CONCAT(Table46[[#This Row],[id]:[URL]])</f>
        <v>{"id":"salmo122","titulo": "Salmo 122","salmo": "","letra": "122| salmo122","archivo": "/resucito/src/index.html?canto=salmo122"},</v>
      </c>
    </row>
    <row r="153" spans="2:9" x14ac:dyDescent="0.25">
      <c r="B153" s="26">
        <v>123</v>
      </c>
      <c r="C153" t="s">
        <v>975</v>
      </c>
      <c r="D153" t="str">
        <f>_xlfn.CONCAT("""",VLOOKUP(B153,'Index Web'!A$3:O$234,13,FALSE),"""",",")</f>
        <v>"salmo123",</v>
      </c>
      <c r="E153" t="str">
        <f>_xlfn.CONCAT("""titulo""",": ","""",VLOOKUP(B153,'Index Web'!A$3:L$234,3,FALSE),"""",",")</f>
        <v>"titulo": "Salmo 123",</v>
      </c>
      <c r="F153" t="str">
        <f>_xlfn.CONCAT("""salmo""",": ","""",VLOOKUP(B153,'Index Web'!A$3:L$234,4,FALSE),"""",",")</f>
        <v>"salmo": "",</v>
      </c>
      <c r="G153" t="str">
        <f>_xlfn.CONCAT("""letra""",": ","""",Table46[[#This Row],[Pg]],"|",VLOOKUP(B153,'Index Web'!A$3:O$234,15,FALSE)," ",VLOOKUP(B153,'Index Web'!A$3:O$234,13,FALSE),"""",",")</f>
        <v>"letra": "123| salmo123",</v>
      </c>
      <c r="H153" t="str">
        <f>_xlfn.CONCAT("""archivo""",": ","""/resucito/src/index.html?canto=",VLOOKUP(B153,'Index Web'!A$3:N$234,13,FALSE),"""","}," )</f>
        <v>"archivo": "/resucito/src/index.html?canto=salmo123"},</v>
      </c>
      <c r="I153" t="str">
        <f>_xlfn.CONCAT(Table46[[#This Row],[id]:[URL]])</f>
        <v>{"id":"salmo123","titulo": "Salmo 123","salmo": "","letra": "123| salmo123","archivo": "/resucito/src/index.html?canto=salmo123"},</v>
      </c>
    </row>
    <row r="154" spans="2:9" x14ac:dyDescent="0.25">
      <c r="B154" s="25">
        <v>124</v>
      </c>
      <c r="C154" t="s">
        <v>975</v>
      </c>
      <c r="D154" t="str">
        <f>_xlfn.CONCAT("""",VLOOKUP(B154,'Index Web'!A$3:O$234,13,FALSE),"""",",")</f>
        <v>"salmo124",</v>
      </c>
      <c r="E154" t="str">
        <f>_xlfn.CONCAT("""titulo""",": ","""",VLOOKUP(B154,'Index Web'!A$3:L$234,3,FALSE),"""",",")</f>
        <v>"titulo": "Salmo 124",</v>
      </c>
      <c r="F154" t="str">
        <f>_xlfn.CONCAT("""salmo""",": ","""",VLOOKUP(B154,'Index Web'!A$3:L$234,4,FALSE),"""",",")</f>
        <v>"salmo": "",</v>
      </c>
      <c r="G154" t="str">
        <f>_xlfn.CONCAT("""letra""",": ","""",Table46[[#This Row],[Pg]],"|",VLOOKUP(B154,'Index Web'!A$3:O$234,15,FALSE)," ",VLOOKUP(B154,'Index Web'!A$3:O$234,13,FALSE),"""",",")</f>
        <v>"letra": "124| salmo124",</v>
      </c>
      <c r="H154" t="str">
        <f>_xlfn.CONCAT("""archivo""",": ","""/resucito/src/index.html?canto=",VLOOKUP(B154,'Index Web'!A$3:N$234,13,FALSE),"""","}," )</f>
        <v>"archivo": "/resucito/src/index.html?canto=salmo124"},</v>
      </c>
      <c r="I154" t="str">
        <f>_xlfn.CONCAT(Table46[[#This Row],[id]:[URL]])</f>
        <v>{"id":"salmo124","titulo": "Salmo 124","salmo": "","letra": "124| salmo124","archivo": "/resucito/src/index.html?canto=salmo124"},</v>
      </c>
    </row>
    <row r="155" spans="2:9" x14ac:dyDescent="0.25">
      <c r="B155" s="26">
        <v>125</v>
      </c>
      <c r="C155" t="s">
        <v>975</v>
      </c>
      <c r="D155" t="str">
        <f>_xlfn.CONCAT("""",VLOOKUP(B155,'Index Web'!A$3:O$234,13,FALSE),"""",",")</f>
        <v>"salmo125",</v>
      </c>
      <c r="E155" t="str">
        <f>_xlfn.CONCAT("""titulo""",": ","""",VLOOKUP(B155,'Index Web'!A$3:L$234,3,FALSE),"""",",")</f>
        <v>"titulo": "Salmo 125",</v>
      </c>
      <c r="F155" t="str">
        <f>_xlfn.CONCAT("""salmo""",": ","""",VLOOKUP(B155,'Index Web'!A$3:L$234,4,FALSE),"""",",")</f>
        <v>"salmo": "",</v>
      </c>
      <c r="G155" t="str">
        <f>_xlfn.CONCAT("""letra""",": ","""",Table46[[#This Row],[Pg]],"|",VLOOKUP(B155,'Index Web'!A$3:O$234,15,FALSE)," ",VLOOKUP(B155,'Index Web'!A$3:O$234,13,FALSE),"""",",")</f>
        <v>"letra": "125| salmo125",</v>
      </c>
      <c r="H155" t="str">
        <f>_xlfn.CONCAT("""archivo""",": ","""/resucito/src/index.html?canto=",VLOOKUP(B155,'Index Web'!A$3:N$234,13,FALSE),"""","}," )</f>
        <v>"archivo": "/resucito/src/index.html?canto=salmo125"},</v>
      </c>
      <c r="I155" t="str">
        <f>_xlfn.CONCAT(Table46[[#This Row],[id]:[URL]])</f>
        <v>{"id":"salmo125","titulo": "Salmo 125","salmo": "","letra": "125| salmo125","archivo": "/resucito/src/index.html?canto=salmo125"},</v>
      </c>
    </row>
    <row r="156" spans="2:9" x14ac:dyDescent="0.25">
      <c r="B156" s="25">
        <v>126</v>
      </c>
      <c r="C156" t="s">
        <v>975</v>
      </c>
      <c r="D156" t="str">
        <f>_xlfn.CONCAT("""",VLOOKUP(B156,'Index Web'!A$3:O$234,13,FALSE),"""",",")</f>
        <v>"salmo126",</v>
      </c>
      <c r="E156" t="str">
        <f>_xlfn.CONCAT("""titulo""",": ","""",VLOOKUP(B156,'Index Web'!A$3:L$234,3,FALSE),"""",",")</f>
        <v>"titulo": "Salmo 126",</v>
      </c>
      <c r="F156" t="str">
        <f>_xlfn.CONCAT("""salmo""",": ","""",VLOOKUP(B156,'Index Web'!A$3:L$234,4,FALSE),"""",",")</f>
        <v>"salmo": "",</v>
      </c>
      <c r="G156" t="str">
        <f>_xlfn.CONCAT("""letra""",": ","""",Table46[[#This Row],[Pg]],"|",VLOOKUP(B156,'Index Web'!A$3:O$234,15,FALSE)," ",VLOOKUP(B156,'Index Web'!A$3:O$234,13,FALSE),"""",",")</f>
        <v>"letra": "126| salmo126",</v>
      </c>
      <c r="H156" t="str">
        <f>_xlfn.CONCAT("""archivo""",": ","""/resucito/src/index.html?canto=",VLOOKUP(B156,'Index Web'!A$3:N$234,13,FALSE),"""","}," )</f>
        <v>"archivo": "/resucito/src/index.html?canto=salmo126"},</v>
      </c>
      <c r="I156" t="str">
        <f>_xlfn.CONCAT(Table46[[#This Row],[id]:[URL]])</f>
        <v>{"id":"salmo126","titulo": "Salmo 126","salmo": "","letra": "126| salmo126","archivo": "/resucito/src/index.html?canto=salmo126"},</v>
      </c>
    </row>
    <row r="157" spans="2:9" x14ac:dyDescent="0.25">
      <c r="B157" s="26">
        <v>127</v>
      </c>
      <c r="C157" t="s">
        <v>975</v>
      </c>
      <c r="D157" t="str">
        <f>_xlfn.CONCAT("""",VLOOKUP(B157,'Index Web'!A$3:O$234,13,FALSE),"""",",")</f>
        <v>"salmo127",</v>
      </c>
      <c r="E157" t="str">
        <f>_xlfn.CONCAT("""titulo""",": ","""",VLOOKUP(B157,'Index Web'!A$3:L$234,3,FALSE),"""",",")</f>
        <v>"titulo": "Salmo 127",</v>
      </c>
      <c r="F157" t="str">
        <f>_xlfn.CONCAT("""salmo""",": ","""",VLOOKUP(B157,'Index Web'!A$3:L$234,4,FALSE),"""",",")</f>
        <v>"salmo": "",</v>
      </c>
      <c r="G157" t="str">
        <f>_xlfn.CONCAT("""letra""",": ","""",Table46[[#This Row],[Pg]],"|",VLOOKUP(B157,'Index Web'!A$3:O$234,15,FALSE)," ",VLOOKUP(B157,'Index Web'!A$3:O$234,13,FALSE),"""",",")</f>
        <v>"letra": "127| salmo127",</v>
      </c>
      <c r="H157" t="str">
        <f>_xlfn.CONCAT("""archivo""",": ","""/resucito/src/index.html?canto=",VLOOKUP(B157,'Index Web'!A$3:N$234,13,FALSE),"""","}," )</f>
        <v>"archivo": "/resucito/src/index.html?canto=salmo127"},</v>
      </c>
      <c r="I157" t="str">
        <f>_xlfn.CONCAT(Table46[[#This Row],[id]:[URL]])</f>
        <v>{"id":"salmo127","titulo": "Salmo 127","salmo": "","letra": "127| salmo127","archivo": "/resucito/src/index.html?canto=salmo127"},</v>
      </c>
    </row>
    <row r="158" spans="2:9" x14ac:dyDescent="0.25">
      <c r="B158" s="31">
        <v>232</v>
      </c>
      <c r="C158" t="s">
        <v>975</v>
      </c>
      <c r="D158" t="e">
        <f>_xlfn.CONCAT("""",VLOOKUP(B158,'Index Web'!A$3:O$234,13,FALSE),"""",",")</f>
        <v>#N/A</v>
      </c>
      <c r="E158" t="e">
        <f>_xlfn.CONCAT("""titulo""",": ","""",VLOOKUP(B158,'Index Web'!A$3:L$234,3,FALSE),"""",",")</f>
        <v>#N/A</v>
      </c>
      <c r="F158" t="e">
        <f>_xlfn.CONCAT("""salmo""",": ","""",VLOOKUP(B158,'Index Web'!A$3:L$234,4,FALSE),"""",",")</f>
        <v>#N/A</v>
      </c>
      <c r="G158" t="e">
        <f>_xlfn.CONCAT("""letra""",": ","""",Table46[[#This Row],[Pg]],"|",VLOOKUP(B158,'Index Web'!A$3:O$234,15,FALSE)," ",VLOOKUP(B158,'Index Web'!A$3:O$234,13,FALSE),"""",",")</f>
        <v>#N/A</v>
      </c>
      <c r="H158" t="e">
        <f>_xlfn.CONCAT("""archivo""",": ","""/resucito/src/index.html?canto=",VLOOKUP(B158,'Index Web'!A$3:N$234,13,FALSE),"""","}," )</f>
        <v>#N/A</v>
      </c>
      <c r="I158" t="e">
        <f>_xlfn.CONCAT(Table46[[#This Row],[id]:[URL]])</f>
        <v>#N/A</v>
      </c>
    </row>
    <row r="159" spans="2:9" x14ac:dyDescent="0.25">
      <c r="B159" s="26">
        <v>128</v>
      </c>
      <c r="C159" t="s">
        <v>975</v>
      </c>
      <c r="D159" t="str">
        <f>_xlfn.CONCAT("""",VLOOKUP(B159,'Index Web'!A$3:O$234,13,FALSE),"""",",")</f>
        <v>"salmo128",</v>
      </c>
      <c r="E159" t="str">
        <f>_xlfn.CONCAT("""titulo""",": ","""",VLOOKUP(B159,'Index Web'!A$3:L$234,3,FALSE),"""",",")</f>
        <v>"titulo": "Salmo 128",</v>
      </c>
      <c r="F159" t="str">
        <f>_xlfn.CONCAT("""salmo""",": ","""",VLOOKUP(B159,'Index Web'!A$3:L$234,4,FALSE),"""",",")</f>
        <v>"salmo": "",</v>
      </c>
      <c r="G159" t="str">
        <f>_xlfn.CONCAT("""letra""",": ","""",Table46[[#This Row],[Pg]],"|",VLOOKUP(B159,'Index Web'!A$3:O$234,15,FALSE)," ",VLOOKUP(B159,'Index Web'!A$3:O$234,13,FALSE),"""",",")</f>
        <v>"letra": "128| salmo128",</v>
      </c>
      <c r="H159" t="str">
        <f>_xlfn.CONCAT("""archivo""",": ","""/resucito/src/index.html?canto=",VLOOKUP(B159,'Index Web'!A$3:N$234,13,FALSE),"""","}," )</f>
        <v>"archivo": "/resucito/src/index.html?canto=salmo128"},</v>
      </c>
      <c r="I159" t="str">
        <f>_xlfn.CONCAT(Table46[[#This Row],[id]:[URL]])</f>
        <v>{"id":"salmo128","titulo": "Salmo 128","salmo": "","letra": "128| salmo128","archivo": "/resucito/src/index.html?canto=salmo128"},</v>
      </c>
    </row>
    <row r="160" spans="2:9" x14ac:dyDescent="0.25">
      <c r="B160" s="25">
        <v>129</v>
      </c>
      <c r="C160" t="s">
        <v>975</v>
      </c>
      <c r="D160" t="str">
        <f>_xlfn.CONCAT("""",VLOOKUP(B160,'Index Web'!A$3:O$234,13,FALSE),"""",",")</f>
        <v>"salmo129",</v>
      </c>
      <c r="E160" t="str">
        <f>_xlfn.CONCAT("""titulo""",": ","""",VLOOKUP(B160,'Index Web'!A$3:L$234,3,FALSE),"""",",")</f>
        <v>"titulo": "Salmo 129",</v>
      </c>
      <c r="F160" t="str">
        <f>_xlfn.CONCAT("""salmo""",": ","""",VLOOKUP(B160,'Index Web'!A$3:L$234,4,FALSE),"""",",")</f>
        <v>"salmo": "",</v>
      </c>
      <c r="G160" t="str">
        <f>_xlfn.CONCAT("""letra""",": ","""",Table46[[#This Row],[Pg]],"|",VLOOKUP(B160,'Index Web'!A$3:O$234,15,FALSE)," ",VLOOKUP(B160,'Index Web'!A$3:O$234,13,FALSE),"""",",")</f>
        <v>"letra": "129| salmo129",</v>
      </c>
      <c r="H160" t="str">
        <f>_xlfn.CONCAT("""archivo""",": ","""/resucito/src/index.html?canto=",VLOOKUP(B160,'Index Web'!A$3:N$234,13,FALSE),"""","}," )</f>
        <v>"archivo": "/resucito/src/index.html?canto=salmo129"},</v>
      </c>
      <c r="I160" t="str">
        <f>_xlfn.CONCAT(Table46[[#This Row],[id]:[URL]])</f>
        <v>{"id":"salmo129","titulo": "Salmo 129","salmo": "","letra": "129| salmo129","archivo": "/resucito/src/index.html?canto=salmo129"},</v>
      </c>
    </row>
    <row r="161" spans="2:9" x14ac:dyDescent="0.25">
      <c r="B161" s="27">
        <v>193</v>
      </c>
      <c r="C161" t="s">
        <v>975</v>
      </c>
      <c r="D161" t="str">
        <f>_xlfn.CONCAT("""",VLOOKUP(B161,'Index Web'!A$3:O$234,13,FALSE),"""",",")</f>
        <v>"",</v>
      </c>
      <c r="E161" t="str">
        <f>_xlfn.CONCAT("""titulo""",": ","""",VLOOKUP(B161,'Index Web'!A$3:L$234,3,FALSE),"""",",")</f>
        <v>"titulo": "",</v>
      </c>
      <c r="F161" t="str">
        <f>_xlfn.CONCAT("""salmo""",": ","""",VLOOKUP(B161,'Index Web'!A$3:L$234,4,FALSE),"""",",")</f>
        <v>"salmo": "",</v>
      </c>
      <c r="G161" t="str">
        <f>_xlfn.CONCAT("""letra""",": ","""",Table46[[#This Row],[Pg]],"|",VLOOKUP(B161,'Index Web'!A$3:O$234,15,FALSE)," ",VLOOKUP(B161,'Index Web'!A$3:O$234,13,FALSE),"""",",")</f>
        <v>"letra": "193| ",</v>
      </c>
      <c r="H161" t="str">
        <f>_xlfn.CONCAT("""archivo""",": ","""/resucito/src/index.html?canto=",VLOOKUP(B161,'Index Web'!A$3:N$234,13,FALSE),"""","}," )</f>
        <v>"archivo": "/resucito/src/index.html?canto="},</v>
      </c>
      <c r="I161" t="str">
        <f>_xlfn.CONCAT(Table46[[#This Row],[id]:[URL]])</f>
        <v>{"id":"","titulo": "","salmo": "","letra": "193| ","archivo": "/resucito/src/index.html?canto="},</v>
      </c>
    </row>
    <row r="162" spans="2:9" x14ac:dyDescent="0.25">
      <c r="B162" s="25">
        <v>130</v>
      </c>
      <c r="C162" t="s">
        <v>975</v>
      </c>
      <c r="D162" t="str">
        <f>_xlfn.CONCAT("""",VLOOKUP(B162,'Index Web'!A$3:O$234,13,FALSE),"""",",")</f>
        <v>"salmo130",</v>
      </c>
      <c r="E162" t="str">
        <f>_xlfn.CONCAT("""titulo""",": ","""",VLOOKUP(B162,'Index Web'!A$3:L$234,3,FALSE),"""",",")</f>
        <v>"titulo": "Salmo 130",</v>
      </c>
      <c r="F162" t="str">
        <f>_xlfn.CONCAT("""salmo""",": ","""",VLOOKUP(B162,'Index Web'!A$3:L$234,4,FALSE),"""",",")</f>
        <v>"salmo": "",</v>
      </c>
      <c r="G162" t="str">
        <f>_xlfn.CONCAT("""letra""",": ","""",Table46[[#This Row],[Pg]],"|",VLOOKUP(B162,'Index Web'!A$3:O$234,15,FALSE)," ",VLOOKUP(B162,'Index Web'!A$3:O$234,13,FALSE),"""",",")</f>
        <v>"letra": "130| salmo130",</v>
      </c>
      <c r="H162" t="str">
        <f>_xlfn.CONCAT("""archivo""",": ","""/resucito/src/index.html?canto=",VLOOKUP(B162,'Index Web'!A$3:N$234,13,FALSE),"""","}," )</f>
        <v>"archivo": "/resucito/src/index.html?canto=salmo130"},</v>
      </c>
      <c r="I162" t="str">
        <f>_xlfn.CONCAT(Table46[[#This Row],[id]:[URL]])</f>
        <v>{"id":"salmo130","titulo": "Salmo 130","salmo": "","letra": "130| salmo130","archivo": "/resucito/src/index.html?canto=salmo130"},</v>
      </c>
    </row>
    <row r="163" spans="2:9" x14ac:dyDescent="0.25">
      <c r="B163" s="26">
        <v>131</v>
      </c>
      <c r="C163" t="s">
        <v>975</v>
      </c>
      <c r="D163" t="str">
        <f>_xlfn.CONCAT("""",VLOOKUP(B163,'Index Web'!A$3:O$234,13,FALSE),"""",",")</f>
        <v>"salmo131",</v>
      </c>
      <c r="E163" t="str">
        <f>_xlfn.CONCAT("""titulo""",": ","""",VLOOKUP(B163,'Index Web'!A$3:L$234,3,FALSE),"""",",")</f>
        <v>"titulo": "Salmo 131",</v>
      </c>
      <c r="F163" t="str">
        <f>_xlfn.CONCAT("""salmo""",": ","""",VLOOKUP(B163,'Index Web'!A$3:L$234,4,FALSE),"""",",")</f>
        <v>"salmo": "",</v>
      </c>
      <c r="G163" t="str">
        <f>_xlfn.CONCAT("""letra""",": ","""",Table46[[#This Row],[Pg]],"|",VLOOKUP(B163,'Index Web'!A$3:O$234,15,FALSE)," ",VLOOKUP(B163,'Index Web'!A$3:O$234,13,FALSE),"""",",")</f>
        <v>"letra": "131| salmo131",</v>
      </c>
      <c r="H163" t="str">
        <f>_xlfn.CONCAT("""archivo""",": ","""/resucito/src/index.html?canto=",VLOOKUP(B163,'Index Web'!A$3:N$234,13,FALSE),"""","}," )</f>
        <v>"archivo": "/resucito/src/index.html?canto=salmo131"},</v>
      </c>
      <c r="I163" t="str">
        <f>_xlfn.CONCAT(Table46[[#This Row],[id]:[URL]])</f>
        <v>{"id":"salmo131","titulo": "Salmo 131","salmo": "","letra": "131| salmo131","archivo": "/resucito/src/index.html?canto=salmo131"},</v>
      </c>
    </row>
    <row r="164" spans="2:9" x14ac:dyDescent="0.25">
      <c r="B164" s="29">
        <v>194</v>
      </c>
      <c r="C164" t="s">
        <v>975</v>
      </c>
      <c r="D164" t="str">
        <f>_xlfn.CONCAT("""",VLOOKUP(B164,'Index Web'!A$3:O$234,13,FALSE),"""",",")</f>
        <v>"",</v>
      </c>
      <c r="E164" t="str">
        <f>_xlfn.CONCAT("""titulo""",": ","""",VLOOKUP(B164,'Index Web'!A$3:L$234,3,FALSE),"""",",")</f>
        <v>"titulo": "",</v>
      </c>
      <c r="F164" t="str">
        <f>_xlfn.CONCAT("""salmo""",": ","""",VLOOKUP(B164,'Index Web'!A$3:L$234,4,FALSE),"""",",")</f>
        <v>"salmo": "",</v>
      </c>
      <c r="G164" t="str">
        <f>_xlfn.CONCAT("""letra""",": ","""",Table46[[#This Row],[Pg]],"|",VLOOKUP(B164,'Index Web'!A$3:O$234,15,FALSE)," ",VLOOKUP(B164,'Index Web'!A$3:O$234,13,FALSE),"""",",")</f>
        <v>"letra": "194| ",</v>
      </c>
      <c r="H164" t="str">
        <f>_xlfn.CONCAT("""archivo""",": ","""/resucito/src/index.html?canto=",VLOOKUP(B164,'Index Web'!A$3:N$234,13,FALSE),"""","}," )</f>
        <v>"archivo": "/resucito/src/index.html?canto="},</v>
      </c>
      <c r="I164" t="str">
        <f>_xlfn.CONCAT(Table46[[#This Row],[id]:[URL]])</f>
        <v>{"id":"","titulo": "","salmo": "","letra": "194| ","archivo": "/resucito/src/index.html?canto="},</v>
      </c>
    </row>
    <row r="165" spans="2:9" x14ac:dyDescent="0.25">
      <c r="B165" s="27">
        <v>197</v>
      </c>
      <c r="C165" t="s">
        <v>975</v>
      </c>
      <c r="D165" t="str">
        <f>_xlfn.CONCAT("""",VLOOKUP(B165,'Index Web'!A$3:O$234,13,FALSE),"""",",")</f>
        <v>"",</v>
      </c>
      <c r="E165" t="str">
        <f>_xlfn.CONCAT("""titulo""",": ","""",VLOOKUP(B165,'Index Web'!A$3:L$234,3,FALSE),"""",",")</f>
        <v>"titulo": "",</v>
      </c>
      <c r="F165" t="str">
        <f>_xlfn.CONCAT("""salmo""",": ","""",VLOOKUP(B165,'Index Web'!A$3:L$234,4,FALSE),"""",",")</f>
        <v>"salmo": "",</v>
      </c>
      <c r="G165" t="str">
        <f>_xlfn.CONCAT("""letra""",": ","""",Table46[[#This Row],[Pg]],"|",VLOOKUP(B165,'Index Web'!A$3:O$234,15,FALSE)," ",VLOOKUP(B165,'Index Web'!A$3:O$234,13,FALSE),"""",",")</f>
        <v>"letra": "197| ",</v>
      </c>
      <c r="H165" t="str">
        <f>_xlfn.CONCAT("""archivo""",": ","""/resucito/src/index.html?canto=",VLOOKUP(B165,'Index Web'!A$3:N$234,13,FALSE),"""","}," )</f>
        <v>"archivo": "/resucito/src/index.html?canto="},</v>
      </c>
      <c r="I165" t="str">
        <f>_xlfn.CONCAT(Table46[[#This Row],[id]:[URL]])</f>
        <v>{"id":"","titulo": "","salmo": "","letra": "197| ","archivo": "/resucito/src/index.html?canto="},</v>
      </c>
    </row>
    <row r="166" spans="2:9" x14ac:dyDescent="0.25">
      <c r="B166" s="29">
        <v>200</v>
      </c>
      <c r="C166" t="s">
        <v>975</v>
      </c>
      <c r="D166" t="str">
        <f>_xlfn.CONCAT("""",VLOOKUP(B166,'Index Web'!A$3:O$234,13,FALSE),"""",",")</f>
        <v>"",</v>
      </c>
      <c r="E166" t="str">
        <f>_xlfn.CONCAT("""titulo""",": ","""",VLOOKUP(B166,'Index Web'!A$3:L$234,3,FALSE),"""",",")</f>
        <v>"titulo": "",</v>
      </c>
      <c r="F166" t="str">
        <f>_xlfn.CONCAT("""salmo""",": ","""",VLOOKUP(B166,'Index Web'!A$3:L$234,4,FALSE),"""",",")</f>
        <v>"salmo": "",</v>
      </c>
      <c r="G166" t="str">
        <f>_xlfn.CONCAT("""letra""",": ","""",Table46[[#This Row],[Pg]],"|",VLOOKUP(B166,'Index Web'!A$3:O$234,15,FALSE)," ",VLOOKUP(B166,'Index Web'!A$3:O$234,13,FALSE),"""",",")</f>
        <v>"letra": "200| ",</v>
      </c>
      <c r="H166" t="str">
        <f>_xlfn.CONCAT("""archivo""",": ","""/resucito/src/index.html?canto=",VLOOKUP(B166,'Index Web'!A$3:N$234,13,FALSE),"""","}," )</f>
        <v>"archivo": "/resucito/src/index.html?canto="},</v>
      </c>
      <c r="I166" t="str">
        <f>_xlfn.CONCAT(Table46[[#This Row],[id]:[URL]])</f>
        <v>{"id":"","titulo": "","salmo": "","letra": "200| ","archivo": "/resucito/src/index.html?canto="},</v>
      </c>
    </row>
    <row r="167" spans="2:9" x14ac:dyDescent="0.25">
      <c r="B167" s="26">
        <v>132</v>
      </c>
      <c r="C167" t="s">
        <v>975</v>
      </c>
      <c r="D167" t="str">
        <f>_xlfn.CONCAT("""",VLOOKUP(B167,'Index Web'!A$3:O$234,13,FALSE),"""",",")</f>
        <v>"salmo132",</v>
      </c>
      <c r="E167" t="str">
        <f>_xlfn.CONCAT("""titulo""",": ","""",VLOOKUP(B167,'Index Web'!A$3:L$234,3,FALSE),"""",",")</f>
        <v>"titulo": "Salmo 132",</v>
      </c>
      <c r="F167" t="str">
        <f>_xlfn.CONCAT("""salmo""",": ","""",VLOOKUP(B167,'Index Web'!A$3:L$234,4,FALSE),"""",",")</f>
        <v>"salmo": "",</v>
      </c>
      <c r="G167" t="str">
        <f>_xlfn.CONCAT("""letra""",": ","""",Table46[[#This Row],[Pg]],"|",VLOOKUP(B167,'Index Web'!A$3:O$234,15,FALSE)," ",VLOOKUP(B167,'Index Web'!A$3:O$234,13,FALSE),"""",",")</f>
        <v>"letra": "132| salmo132",</v>
      </c>
      <c r="H167" t="str">
        <f>_xlfn.CONCAT("""archivo""",": ","""/resucito/src/index.html?canto=",VLOOKUP(B167,'Index Web'!A$3:N$234,13,FALSE),"""","}," )</f>
        <v>"archivo": "/resucito/src/index.html?canto=salmo132"},</v>
      </c>
      <c r="I167" t="str">
        <f>_xlfn.CONCAT(Table46[[#This Row],[id]:[URL]])</f>
        <v>{"id":"salmo132","titulo": "Salmo 132","salmo": "","letra": "132| salmo132","archivo": "/resucito/src/index.html?canto=salmo132"},</v>
      </c>
    </row>
    <row r="168" spans="2:9" x14ac:dyDescent="0.25">
      <c r="B168" s="25">
        <v>133</v>
      </c>
      <c r="C168" t="s">
        <v>975</v>
      </c>
      <c r="D168" t="str">
        <f>_xlfn.CONCAT("""",VLOOKUP(B168,'Index Web'!A$3:O$234,13,FALSE),"""",",")</f>
        <v>"salmo133",</v>
      </c>
      <c r="E168" t="str">
        <f>_xlfn.CONCAT("""titulo""",": ","""",VLOOKUP(B168,'Index Web'!A$3:L$234,3,FALSE),"""",",")</f>
        <v>"titulo": "Salmo 133",</v>
      </c>
      <c r="F168" t="str">
        <f>_xlfn.CONCAT("""salmo""",": ","""",VLOOKUP(B168,'Index Web'!A$3:L$234,4,FALSE),"""",",")</f>
        <v>"salmo": "",</v>
      </c>
      <c r="G168" t="str">
        <f>_xlfn.CONCAT("""letra""",": ","""",Table46[[#This Row],[Pg]],"|",VLOOKUP(B168,'Index Web'!A$3:O$234,15,FALSE)," ",VLOOKUP(B168,'Index Web'!A$3:O$234,13,FALSE),"""",",")</f>
        <v>"letra": "133| salmo133",</v>
      </c>
      <c r="H168" t="str">
        <f>_xlfn.CONCAT("""archivo""",": ","""/resucito/src/index.html?canto=",VLOOKUP(B168,'Index Web'!A$3:N$234,13,FALSE),"""","}," )</f>
        <v>"archivo": "/resucito/src/index.html?canto=salmo133"},</v>
      </c>
      <c r="I168" t="str">
        <f>_xlfn.CONCAT(Table46[[#This Row],[id]:[URL]])</f>
        <v>{"id":"salmo133","titulo": "Salmo 133","salmo": "","letra": "133| salmo133","archivo": "/resucito/src/index.html?canto=salmo133"},</v>
      </c>
    </row>
    <row r="169" spans="2:9" x14ac:dyDescent="0.25">
      <c r="B169" s="26">
        <v>134</v>
      </c>
      <c r="C169" t="s">
        <v>975</v>
      </c>
      <c r="D169" t="str">
        <f>_xlfn.CONCAT("""",VLOOKUP(B169,'Index Web'!A$3:O$234,13,FALSE),"""",",")</f>
        <v>"salmo134",</v>
      </c>
      <c r="E169" t="str">
        <f>_xlfn.CONCAT("""titulo""",": ","""",VLOOKUP(B169,'Index Web'!A$3:L$234,3,FALSE),"""",",")</f>
        <v>"titulo": "Salmo 134",</v>
      </c>
      <c r="F169" t="str">
        <f>_xlfn.CONCAT("""salmo""",": ","""",VLOOKUP(B169,'Index Web'!A$3:L$234,4,FALSE),"""",",")</f>
        <v>"salmo": "",</v>
      </c>
      <c r="G169" t="str">
        <f>_xlfn.CONCAT("""letra""",": ","""",Table46[[#This Row],[Pg]],"|",VLOOKUP(B169,'Index Web'!A$3:O$234,15,FALSE)," ",VLOOKUP(B169,'Index Web'!A$3:O$234,13,FALSE),"""",",")</f>
        <v>"letra": "134| salmo134",</v>
      </c>
      <c r="H169" t="str">
        <f>_xlfn.CONCAT("""archivo""",": ","""/resucito/src/index.html?canto=",VLOOKUP(B169,'Index Web'!A$3:N$234,13,FALSE),"""","}," )</f>
        <v>"archivo": "/resucito/src/index.html?canto=salmo134"},</v>
      </c>
      <c r="I169" t="str">
        <f>_xlfn.CONCAT(Table46[[#This Row],[id]:[URL]])</f>
        <v>{"id":"salmo134","titulo": "Salmo 134","salmo": "","letra": "134| salmo134","archivo": "/resucito/src/index.html?canto=salmo134"},</v>
      </c>
    </row>
    <row r="170" spans="2:9" x14ac:dyDescent="0.25">
      <c r="B170" s="25">
        <v>135</v>
      </c>
      <c r="C170" t="s">
        <v>975</v>
      </c>
      <c r="D170" t="str">
        <f>_xlfn.CONCAT("""",VLOOKUP(B170,'Index Web'!A$3:O$234,13,FALSE),"""",",")</f>
        <v>"salmo135",</v>
      </c>
      <c r="E170" t="str">
        <f>_xlfn.CONCAT("""titulo""",": ","""",VLOOKUP(B170,'Index Web'!A$3:L$234,3,FALSE),"""",",")</f>
        <v>"titulo": "Salmo 135",</v>
      </c>
      <c r="F170" t="str">
        <f>_xlfn.CONCAT("""salmo""",": ","""",VLOOKUP(B170,'Index Web'!A$3:L$234,4,FALSE),"""",",")</f>
        <v>"salmo": "",</v>
      </c>
      <c r="G170" t="str">
        <f>_xlfn.CONCAT("""letra""",": ","""",Table46[[#This Row],[Pg]],"|",VLOOKUP(B170,'Index Web'!A$3:O$234,15,FALSE)," ",VLOOKUP(B170,'Index Web'!A$3:O$234,13,FALSE),"""",",")</f>
        <v>"letra": "135| salmo135",</v>
      </c>
      <c r="H170" t="str">
        <f>_xlfn.CONCAT("""archivo""",": ","""/resucito/src/index.html?canto=",VLOOKUP(B170,'Index Web'!A$3:N$234,13,FALSE),"""","}," )</f>
        <v>"archivo": "/resucito/src/index.html?canto=salmo135"},</v>
      </c>
      <c r="I170" t="str">
        <f>_xlfn.CONCAT(Table46[[#This Row],[id]:[URL]])</f>
        <v>{"id":"salmo135","titulo": "Salmo 135","salmo": "","letra": "135| salmo135","archivo": "/resucito/src/index.html?canto=salmo135"},</v>
      </c>
    </row>
    <row r="171" spans="2:9" x14ac:dyDescent="0.25">
      <c r="B171" s="27">
        <v>204</v>
      </c>
      <c r="C171" t="s">
        <v>975</v>
      </c>
      <c r="D171" t="str">
        <f>_xlfn.CONCAT("""",VLOOKUP(B171,'Index Web'!A$3:O$234,13,FALSE),"""",",")</f>
        <v>"",</v>
      </c>
      <c r="E171" t="str">
        <f>_xlfn.CONCAT("""titulo""",": ","""",VLOOKUP(B171,'Index Web'!A$3:L$234,3,FALSE),"""",",")</f>
        <v>"titulo": "",</v>
      </c>
      <c r="F171" t="str">
        <f>_xlfn.CONCAT("""salmo""",": ","""",VLOOKUP(B171,'Index Web'!A$3:L$234,4,FALSE),"""",",")</f>
        <v>"salmo": "",</v>
      </c>
      <c r="G171" t="str">
        <f>_xlfn.CONCAT("""letra""",": ","""",Table46[[#This Row],[Pg]],"|",VLOOKUP(B171,'Index Web'!A$3:O$234,15,FALSE)," ",VLOOKUP(B171,'Index Web'!A$3:O$234,13,FALSE),"""",",")</f>
        <v>"letra": "204| ",</v>
      </c>
      <c r="H171" t="str">
        <f>_xlfn.CONCAT("""archivo""",": ","""/resucito/src/index.html?canto=",VLOOKUP(B171,'Index Web'!A$3:N$234,13,FALSE),"""","}," )</f>
        <v>"archivo": "/resucito/src/index.html?canto="},</v>
      </c>
      <c r="I171" t="str">
        <f>_xlfn.CONCAT(Table46[[#This Row],[id]:[URL]])</f>
        <v>{"id":"","titulo": "","salmo": "","letra": "204| ","archivo": "/resucito/src/index.html?canto="},</v>
      </c>
    </row>
    <row r="172" spans="2:9" x14ac:dyDescent="0.25">
      <c r="B172" s="29">
        <v>205</v>
      </c>
      <c r="C172" t="s">
        <v>975</v>
      </c>
      <c r="D172" t="str">
        <f>_xlfn.CONCAT("""",VLOOKUP(B172,'Index Web'!A$3:O$234,13,FALSE),"""",",")</f>
        <v>"",</v>
      </c>
      <c r="E172" t="str">
        <f>_xlfn.CONCAT("""titulo""",": ","""",VLOOKUP(B172,'Index Web'!A$3:L$234,3,FALSE),"""",",")</f>
        <v>"titulo": "",</v>
      </c>
      <c r="F172" t="str">
        <f>_xlfn.CONCAT("""salmo""",": ","""",VLOOKUP(B172,'Index Web'!A$3:L$234,4,FALSE),"""",",")</f>
        <v>"salmo": "",</v>
      </c>
      <c r="G172" t="str">
        <f>_xlfn.CONCAT("""letra""",": ","""",Table46[[#This Row],[Pg]],"|",VLOOKUP(B172,'Index Web'!A$3:O$234,15,FALSE)," ",VLOOKUP(B172,'Index Web'!A$3:O$234,13,FALSE),"""",",")</f>
        <v>"letra": "205| ",</v>
      </c>
      <c r="H172" t="str">
        <f>_xlfn.CONCAT("""archivo""",": ","""/resucito/src/index.html?canto=",VLOOKUP(B172,'Index Web'!A$3:N$234,13,FALSE),"""","}," )</f>
        <v>"archivo": "/resucito/src/index.html?canto="},</v>
      </c>
      <c r="I172" t="str">
        <f>_xlfn.CONCAT(Table46[[#This Row],[id]:[URL]])</f>
        <v>{"id":"","titulo": "","salmo": "","letra": "205| ","archivo": "/resucito/src/index.html?canto="},</v>
      </c>
    </row>
    <row r="173" spans="2:9" x14ac:dyDescent="0.25">
      <c r="B173" s="27">
        <v>206</v>
      </c>
      <c r="C173" t="s">
        <v>975</v>
      </c>
      <c r="D173" t="str">
        <f>_xlfn.CONCAT("""",VLOOKUP(B173,'Index Web'!A$3:O$234,13,FALSE),"""",",")</f>
        <v>"",</v>
      </c>
      <c r="E173" t="str">
        <f>_xlfn.CONCAT("""titulo""",": ","""",VLOOKUP(B173,'Index Web'!A$3:L$234,3,FALSE),"""",",")</f>
        <v>"titulo": "",</v>
      </c>
      <c r="F173" t="str">
        <f>_xlfn.CONCAT("""salmo""",": ","""",VLOOKUP(B173,'Index Web'!A$3:L$234,4,FALSE),"""",",")</f>
        <v>"salmo": "",</v>
      </c>
      <c r="G173" t="str">
        <f>_xlfn.CONCAT("""letra""",": ","""",Table46[[#This Row],[Pg]],"|",VLOOKUP(B173,'Index Web'!A$3:O$234,15,FALSE)," ",VLOOKUP(B173,'Index Web'!A$3:O$234,13,FALSE),"""",",")</f>
        <v>"letra": "206| ",</v>
      </c>
      <c r="H173" t="str">
        <f>_xlfn.CONCAT("""archivo""",": ","""/resucito/src/index.html?canto=",VLOOKUP(B173,'Index Web'!A$3:N$234,13,FALSE),"""","}," )</f>
        <v>"archivo": "/resucito/src/index.html?canto="},</v>
      </c>
      <c r="I173" t="str">
        <f>_xlfn.CONCAT(Table46[[#This Row],[id]:[URL]])</f>
        <v>{"id":"","titulo": "","salmo": "","letra": "206| ","archivo": "/resucito/src/index.html?canto="},</v>
      </c>
    </row>
    <row r="174" spans="2:9" x14ac:dyDescent="0.25">
      <c r="B174" s="25">
        <v>136</v>
      </c>
      <c r="C174" t="s">
        <v>975</v>
      </c>
      <c r="D174" t="str">
        <f>_xlfn.CONCAT("""",VLOOKUP(B174,'Index Web'!A$3:O$234,13,FALSE),"""",",")</f>
        <v>"salmo136",</v>
      </c>
      <c r="E174" t="str">
        <f>_xlfn.CONCAT("""titulo""",": ","""",VLOOKUP(B174,'Index Web'!A$3:L$234,3,FALSE),"""",",")</f>
        <v>"titulo": "Salmo 136",</v>
      </c>
      <c r="F174" t="str">
        <f>_xlfn.CONCAT("""salmo""",": ","""",VLOOKUP(B174,'Index Web'!A$3:L$234,4,FALSE),"""",",")</f>
        <v>"salmo": "",</v>
      </c>
      <c r="G174" t="str">
        <f>_xlfn.CONCAT("""letra""",": ","""",Table46[[#This Row],[Pg]],"|",VLOOKUP(B174,'Index Web'!A$3:O$234,15,FALSE)," ",VLOOKUP(B174,'Index Web'!A$3:O$234,13,FALSE),"""",",")</f>
        <v>"letra": "136| salmo136",</v>
      </c>
      <c r="H174" t="str">
        <f>_xlfn.CONCAT("""archivo""",": ","""/resucito/src/index.html?canto=",VLOOKUP(B174,'Index Web'!A$3:N$234,13,FALSE),"""","}," )</f>
        <v>"archivo": "/resucito/src/index.html?canto=salmo136"},</v>
      </c>
      <c r="I174" t="str">
        <f>_xlfn.CONCAT(Table46[[#This Row],[id]:[URL]])</f>
        <v>{"id":"salmo136","titulo": "Salmo 136","salmo": "","letra": "136| salmo136","archivo": "/resucito/src/index.html?canto=salmo136"},</v>
      </c>
    </row>
    <row r="175" spans="2:9" x14ac:dyDescent="0.25">
      <c r="B175" s="26">
        <v>137</v>
      </c>
      <c r="C175" t="s">
        <v>975</v>
      </c>
      <c r="D175" t="str">
        <f>_xlfn.CONCAT("""",VLOOKUP(B175,'Index Web'!A$3:O$234,13,FALSE),"""",",")</f>
        <v>"salmo137",</v>
      </c>
      <c r="E175" t="str">
        <f>_xlfn.CONCAT("""titulo""",": ","""",VLOOKUP(B175,'Index Web'!A$3:L$234,3,FALSE),"""",",")</f>
        <v>"titulo": "Salmo 137",</v>
      </c>
      <c r="F175" t="str">
        <f>_xlfn.CONCAT("""salmo""",": ","""",VLOOKUP(B175,'Index Web'!A$3:L$234,4,FALSE),"""",",")</f>
        <v>"salmo": "",</v>
      </c>
      <c r="G175" t="str">
        <f>_xlfn.CONCAT("""letra""",": ","""",Table46[[#This Row],[Pg]],"|",VLOOKUP(B175,'Index Web'!A$3:O$234,15,FALSE)," ",VLOOKUP(B175,'Index Web'!A$3:O$234,13,FALSE),"""",",")</f>
        <v>"letra": "137| salmo137",</v>
      </c>
      <c r="H175" t="str">
        <f>_xlfn.CONCAT("""archivo""",": ","""/resucito/src/index.html?canto=",VLOOKUP(B175,'Index Web'!A$3:N$234,13,FALSE),"""","}," )</f>
        <v>"archivo": "/resucito/src/index.html?canto=salmo137"},</v>
      </c>
      <c r="I175" t="str">
        <f>_xlfn.CONCAT(Table46[[#This Row],[id]:[URL]])</f>
        <v>{"id":"salmo137","titulo": "Salmo 137","salmo": "","letra": "137| salmo137","archivo": "/resucito/src/index.html?canto=salmo137"},</v>
      </c>
    </row>
    <row r="176" spans="2:9" x14ac:dyDescent="0.25">
      <c r="B176" s="25">
        <v>138</v>
      </c>
      <c r="C176" t="s">
        <v>975</v>
      </c>
      <c r="D176" t="str">
        <f>_xlfn.CONCAT("""",VLOOKUP(B176,'Index Web'!A$3:O$234,13,FALSE),"""",",")</f>
        <v>"salmo138",</v>
      </c>
      <c r="E176" t="str">
        <f>_xlfn.CONCAT("""titulo""",": ","""",VLOOKUP(B176,'Index Web'!A$3:L$234,3,FALSE),"""",",")</f>
        <v>"titulo": "Salmo 138",</v>
      </c>
      <c r="F176" t="str">
        <f>_xlfn.CONCAT("""salmo""",": ","""",VLOOKUP(B176,'Index Web'!A$3:L$234,4,FALSE),"""",",")</f>
        <v>"salmo": "",</v>
      </c>
      <c r="G176" t="str">
        <f>_xlfn.CONCAT("""letra""",": ","""",Table46[[#This Row],[Pg]],"|",VLOOKUP(B176,'Index Web'!A$3:O$234,15,FALSE)," ",VLOOKUP(B176,'Index Web'!A$3:O$234,13,FALSE),"""",",")</f>
        <v>"letra": "138| salmo138",</v>
      </c>
      <c r="H176" t="str">
        <f>_xlfn.CONCAT("""archivo""",": ","""/resucito/src/index.html?canto=",VLOOKUP(B176,'Index Web'!A$3:N$234,13,FALSE),"""","}," )</f>
        <v>"archivo": "/resucito/src/index.html?canto=salmo138"},</v>
      </c>
      <c r="I176" t="str">
        <f>_xlfn.CONCAT(Table46[[#This Row],[id]:[URL]])</f>
        <v>{"id":"salmo138","titulo": "Salmo 138","salmo": "","letra": "138| salmo138","archivo": "/resucito/src/index.html?canto=salmo138"},</v>
      </c>
    </row>
    <row r="177" spans="2:9" x14ac:dyDescent="0.25">
      <c r="B177" s="26">
        <v>139</v>
      </c>
      <c r="C177" t="s">
        <v>975</v>
      </c>
      <c r="D177" t="str">
        <f>_xlfn.CONCAT("""",VLOOKUP(B177,'Index Web'!A$3:O$234,13,FALSE),"""",",")</f>
        <v>"salmo139",</v>
      </c>
      <c r="E177" t="str">
        <f>_xlfn.CONCAT("""titulo""",": ","""",VLOOKUP(B177,'Index Web'!A$3:L$234,3,FALSE),"""",",")</f>
        <v>"titulo": "Salmo 139",</v>
      </c>
      <c r="F177" t="str">
        <f>_xlfn.CONCAT("""salmo""",": ","""",VLOOKUP(B177,'Index Web'!A$3:L$234,4,FALSE),"""",",")</f>
        <v>"salmo": "",</v>
      </c>
      <c r="G177" t="str">
        <f>_xlfn.CONCAT("""letra""",": ","""",Table46[[#This Row],[Pg]],"|",VLOOKUP(B177,'Index Web'!A$3:O$234,15,FALSE)," ",VLOOKUP(B177,'Index Web'!A$3:O$234,13,FALSE),"""",",")</f>
        <v>"letra": "139| salmo139",</v>
      </c>
      <c r="H177" t="str">
        <f>_xlfn.CONCAT("""archivo""",": ","""/resucito/src/index.html?canto=",VLOOKUP(B177,'Index Web'!A$3:N$234,13,FALSE),"""","}," )</f>
        <v>"archivo": "/resucito/src/index.html?canto=salmo139"},</v>
      </c>
      <c r="I177" t="str">
        <f>_xlfn.CONCAT(Table46[[#This Row],[id]:[URL]])</f>
        <v>{"id":"salmo139","titulo": "Salmo 139","salmo": "","letra": "139| salmo139","archivo": "/resucito/src/index.html?canto=salmo139"},</v>
      </c>
    </row>
    <row r="178" spans="2:9" x14ac:dyDescent="0.25">
      <c r="B178" s="25">
        <v>140</v>
      </c>
      <c r="C178" t="s">
        <v>975</v>
      </c>
      <c r="D178" t="str">
        <f>_xlfn.CONCAT("""",VLOOKUP(B178,'Index Web'!A$3:O$234,13,FALSE),"""",",")</f>
        <v>"salmo140",</v>
      </c>
      <c r="E178" t="str">
        <f>_xlfn.CONCAT("""titulo""",": ","""",VLOOKUP(B178,'Index Web'!A$3:L$234,3,FALSE),"""",",")</f>
        <v>"titulo": "Salmo 140",</v>
      </c>
      <c r="F178" t="str">
        <f>_xlfn.CONCAT("""salmo""",": ","""",VLOOKUP(B178,'Index Web'!A$3:L$234,4,FALSE),"""",",")</f>
        <v>"salmo": "",</v>
      </c>
      <c r="G178" t="str">
        <f>_xlfn.CONCAT("""letra""",": ","""",Table46[[#This Row],[Pg]],"|",VLOOKUP(B178,'Index Web'!A$3:O$234,15,FALSE)," ",VLOOKUP(B178,'Index Web'!A$3:O$234,13,FALSE),"""",",")</f>
        <v>"letra": "140| salmo140",</v>
      </c>
      <c r="H178" t="str">
        <f>_xlfn.CONCAT("""archivo""",": ","""/resucito/src/index.html?canto=",VLOOKUP(B178,'Index Web'!A$3:N$234,13,FALSE),"""","}," )</f>
        <v>"archivo": "/resucito/src/index.html?canto=salmo140"},</v>
      </c>
      <c r="I178" t="str">
        <f>_xlfn.CONCAT(Table46[[#This Row],[id]:[URL]])</f>
        <v>{"id":"salmo140","titulo": "Salmo 140","salmo": "","letra": "140| salmo140","archivo": "/resucito/src/index.html?canto=salmo140"},</v>
      </c>
    </row>
    <row r="179" spans="2:9" x14ac:dyDescent="0.25">
      <c r="B179" s="26">
        <v>141</v>
      </c>
      <c r="C179" t="s">
        <v>975</v>
      </c>
      <c r="D179" t="str">
        <f>_xlfn.CONCAT("""",VLOOKUP(B179,'Index Web'!A$3:O$234,13,FALSE),"""",",")</f>
        <v>"salmo141",</v>
      </c>
      <c r="E179" t="str">
        <f>_xlfn.CONCAT("""titulo""",": ","""",VLOOKUP(B179,'Index Web'!A$3:L$234,3,FALSE),"""",",")</f>
        <v>"titulo": "Salmo 141",</v>
      </c>
      <c r="F179" t="str">
        <f>_xlfn.CONCAT("""salmo""",": ","""",VLOOKUP(B179,'Index Web'!A$3:L$234,4,FALSE),"""",",")</f>
        <v>"salmo": "",</v>
      </c>
      <c r="G179" t="str">
        <f>_xlfn.CONCAT("""letra""",": ","""",Table46[[#This Row],[Pg]],"|",VLOOKUP(B179,'Index Web'!A$3:O$234,15,FALSE)," ",VLOOKUP(B179,'Index Web'!A$3:O$234,13,FALSE),"""",",")</f>
        <v>"letra": "141| salmo141",</v>
      </c>
      <c r="H179" t="str">
        <f>_xlfn.CONCAT("""archivo""",": ","""/resucito/src/index.html?canto=",VLOOKUP(B179,'Index Web'!A$3:N$234,13,FALSE),"""","}," )</f>
        <v>"archivo": "/resucito/src/index.html?canto=salmo141"},</v>
      </c>
      <c r="I179" t="str">
        <f>_xlfn.CONCAT(Table46[[#This Row],[id]:[URL]])</f>
        <v>{"id":"salmo141","titulo": "Salmo 141","salmo": "","letra": "141| salmo141","archivo": "/resucito/src/index.html?canto=salmo141"},</v>
      </c>
    </row>
    <row r="180" spans="2:9" x14ac:dyDescent="0.25">
      <c r="B180" s="25">
        <v>142</v>
      </c>
      <c r="C180" t="s">
        <v>975</v>
      </c>
      <c r="D180" t="str">
        <f>_xlfn.CONCAT("""",VLOOKUP(B180,'Index Web'!A$3:O$234,13,FALSE),"""",",")</f>
        <v>"salmo142",</v>
      </c>
      <c r="E180" t="str">
        <f>_xlfn.CONCAT("""titulo""",": ","""",VLOOKUP(B180,'Index Web'!A$3:L$234,3,FALSE),"""",",")</f>
        <v>"titulo": "Salmo 142",</v>
      </c>
      <c r="F180" t="str">
        <f>_xlfn.CONCAT("""salmo""",": ","""",VLOOKUP(B180,'Index Web'!A$3:L$234,4,FALSE),"""",",")</f>
        <v>"salmo": "",</v>
      </c>
      <c r="G180" t="str">
        <f>_xlfn.CONCAT("""letra""",": ","""",Table46[[#This Row],[Pg]],"|",VLOOKUP(B180,'Index Web'!A$3:O$234,15,FALSE)," ",VLOOKUP(B180,'Index Web'!A$3:O$234,13,FALSE),"""",",")</f>
        <v>"letra": "142| salmo142",</v>
      </c>
      <c r="H180" t="str">
        <f>_xlfn.CONCAT("""archivo""",": ","""/resucito/src/index.html?canto=",VLOOKUP(B180,'Index Web'!A$3:N$234,13,FALSE),"""","}," )</f>
        <v>"archivo": "/resucito/src/index.html?canto=salmo142"},</v>
      </c>
      <c r="I180" t="str">
        <f>_xlfn.CONCAT(Table46[[#This Row],[id]:[URL]])</f>
        <v>{"id":"salmo142","titulo": "Salmo 142","salmo": "","letra": "142| salmo142","archivo": "/resucito/src/index.html?canto=salmo142"},</v>
      </c>
    </row>
    <row r="181" spans="2:9" x14ac:dyDescent="0.25">
      <c r="B181" s="26">
        <v>143</v>
      </c>
      <c r="C181" t="s">
        <v>975</v>
      </c>
      <c r="D181" t="str">
        <f>_xlfn.CONCAT("""",VLOOKUP(B181,'Index Web'!A$3:O$234,13,FALSE),"""",",")</f>
        <v>"salmo143",</v>
      </c>
      <c r="E181" t="str">
        <f>_xlfn.CONCAT("""titulo""",": ","""",VLOOKUP(B181,'Index Web'!A$3:L$234,3,FALSE),"""",",")</f>
        <v>"titulo": "Salmo 143",</v>
      </c>
      <c r="F181" t="str">
        <f>_xlfn.CONCAT("""salmo""",": ","""",VLOOKUP(B181,'Index Web'!A$3:L$234,4,FALSE),"""",",")</f>
        <v>"salmo": "",</v>
      </c>
      <c r="G181" t="str">
        <f>_xlfn.CONCAT("""letra""",": ","""",Table46[[#This Row],[Pg]],"|",VLOOKUP(B181,'Index Web'!A$3:O$234,15,FALSE)," ",VLOOKUP(B181,'Index Web'!A$3:O$234,13,FALSE),"""",",")</f>
        <v>"letra": "143| salmo143",</v>
      </c>
      <c r="H181" t="str">
        <f>_xlfn.CONCAT("""archivo""",": ","""/resucito/src/index.html?canto=",VLOOKUP(B181,'Index Web'!A$3:N$234,13,FALSE),"""","}," )</f>
        <v>"archivo": "/resucito/src/index.html?canto=salmo143"},</v>
      </c>
      <c r="I181" t="str">
        <f>_xlfn.CONCAT(Table46[[#This Row],[id]:[URL]])</f>
        <v>{"id":"salmo143","titulo": "Salmo 143","salmo": "","letra": "143| salmo143","archivo": "/resucito/src/index.html?canto=salmo143"},</v>
      </c>
    </row>
    <row r="182" spans="2:9" x14ac:dyDescent="0.25">
      <c r="B182" s="29">
        <v>208</v>
      </c>
      <c r="C182" t="s">
        <v>975</v>
      </c>
      <c r="D182" t="str">
        <f>_xlfn.CONCAT("""",VLOOKUP(B182,'Index Web'!A$3:O$234,13,FALSE),"""",",")</f>
        <v>"",</v>
      </c>
      <c r="E182" t="str">
        <f>_xlfn.CONCAT("""titulo""",": ","""",VLOOKUP(B182,'Index Web'!A$3:L$234,3,FALSE),"""",",")</f>
        <v>"titulo": "",</v>
      </c>
      <c r="F182" t="str">
        <f>_xlfn.CONCAT("""salmo""",": ","""",VLOOKUP(B182,'Index Web'!A$3:L$234,4,FALSE),"""",",")</f>
        <v>"salmo": "",</v>
      </c>
      <c r="G182" t="str">
        <f>_xlfn.CONCAT("""letra""",": ","""",Table46[[#This Row],[Pg]],"|",VLOOKUP(B182,'Index Web'!A$3:O$234,15,FALSE)," ",VLOOKUP(B182,'Index Web'!A$3:O$234,13,FALSE),"""",",")</f>
        <v>"letra": "208| ",</v>
      </c>
      <c r="H182" t="str">
        <f>_xlfn.CONCAT("""archivo""",": ","""/resucito/src/index.html?canto=",VLOOKUP(B182,'Index Web'!A$3:N$234,13,FALSE),"""","}," )</f>
        <v>"archivo": "/resucito/src/index.html?canto="},</v>
      </c>
      <c r="I182" t="str">
        <f>_xlfn.CONCAT(Table46[[#This Row],[id]:[URL]])</f>
        <v>{"id":"","titulo": "","salmo": "","letra": "208| ","archivo": "/resucito/src/index.html?canto="},</v>
      </c>
    </row>
    <row r="183" spans="2:9" x14ac:dyDescent="0.25">
      <c r="B183" s="27">
        <v>209</v>
      </c>
      <c r="C183" t="s">
        <v>975</v>
      </c>
      <c r="D183" t="str">
        <f>_xlfn.CONCAT("""",VLOOKUP(B183,'Index Web'!A$3:O$234,13,FALSE),"""",",")</f>
        <v>"",</v>
      </c>
      <c r="E183" t="str">
        <f>_xlfn.CONCAT("""titulo""",": ","""",VLOOKUP(B183,'Index Web'!A$3:L$234,3,FALSE),"""",",")</f>
        <v>"titulo": "",</v>
      </c>
      <c r="F183" t="str">
        <f>_xlfn.CONCAT("""salmo""",": ","""",VLOOKUP(B183,'Index Web'!A$3:L$234,4,FALSE),"""",",")</f>
        <v>"salmo": "",</v>
      </c>
      <c r="G183" t="str">
        <f>_xlfn.CONCAT("""letra""",": ","""",Table46[[#This Row],[Pg]],"|",VLOOKUP(B183,'Index Web'!A$3:O$234,15,FALSE)," ",VLOOKUP(B183,'Index Web'!A$3:O$234,13,FALSE),"""",",")</f>
        <v>"letra": "209| ",</v>
      </c>
      <c r="H183" t="str">
        <f>_xlfn.CONCAT("""archivo""",": ","""/resucito/src/index.html?canto=",VLOOKUP(B183,'Index Web'!A$3:N$234,13,FALSE),"""","}," )</f>
        <v>"archivo": "/resucito/src/index.html?canto="},</v>
      </c>
      <c r="I183" t="str">
        <f>_xlfn.CONCAT(Table46[[#This Row],[id]:[URL]])</f>
        <v>{"id":"","titulo": "","salmo": "","letra": "209| ","archivo": "/resucito/src/index.html?canto="},</v>
      </c>
    </row>
    <row r="184" spans="2:9" x14ac:dyDescent="0.25">
      <c r="B184" s="29">
        <v>210</v>
      </c>
      <c r="C184" t="s">
        <v>975</v>
      </c>
      <c r="D184" t="str">
        <f>_xlfn.CONCAT("""",VLOOKUP(B184,'Index Web'!A$3:O$234,13,FALSE),"""",",")</f>
        <v>"",</v>
      </c>
      <c r="E184" t="str">
        <f>_xlfn.CONCAT("""titulo""",": ","""",VLOOKUP(B184,'Index Web'!A$3:L$234,3,FALSE),"""",",")</f>
        <v>"titulo": "",</v>
      </c>
      <c r="F184" t="str">
        <f>_xlfn.CONCAT("""salmo""",": ","""",VLOOKUP(B184,'Index Web'!A$3:L$234,4,FALSE),"""",",")</f>
        <v>"salmo": "",</v>
      </c>
      <c r="G184" t="str">
        <f>_xlfn.CONCAT("""letra""",": ","""",Table46[[#This Row],[Pg]],"|",VLOOKUP(B184,'Index Web'!A$3:O$234,15,FALSE)," ",VLOOKUP(B184,'Index Web'!A$3:O$234,13,FALSE),"""",",")</f>
        <v>"letra": "210| ",</v>
      </c>
      <c r="H184" t="str">
        <f>_xlfn.CONCAT("""archivo""",": ","""/resucito/src/index.html?canto=",VLOOKUP(B184,'Index Web'!A$3:N$234,13,FALSE),"""","}," )</f>
        <v>"archivo": "/resucito/src/index.html?canto="},</v>
      </c>
      <c r="I184" t="str">
        <f>_xlfn.CONCAT(Table46[[#This Row],[id]:[URL]])</f>
        <v>{"id":"","titulo": "","salmo": "","letra": "210| ","archivo": "/resucito/src/index.html?canto="},</v>
      </c>
    </row>
    <row r="185" spans="2:9" x14ac:dyDescent="0.25">
      <c r="B185" s="27">
        <v>211</v>
      </c>
      <c r="C185" t="s">
        <v>975</v>
      </c>
      <c r="D185" t="str">
        <f>_xlfn.CONCAT("""",VLOOKUP(B185,'Index Web'!A$3:O$234,13,FALSE),"""",",")</f>
        <v>"",</v>
      </c>
      <c r="E185" t="str">
        <f>_xlfn.CONCAT("""titulo""",": ","""",VLOOKUP(B185,'Index Web'!A$3:L$234,3,FALSE),"""",",")</f>
        <v>"titulo": "",</v>
      </c>
      <c r="F185" t="str">
        <f>_xlfn.CONCAT("""salmo""",": ","""",VLOOKUP(B185,'Index Web'!A$3:L$234,4,FALSE),"""",",")</f>
        <v>"salmo": "",</v>
      </c>
      <c r="G185" t="str">
        <f>_xlfn.CONCAT("""letra""",": ","""",Table46[[#This Row],[Pg]],"|",VLOOKUP(B185,'Index Web'!A$3:O$234,15,FALSE)," ",VLOOKUP(B185,'Index Web'!A$3:O$234,13,FALSE),"""",",")</f>
        <v>"letra": "211| ",</v>
      </c>
      <c r="H185" t="str">
        <f>_xlfn.CONCAT("""archivo""",": ","""/resucito/src/index.html?canto=",VLOOKUP(B185,'Index Web'!A$3:N$234,13,FALSE),"""","}," )</f>
        <v>"archivo": "/resucito/src/index.html?canto="},</v>
      </c>
      <c r="I185" t="str">
        <f>_xlfn.CONCAT(Table46[[#This Row],[id]:[URL]])</f>
        <v>{"id":"","titulo": "","salmo": "","letra": "211| ","archivo": "/resucito/src/index.html?canto="},</v>
      </c>
    </row>
    <row r="186" spans="2:9" x14ac:dyDescent="0.25">
      <c r="B186" s="29">
        <v>212</v>
      </c>
      <c r="C186" t="s">
        <v>975</v>
      </c>
      <c r="D186" t="str">
        <f>_xlfn.CONCAT("""",VLOOKUP(B186,'Index Web'!A$3:O$234,13,FALSE),"""",",")</f>
        <v>"",</v>
      </c>
      <c r="E186" t="str">
        <f>_xlfn.CONCAT("""titulo""",": ","""",VLOOKUP(B186,'Index Web'!A$3:L$234,3,FALSE),"""",",")</f>
        <v>"titulo": "",</v>
      </c>
      <c r="F186" t="str">
        <f>_xlfn.CONCAT("""salmo""",": ","""",VLOOKUP(B186,'Index Web'!A$3:L$234,4,FALSE),"""",",")</f>
        <v>"salmo": "",</v>
      </c>
      <c r="G186" t="str">
        <f>_xlfn.CONCAT("""letra""",": ","""",Table46[[#This Row],[Pg]],"|",VLOOKUP(B186,'Index Web'!A$3:O$234,15,FALSE)," ",VLOOKUP(B186,'Index Web'!A$3:O$234,13,FALSE),"""",",")</f>
        <v>"letra": "212| ",</v>
      </c>
      <c r="H186" t="str">
        <f>_xlfn.CONCAT("""archivo""",": ","""/resucito/src/index.html?canto=",VLOOKUP(B186,'Index Web'!A$3:N$234,13,FALSE),"""","}," )</f>
        <v>"archivo": "/resucito/src/index.html?canto="},</v>
      </c>
      <c r="I186" t="str">
        <f>_xlfn.CONCAT(Table46[[#This Row],[id]:[URL]])</f>
        <v>{"id":"","titulo": "","salmo": "","letra": "212| ","archivo": "/resucito/src/index.html?canto="},</v>
      </c>
    </row>
    <row r="187" spans="2:9" x14ac:dyDescent="0.25">
      <c r="B187" s="26">
        <v>144</v>
      </c>
      <c r="C187" t="s">
        <v>975</v>
      </c>
      <c r="D187" t="str">
        <f>_xlfn.CONCAT("""",VLOOKUP(B187,'Index Web'!A$3:O$234,13,FALSE),"""",",")</f>
        <v>"salmo144",</v>
      </c>
      <c r="E187" t="str">
        <f>_xlfn.CONCAT("""titulo""",": ","""",VLOOKUP(B187,'Index Web'!A$3:L$234,3,FALSE),"""",",")</f>
        <v>"titulo": "Salmo 144",</v>
      </c>
      <c r="F187" t="str">
        <f>_xlfn.CONCAT("""salmo""",": ","""",VLOOKUP(B187,'Index Web'!A$3:L$234,4,FALSE),"""",",")</f>
        <v>"salmo": "",</v>
      </c>
      <c r="G187" t="str">
        <f>_xlfn.CONCAT("""letra""",": ","""",Table46[[#This Row],[Pg]],"|",VLOOKUP(B187,'Index Web'!A$3:O$234,15,FALSE)," ",VLOOKUP(B187,'Index Web'!A$3:O$234,13,FALSE),"""",",")</f>
        <v>"letra": "144| salmo144",</v>
      </c>
      <c r="H187" t="str">
        <f>_xlfn.CONCAT("""archivo""",": ","""/resucito/src/index.html?canto=",VLOOKUP(B187,'Index Web'!A$3:N$234,13,FALSE),"""","}," )</f>
        <v>"archivo": "/resucito/src/index.html?canto=salmo144"},</v>
      </c>
      <c r="I187" t="str">
        <f>_xlfn.CONCAT(Table46[[#This Row],[id]:[URL]])</f>
        <v>{"id":"salmo144","titulo": "Salmo 144","salmo": "","letra": "144| salmo144","archivo": "/resucito/src/index.html?canto=salmo144"},</v>
      </c>
    </row>
    <row r="188" spans="2:9" x14ac:dyDescent="0.25">
      <c r="B188" s="27">
        <v>218</v>
      </c>
      <c r="C188" t="s">
        <v>975</v>
      </c>
      <c r="D188" t="str">
        <f>_xlfn.CONCAT("""",VLOOKUP(B188,'Index Web'!A$3:O$234,13,FALSE),"""",",")</f>
        <v>"",</v>
      </c>
      <c r="E188" t="str">
        <f>_xlfn.CONCAT("""titulo""",": ","""",VLOOKUP(B188,'Index Web'!A$3:L$234,3,FALSE),"""",",")</f>
        <v>"titulo": "",</v>
      </c>
      <c r="F188" t="str">
        <f>_xlfn.CONCAT("""salmo""",": ","""",VLOOKUP(B188,'Index Web'!A$3:L$234,4,FALSE),"""",",")</f>
        <v>"salmo": "",</v>
      </c>
      <c r="G188" t="str">
        <f>_xlfn.CONCAT("""letra""",": ","""",Table46[[#This Row],[Pg]],"|",VLOOKUP(B188,'Index Web'!A$3:O$234,15,FALSE)," ",VLOOKUP(B188,'Index Web'!A$3:O$234,13,FALSE),"""",",")</f>
        <v>"letra": "218| ",</v>
      </c>
      <c r="H188" t="str">
        <f>_xlfn.CONCAT("""archivo""",": ","""/resucito/src/index.html?canto=",VLOOKUP(B188,'Index Web'!A$3:N$234,13,FALSE),"""","}," )</f>
        <v>"archivo": "/resucito/src/index.html?canto="},</v>
      </c>
      <c r="I188" t="str">
        <f>_xlfn.CONCAT(Table46[[#This Row],[id]:[URL]])</f>
        <v>{"id":"","titulo": "","salmo": "","letra": "218| ","archivo": "/resucito/src/index.html?canto="},</v>
      </c>
    </row>
    <row r="189" spans="2:9" x14ac:dyDescent="0.25">
      <c r="B189" s="29">
        <v>219</v>
      </c>
      <c r="C189" t="s">
        <v>975</v>
      </c>
      <c r="D189" t="str">
        <f>_xlfn.CONCAT("""",VLOOKUP(B189,'Index Web'!A$3:O$234,13,FALSE),"""",",")</f>
        <v>"",</v>
      </c>
      <c r="E189" t="str">
        <f>_xlfn.CONCAT("""titulo""",": ","""",VLOOKUP(B189,'Index Web'!A$3:L$234,3,FALSE),"""",",")</f>
        <v>"titulo": "",</v>
      </c>
      <c r="F189" t="str">
        <f>_xlfn.CONCAT("""salmo""",": ","""",VLOOKUP(B189,'Index Web'!A$3:L$234,4,FALSE),"""",",")</f>
        <v>"salmo": "",</v>
      </c>
      <c r="G189" t="str">
        <f>_xlfn.CONCAT("""letra""",": ","""",Table46[[#This Row],[Pg]],"|",VLOOKUP(B189,'Index Web'!A$3:O$234,15,FALSE)," ",VLOOKUP(B189,'Index Web'!A$3:O$234,13,FALSE),"""",",")</f>
        <v>"letra": "219| ",</v>
      </c>
      <c r="H189" t="str">
        <f>_xlfn.CONCAT("""archivo""",": ","""/resucito/src/index.html?canto=",VLOOKUP(B189,'Index Web'!A$3:N$234,13,FALSE),"""","}," )</f>
        <v>"archivo": "/resucito/src/index.html?canto="},</v>
      </c>
      <c r="I189" t="str">
        <f>_xlfn.CONCAT(Table46[[#This Row],[id]:[URL]])</f>
        <v>{"id":"","titulo": "","salmo": "","letra": "219| ","archivo": "/resucito/src/index.html?canto="},</v>
      </c>
    </row>
    <row r="190" spans="2:9" x14ac:dyDescent="0.25">
      <c r="B190" s="29">
        <v>215</v>
      </c>
      <c r="C190" t="s">
        <v>975</v>
      </c>
      <c r="D190" t="str">
        <f>_xlfn.CONCAT("""",VLOOKUP(B190,'Index Web'!A$3:O$234,13,FALSE),"""",",")</f>
        <v>"",</v>
      </c>
      <c r="E190" t="str">
        <f>_xlfn.CONCAT("""titulo""",": ","""",VLOOKUP(B190,'Index Web'!A$3:L$234,3,FALSE),"""",",")</f>
        <v>"titulo": "",</v>
      </c>
      <c r="F190" t="str">
        <f>_xlfn.CONCAT("""salmo""",": ","""",VLOOKUP(B190,'Index Web'!A$3:L$234,4,FALSE),"""",",")</f>
        <v>"salmo": "",</v>
      </c>
      <c r="G190" t="str">
        <f>_xlfn.CONCAT("""letra""",": ","""",Table46[[#This Row],[Pg]],"|",VLOOKUP(B190,'Index Web'!A$3:O$234,15,FALSE)," ",VLOOKUP(B190,'Index Web'!A$3:O$234,13,FALSE),"""",",")</f>
        <v>"letra": "215| ",</v>
      </c>
      <c r="H190" t="str">
        <f>_xlfn.CONCAT("""archivo""",": ","""/resucito/src/index.html?canto=",VLOOKUP(B190,'Index Web'!A$3:N$234,13,FALSE),"""","}," )</f>
        <v>"archivo": "/resucito/src/index.html?canto="},</v>
      </c>
      <c r="I190" t="str">
        <f>_xlfn.CONCAT(Table46[[#This Row],[id]:[URL]])</f>
        <v>{"id":"","titulo": "","salmo": "","letra": "215| ","archivo": "/resucito/src/index.html?canto="},</v>
      </c>
    </row>
    <row r="191" spans="2:9" x14ac:dyDescent="0.25">
      <c r="B191" s="27">
        <v>216</v>
      </c>
      <c r="C191" t="s">
        <v>975</v>
      </c>
      <c r="D191" t="str">
        <f>_xlfn.CONCAT("""",VLOOKUP(B191,'Index Web'!A$3:O$234,13,FALSE),"""",",")</f>
        <v>"",</v>
      </c>
      <c r="E191" t="str">
        <f>_xlfn.CONCAT("""titulo""",": ","""",VLOOKUP(B191,'Index Web'!A$3:L$234,3,FALSE),"""",",")</f>
        <v>"titulo": "",</v>
      </c>
      <c r="F191" t="str">
        <f>_xlfn.CONCAT("""salmo""",": ","""",VLOOKUP(B191,'Index Web'!A$3:L$234,4,FALSE),"""",",")</f>
        <v>"salmo": "",</v>
      </c>
      <c r="G191" t="str">
        <f>_xlfn.CONCAT("""letra""",": ","""",Table46[[#This Row],[Pg]],"|",VLOOKUP(B191,'Index Web'!A$3:O$234,15,FALSE)," ",VLOOKUP(B191,'Index Web'!A$3:O$234,13,FALSE),"""",",")</f>
        <v>"letra": "216| ",</v>
      </c>
      <c r="H191" t="str">
        <f>_xlfn.CONCAT("""archivo""",": ","""/resucito/src/index.html?canto=",VLOOKUP(B191,'Index Web'!A$3:N$234,13,FALSE),"""","}," )</f>
        <v>"archivo": "/resucito/src/index.html?canto="},</v>
      </c>
      <c r="I191" t="str">
        <f>_xlfn.CONCAT(Table46[[#This Row],[id]:[URL]])</f>
        <v>{"id":"","titulo": "","salmo": "","letra": "216| ","archivo": "/resucito/src/index.html?canto="},</v>
      </c>
    </row>
    <row r="192" spans="2:9" x14ac:dyDescent="0.25">
      <c r="B192" s="27">
        <v>214</v>
      </c>
      <c r="C192" t="s">
        <v>975</v>
      </c>
      <c r="D192" t="str">
        <f>_xlfn.CONCAT("""",VLOOKUP(B192,'Index Web'!A$3:O$234,13,FALSE),"""",",")</f>
        <v>"",</v>
      </c>
      <c r="E192" t="str">
        <f>_xlfn.CONCAT("""titulo""",": ","""",VLOOKUP(B192,'Index Web'!A$3:L$234,3,FALSE),"""",",")</f>
        <v>"titulo": "",</v>
      </c>
      <c r="F192" t="str">
        <f>_xlfn.CONCAT("""salmo""",": ","""",VLOOKUP(B192,'Index Web'!A$3:L$234,4,FALSE),"""",",")</f>
        <v>"salmo": "",</v>
      </c>
      <c r="G192" t="str">
        <f>_xlfn.CONCAT("""letra""",": ","""",Table46[[#This Row],[Pg]],"|",VLOOKUP(B192,'Index Web'!A$3:O$234,15,FALSE)," ",VLOOKUP(B192,'Index Web'!A$3:O$234,13,FALSE),"""",",")</f>
        <v>"letra": "214| ",</v>
      </c>
      <c r="H192" t="str">
        <f>_xlfn.CONCAT("""archivo""",": ","""/resucito/src/index.html?canto=",VLOOKUP(B192,'Index Web'!A$3:N$234,13,FALSE),"""","}," )</f>
        <v>"archivo": "/resucito/src/index.html?canto="},</v>
      </c>
      <c r="I192" t="str">
        <f>_xlfn.CONCAT(Table46[[#This Row],[id]:[URL]])</f>
        <v>{"id":"","titulo": "","salmo": "","letra": "214| ","archivo": "/resucito/src/index.html?canto="},</v>
      </c>
    </row>
    <row r="193" spans="2:9" x14ac:dyDescent="0.25">
      <c r="B193" s="29">
        <v>217</v>
      </c>
      <c r="C193" t="s">
        <v>975</v>
      </c>
      <c r="D193" t="str">
        <f>_xlfn.CONCAT("""",VLOOKUP(B193,'Index Web'!A$3:O$234,13,FALSE),"""",",")</f>
        <v>"",</v>
      </c>
      <c r="E193" t="str">
        <f>_xlfn.CONCAT("""titulo""",": ","""",VLOOKUP(B193,'Index Web'!A$3:L$234,3,FALSE),"""",",")</f>
        <v>"titulo": "",</v>
      </c>
      <c r="F193" t="str">
        <f>_xlfn.CONCAT("""salmo""",": ","""",VLOOKUP(B193,'Index Web'!A$3:L$234,4,FALSE),"""",",")</f>
        <v>"salmo": "",</v>
      </c>
      <c r="G193" t="str">
        <f>_xlfn.CONCAT("""letra""",": ","""",Table46[[#This Row],[Pg]],"|",VLOOKUP(B193,'Index Web'!A$3:O$234,15,FALSE)," ",VLOOKUP(B193,'Index Web'!A$3:O$234,13,FALSE),"""",",")</f>
        <v>"letra": "217| ",</v>
      </c>
      <c r="H193" t="str">
        <f>_xlfn.CONCAT("""archivo""",": ","""/resucito/src/index.html?canto=",VLOOKUP(B193,'Index Web'!A$3:N$234,13,FALSE),"""","}," )</f>
        <v>"archivo": "/resucito/src/index.html?canto="},</v>
      </c>
      <c r="I193" t="str">
        <f>_xlfn.CONCAT(Table46[[#This Row],[id]:[URL]])</f>
        <v>{"id":"","titulo": "","salmo": "","letra": "217| ","archivo": "/resucito/src/index.html?canto="},</v>
      </c>
    </row>
    <row r="194" spans="2:9" x14ac:dyDescent="0.25">
      <c r="B194" s="25">
        <v>145</v>
      </c>
      <c r="C194" t="s">
        <v>975</v>
      </c>
      <c r="D194" t="str">
        <f>_xlfn.CONCAT("""",VLOOKUP(B194,'Index Web'!A$3:O$234,13,FALSE),"""",",")</f>
        <v>"salmo145",</v>
      </c>
      <c r="E194" t="str">
        <f>_xlfn.CONCAT("""titulo""",": ","""",VLOOKUP(B194,'Index Web'!A$3:L$234,3,FALSE),"""",",")</f>
        <v>"titulo": "Salmo 145",</v>
      </c>
      <c r="F194" t="str">
        <f>_xlfn.CONCAT("""salmo""",": ","""",VLOOKUP(B194,'Index Web'!A$3:L$234,4,FALSE),"""",",")</f>
        <v>"salmo": "",</v>
      </c>
      <c r="G194" t="str">
        <f>_xlfn.CONCAT("""letra""",": ","""",Table46[[#This Row],[Pg]],"|",VLOOKUP(B194,'Index Web'!A$3:O$234,15,FALSE)," ",VLOOKUP(B194,'Index Web'!A$3:O$234,13,FALSE),"""",",")</f>
        <v>"letra": "145| salmo145",</v>
      </c>
      <c r="H194" t="str">
        <f>_xlfn.CONCAT("""archivo""",": ","""/resucito/src/index.html?canto=",VLOOKUP(B194,'Index Web'!A$3:N$234,13,FALSE),"""","}," )</f>
        <v>"archivo": "/resucito/src/index.html?canto=salmo145"},</v>
      </c>
      <c r="I194" t="str">
        <f>_xlfn.CONCAT(Table46[[#This Row],[id]:[URL]])</f>
        <v>{"id":"salmo145","titulo": "Salmo 145","salmo": "","letra": "145| salmo145","archivo": "/resucito/src/index.html?canto=salmo145"},</v>
      </c>
    </row>
    <row r="195" spans="2:9" x14ac:dyDescent="0.25">
      <c r="B195" s="26">
        <v>146</v>
      </c>
      <c r="C195" t="s">
        <v>975</v>
      </c>
      <c r="D195" t="str">
        <f>_xlfn.CONCAT("""",VLOOKUP(B195,'Index Web'!A$3:O$234,13,FALSE),"""",",")</f>
        <v>"salmo146",</v>
      </c>
      <c r="E195" t="str">
        <f>_xlfn.CONCAT("""titulo""",": ","""",VLOOKUP(B195,'Index Web'!A$3:L$234,3,FALSE),"""",",")</f>
        <v>"titulo": "Salmo 146",</v>
      </c>
      <c r="F195" t="str">
        <f>_xlfn.CONCAT("""salmo""",": ","""",VLOOKUP(B195,'Index Web'!A$3:L$234,4,FALSE),"""",",")</f>
        <v>"salmo": "",</v>
      </c>
      <c r="G195" t="str">
        <f>_xlfn.CONCAT("""letra""",": ","""",Table46[[#This Row],[Pg]],"|",VLOOKUP(B195,'Index Web'!A$3:O$234,15,FALSE)," ",VLOOKUP(B195,'Index Web'!A$3:O$234,13,FALSE),"""",",")</f>
        <v>"letra": "146| salmo146",</v>
      </c>
      <c r="H195" t="str">
        <f>_xlfn.CONCAT("""archivo""",": ","""/resucito/src/index.html?canto=",VLOOKUP(B195,'Index Web'!A$3:N$234,13,FALSE),"""","}," )</f>
        <v>"archivo": "/resucito/src/index.html?canto=salmo146"},</v>
      </c>
      <c r="I195" t="str">
        <f>_xlfn.CONCAT(Table46[[#This Row],[id]:[URL]])</f>
        <v>{"id":"salmo146","titulo": "Salmo 146","salmo": "","letra": "146| salmo146","archivo": "/resucito/src/index.html?canto=salmo146"},</v>
      </c>
    </row>
    <row r="196" spans="2:9" x14ac:dyDescent="0.25">
      <c r="B196" s="25">
        <v>147</v>
      </c>
      <c r="C196" t="s">
        <v>975</v>
      </c>
      <c r="D196" t="str">
        <f>_xlfn.CONCAT("""",VLOOKUP(B196,'Index Web'!A$3:O$234,13,FALSE),"""",",")</f>
        <v>"salmo147",</v>
      </c>
      <c r="E196" t="str">
        <f>_xlfn.CONCAT("""titulo""",": ","""",VLOOKUP(B196,'Index Web'!A$3:L$234,3,FALSE),"""",",")</f>
        <v>"titulo": "Salmo 147",</v>
      </c>
      <c r="F196" t="str">
        <f>_xlfn.CONCAT("""salmo""",": ","""",VLOOKUP(B196,'Index Web'!A$3:L$234,4,FALSE),"""",",")</f>
        <v>"salmo": "",</v>
      </c>
      <c r="G196" t="str">
        <f>_xlfn.CONCAT("""letra""",": ","""",Table46[[#This Row],[Pg]],"|",VLOOKUP(B196,'Index Web'!A$3:O$234,15,FALSE)," ",VLOOKUP(B196,'Index Web'!A$3:O$234,13,FALSE),"""",",")</f>
        <v>"letra": "147| salmo147",</v>
      </c>
      <c r="H196" t="str">
        <f>_xlfn.CONCAT("""archivo""",": ","""/resucito/src/index.html?canto=",VLOOKUP(B196,'Index Web'!A$3:N$234,13,FALSE),"""","}," )</f>
        <v>"archivo": "/resucito/src/index.html?canto=salmo147"},</v>
      </c>
      <c r="I196" t="str">
        <f>_xlfn.CONCAT(Table46[[#This Row],[id]:[URL]])</f>
        <v>{"id":"salmo147","titulo": "Salmo 147","salmo": "","letra": "147| salmo147","archivo": "/resucito/src/index.html?canto=salmo147"},</v>
      </c>
    </row>
    <row r="197" spans="2:9" x14ac:dyDescent="0.25">
      <c r="B197" s="30">
        <v>233</v>
      </c>
      <c r="C197" t="s">
        <v>975</v>
      </c>
      <c r="D197" t="e">
        <f>_xlfn.CONCAT("""",VLOOKUP(B197,'Index Web'!A$3:O$234,13,FALSE),"""",",")</f>
        <v>#N/A</v>
      </c>
      <c r="E197" t="e">
        <f>_xlfn.CONCAT("""titulo""",": ","""",VLOOKUP(B197,'Index Web'!A$3:L$234,3,FALSE),"""",",")</f>
        <v>#N/A</v>
      </c>
      <c r="F197" t="e">
        <f>_xlfn.CONCAT("""salmo""",": ","""",VLOOKUP(B197,'Index Web'!A$3:L$234,4,FALSE),"""",",")</f>
        <v>#N/A</v>
      </c>
      <c r="G197" t="e">
        <f>_xlfn.CONCAT("""letra""",": ","""",Table46[[#This Row],[Pg]],"|",VLOOKUP(B197,'Index Web'!A$3:O$234,15,FALSE)," ",VLOOKUP(B197,'Index Web'!A$3:O$234,13,FALSE),"""",",")</f>
        <v>#N/A</v>
      </c>
      <c r="H197" t="e">
        <f>_xlfn.CONCAT("""archivo""",": ","""/resucito/src/index.html?canto=",VLOOKUP(B197,'Index Web'!A$3:N$234,13,FALSE),"""","}," )</f>
        <v>#N/A</v>
      </c>
      <c r="I197" t="e">
        <f>_xlfn.CONCAT(Table46[[#This Row],[id]:[URL]])</f>
        <v>#N/A</v>
      </c>
    </row>
    <row r="198" spans="2:9" x14ac:dyDescent="0.25">
      <c r="B198" s="25">
        <v>148</v>
      </c>
      <c r="C198" t="s">
        <v>975</v>
      </c>
      <c r="D198" t="str">
        <f>_xlfn.CONCAT("""",VLOOKUP(B198,'Index Web'!A$3:O$234,13,FALSE),"""",",")</f>
        <v>"salmo148",</v>
      </c>
      <c r="E198" t="str">
        <f>_xlfn.CONCAT("""titulo""",": ","""",VLOOKUP(B198,'Index Web'!A$3:L$234,3,FALSE),"""",",")</f>
        <v>"titulo": "Salmo 148",</v>
      </c>
      <c r="F198" t="str">
        <f>_xlfn.CONCAT("""salmo""",": ","""",VLOOKUP(B198,'Index Web'!A$3:L$234,4,FALSE),"""",",")</f>
        <v>"salmo": "",</v>
      </c>
      <c r="G198" t="str">
        <f>_xlfn.CONCAT("""letra""",": ","""",Table46[[#This Row],[Pg]],"|",VLOOKUP(B198,'Index Web'!A$3:O$234,15,FALSE)," ",VLOOKUP(B198,'Index Web'!A$3:O$234,13,FALSE),"""",",")</f>
        <v>"letra": "148| salmo148",</v>
      </c>
      <c r="H198" t="str">
        <f>_xlfn.CONCAT("""archivo""",": ","""/resucito/src/index.html?canto=",VLOOKUP(B198,'Index Web'!A$3:N$234,13,FALSE),"""","}," )</f>
        <v>"archivo": "/resucito/src/index.html?canto=salmo148"},</v>
      </c>
      <c r="I198" t="str">
        <f>_xlfn.CONCAT(Table46[[#This Row],[id]:[URL]])</f>
        <v>{"id":"salmo148","titulo": "Salmo 148","salmo": "","letra": "148| salmo148","archivo": "/resucito/src/index.html?canto=salmo148"},</v>
      </c>
    </row>
    <row r="199" spans="2:9" x14ac:dyDescent="0.25">
      <c r="B199" s="31">
        <v>234</v>
      </c>
      <c r="C199" t="s">
        <v>975</v>
      </c>
      <c r="D199" t="e">
        <f>_xlfn.CONCAT("""",VLOOKUP(B199,'Index Web'!A$3:O$234,13,FALSE),"""",",")</f>
        <v>#N/A</v>
      </c>
      <c r="E199" t="e">
        <f>_xlfn.CONCAT("""titulo""",": ","""",VLOOKUP(B199,'Index Web'!A$3:L$234,3,FALSE),"""",",")</f>
        <v>#N/A</v>
      </c>
      <c r="F199" t="e">
        <f>_xlfn.CONCAT("""salmo""",": ","""",VLOOKUP(B199,'Index Web'!A$3:L$234,4,FALSE),"""",",")</f>
        <v>#N/A</v>
      </c>
      <c r="G199" t="e">
        <f>_xlfn.CONCAT("""letra""",": ","""",Table46[[#This Row],[Pg]],"|",VLOOKUP(B199,'Index Web'!A$3:O$234,15,FALSE)," ",VLOOKUP(B199,'Index Web'!A$3:O$234,13,FALSE),"""",",")</f>
        <v>#N/A</v>
      </c>
      <c r="H199" t="e">
        <f>_xlfn.CONCAT("""archivo""",": ","""/resucito/src/index.html?canto=",VLOOKUP(B199,'Index Web'!A$3:N$234,13,FALSE),"""","}," )</f>
        <v>#N/A</v>
      </c>
      <c r="I199" t="e">
        <f>_xlfn.CONCAT(Table46[[#This Row],[id]:[URL]])</f>
        <v>#N/A</v>
      </c>
    </row>
    <row r="200" spans="2:9" x14ac:dyDescent="0.25">
      <c r="B200" s="25">
        <v>149</v>
      </c>
      <c r="C200" t="s">
        <v>975</v>
      </c>
      <c r="D200" t="str">
        <f>_xlfn.CONCAT("""",VLOOKUP(B200,'Index Web'!A$3:O$234,13,FALSE),"""",",")</f>
        <v>"salmo149",</v>
      </c>
      <c r="E200" t="str">
        <f>_xlfn.CONCAT("""titulo""",": ","""",VLOOKUP(B200,'Index Web'!A$3:L$234,3,FALSE),"""",",")</f>
        <v>"titulo": "Salmo 149",</v>
      </c>
      <c r="F200" t="str">
        <f>_xlfn.CONCAT("""salmo""",": ","""",VLOOKUP(B200,'Index Web'!A$3:L$234,4,FALSE),"""",",")</f>
        <v>"salmo": "",</v>
      </c>
      <c r="G200" t="str">
        <f>_xlfn.CONCAT("""letra""",": ","""",Table46[[#This Row],[Pg]],"|",VLOOKUP(B200,'Index Web'!A$3:O$234,15,FALSE)," ",VLOOKUP(B200,'Index Web'!A$3:O$234,13,FALSE),"""",",")</f>
        <v>"letra": "149| salmo149",</v>
      </c>
      <c r="H200" t="str">
        <f>_xlfn.CONCAT("""archivo""",": ","""/resucito/src/index.html?canto=",VLOOKUP(B200,'Index Web'!A$3:N$234,13,FALSE),"""","}," )</f>
        <v>"archivo": "/resucito/src/index.html?canto=salmo149"},</v>
      </c>
      <c r="I200" t="str">
        <f>_xlfn.CONCAT(Table46[[#This Row],[id]:[URL]])</f>
        <v>{"id":"salmo149","titulo": "Salmo 149","salmo": "","letra": "149| salmo149","archivo": "/resucito/src/index.html?canto=salmo149"},</v>
      </c>
    </row>
    <row r="201" spans="2:9" x14ac:dyDescent="0.25">
      <c r="B201" s="26">
        <v>150</v>
      </c>
      <c r="C201" t="s">
        <v>975</v>
      </c>
      <c r="D201" t="str">
        <f>_xlfn.CONCAT("""",VLOOKUP(B201,'Index Web'!A$3:O$234,13,FALSE),"""",",")</f>
        <v>"salmo150",</v>
      </c>
      <c r="E201" t="str">
        <f>_xlfn.CONCAT("""titulo""",": ","""",VLOOKUP(B201,'Index Web'!A$3:L$234,3,FALSE),"""",",")</f>
        <v>"titulo": "Salmo 150",</v>
      </c>
      <c r="F201" t="str">
        <f>_xlfn.CONCAT("""salmo""",": ","""",VLOOKUP(B201,'Index Web'!A$3:L$234,4,FALSE),"""",",")</f>
        <v>"salmo": "",</v>
      </c>
      <c r="G201" t="str">
        <f>_xlfn.CONCAT("""letra""",": ","""",Table46[[#This Row],[Pg]],"|",VLOOKUP(B201,'Index Web'!A$3:O$234,15,FALSE)," ",VLOOKUP(B201,'Index Web'!A$3:O$234,13,FALSE),"""",",")</f>
        <v>"letra": "150| salmo150",</v>
      </c>
      <c r="H201" t="str">
        <f>_xlfn.CONCAT("""archivo""",": ","""/resucito/src/index.html?canto=",VLOOKUP(B201,'Index Web'!A$3:N$234,13,FALSE),"""","}," )</f>
        <v>"archivo": "/resucito/src/index.html?canto=salmo150"},</v>
      </c>
      <c r="I201" t="str">
        <f>_xlfn.CONCAT(Table46[[#This Row],[id]:[URL]])</f>
        <v>{"id":"salmo150","titulo": "Salmo 150","salmo": "","letra": "150| salmo150","archivo": "/resucito/src/index.html?canto=salmo150"},</v>
      </c>
    </row>
    <row r="202" spans="2:9" x14ac:dyDescent="0.25">
      <c r="B202" s="25">
        <v>151</v>
      </c>
      <c r="C202" t="s">
        <v>975</v>
      </c>
      <c r="D202" t="str">
        <f>_xlfn.CONCAT("""",VLOOKUP(B202,'Index Web'!A$3:O$234,13,FALSE),"""",",")</f>
        <v>"Is401017",</v>
      </c>
      <c r="E202" t="str">
        <f>_xlfn.CONCAT("""titulo""",": ","""",VLOOKUP(B202,'Index Web'!A$3:L$234,3,FALSE),"""",",")</f>
        <v>"titulo": "Salmodia Cantico - Isaias 40,10-17",</v>
      </c>
      <c r="F202" t="str">
        <f>_xlfn.CONCAT("""salmo""",": ","""",VLOOKUP(B202,'Index Web'!A$3:L$234,4,FALSE),"""",",")</f>
        <v>"salmo": "Cántico: EL BUEN PASTOR ES EL DIOS ALTISIMO Y SAPIENTÍSIMO - Is 40, 10-17",</v>
      </c>
      <c r="G202" t="str">
        <f>_xlfn.CONCAT("""letra""",": ","""",Table46[[#This Row],[Pg]],"|",VLOOKUP(B202,'Index Web'!A$3:O$234,15,FALSE)," ",VLOOKUP(B202,'Index Web'!A$3:O$234,13,FALSE),"""",",")</f>
        <v>"letra": "151|Cántico: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v>
      </c>
      <c r="H202" t="str">
        <f>_xlfn.CONCAT("""archivo""",": ","""/resucito/src/index.html?canto=",VLOOKUP(B202,'Index Web'!A$3:N$234,13,FALSE),"""","}," )</f>
        <v>"archivo": "/resucito/src/index.html?canto=Is401017"},</v>
      </c>
      <c r="I202" t="str">
        <f>_xlfn.CONCAT(Table46[[#This Row],[id]:[URL]])</f>
        <v>{"id":"Is401017","titulo": "Salmodia Cantico - Isaias 40,10-17","salmo": "Cántico: EL BUEN PASTOR ES EL DIOS ALTISIMO Y SAPIENTÍSIMO - Is 40, 10-17","letra": "151|Cántico: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Is401017","archivo": "/resucito/src/index.html?canto=Is401017"},</v>
      </c>
    </row>
    <row r="203" spans="2:9" x14ac:dyDescent="0.25">
      <c r="B203" s="26">
        <v>152</v>
      </c>
      <c r="C203" t="s">
        <v>975</v>
      </c>
      <c r="D203" t="str">
        <f>_xlfn.CONCAT("""",VLOOKUP(B203,'Index Web'!A$3:O$234,13,FALSE),"""",",")</f>
        <v>"dn3578856",</v>
      </c>
      <c r="E203" t="str">
        <f>_xlfn.CONCAT("""titulo""",": ","""",VLOOKUP(B203,'Index Web'!A$3:L$234,3,FALSE),"""",",")</f>
        <v>"titulo": "Salmodia Cantico - Dn 3, 57-88. 56",</v>
      </c>
      <c r="F203" t="str">
        <f>_xlfn.CONCAT("""salmo""",": ","""",VLOOKUP(B203,'Index Web'!A$3:L$234,4,FALSE),"""",",")</f>
        <v>"salmo": "Cántico: TODA LA CREACIÓN ALABE AL SEÑOR - Dn 3, 57-88. 56",</v>
      </c>
      <c r="G203" t="str">
        <f>_xlfn.CONCAT("""letra""",": ","""",Table46[[#This Row],[Pg]],"|",VLOOKUP(B203,'Index Web'!A$3:O$234,15,FALSE)," ",VLOOKUP(B203,'Index Web'!A$3:O$234,13,FALSE),"""",",")</f>
        <v>"letra": "152|Creaturas todas del Señor, bendecid al Señor, ensalzadlo con himnos por los siglos. Ángeles del Señor, bendecid al Señor; cielos, bendecid al Señor. Aguas del espacio, bendecid al Señor; ejércitos del Señor, bendecid al Señor. Sol y luna, bendecid al Señor; astros del cielo, bendecid al Señor. Lluvia y rocío, bendecid al Señor; vientos todos, bendecid al Señor. Fuego y calor, bendecid al Señor; fríos y heladas, bendecid al Señor. Rocíos y nevadas, bendecid al Señor; témpanos y hielos, bendecid al Señor. Escarchas y nieves, bendecid al Señor; noche y día, bendecid al Señor. Luz y tinieblas, bendecid al Señor; rayos y nubes, bendecid al Señor. Bendiga la tierra al Señor, ensálcelo con himnos por los siglos. Montes y cumbres, bendecid al Señor; cuanto germina en la tierra, bendiga al Señor. Manantiales, bendecid al Señor; mares y ríos, bendecid al Señor. Cetáceos y peces, bendecid al Señor; aves del cielo, bendecid al Señor. Fieras y ganados, bendecid al Señor, ensalzadlo con himnos por los siglos. Hijos de los hombres, bendecid al Señor; bendiga Israel al Señor. Sacerdotes del Señor, bendecid al Señor; siervos del Señor, bendecid al Señor. Almas y espíritus justos, bendecid al Señor; santos y humildes de corazón, bendecid al Señor. Ananías, Azarías y Misael, bendecid al Señor, ensalzadlo con himnos por los siglos. Bendigamos al Padre, al Hijo y al Espíritu Santo, ensalcémoslo con himnos por los siglos. Bendito el Señor en la bóveda del cielo, alabado y glorioso y ensalzado por los siglos. No se dice Gloria al Padre. dn3578856",</v>
      </c>
      <c r="H203" t="str">
        <f>_xlfn.CONCAT("""archivo""",": ","""/resucito/src/index.html?canto=",VLOOKUP(B203,'Index Web'!A$3:N$234,13,FALSE),"""","}," )</f>
        <v>"archivo": "/resucito/src/index.html?canto=dn3578856"},</v>
      </c>
      <c r="I203" t="str">
        <f>_xlfn.CONCAT(Table46[[#This Row],[id]:[URL]])</f>
        <v>{"id":"dn3578856","titulo": "Salmodia Cantico - Dn 3, 57-88. 56","salmo": "Cántico: TODA LA CREACIÓN ALABE AL SEÑOR - Dn 3, 57-88. 56","letra": "152|Creaturas todas del Señor, bendecid al Señor, ensalzadlo con himnos por los siglos. Ángeles del Señor, bendecid al Señor; cielos, bendecid al Señor. Aguas del espacio, bendecid al Señor; ejércitos del Señor, bendecid al Señor. Sol y luna, bendecid al Señor; astros del cielo, bendecid al Señor. Lluvia y rocío, bendecid al Señor; vientos todos, bendecid al Señor. Fuego y calor, bendecid al Señor; fríos y heladas, bendecid al Señor. Rocíos y nevadas, bendecid al Señor; témpanos y hielos, bendecid al Señor. Escarchas y nieves, bendecid al Señor; noche y día, bendecid al Señor. Luz y tinieblas, bendecid al Señor; rayos y nubes, bendecid al Señor. Bendiga la tierra al Señor, ensálcelo con himnos por los siglos. Montes y cumbres, bendecid al Señor; cuanto germina en la tierra, bendiga al Señor. Manantiales, bendecid al Señor; mares y ríos, bendecid al Señor. Cetáceos y peces, bendecid al Señor; aves del cielo, bendecid al Señor. Fieras y ganados, bendecid al Señor, ensalzadlo con himnos por los siglos. Hijos de los hombres, bendecid al Señor; bendiga Israel al Señor. Sacerdotes del Señor, bendecid al Señor; siervos del Señor, bendecid al Señor. Almas y espíritus justos, bendecid al Señor; santos y humildes de corazón, bendecid al Señor. Ananías, Azarías y Misael, bendecid al Señor, ensalzadlo con himnos por los siglos. Bendigamos al Padre, al Hijo y al Espíritu Santo, ensalcémoslo con himnos por los siglos. Bendito el Señor en la bóveda del cielo, alabado y glorioso y ensalzado por los siglos. No se dice Gloria al Padre. dn3578856","archivo": "/resucito/src/index.html?canto=dn3578856"},</v>
      </c>
    </row>
    <row r="204" spans="2:9" x14ac:dyDescent="0.25">
      <c r="B204" s="25">
        <v>153</v>
      </c>
      <c r="C204" t="s">
        <v>975</v>
      </c>
      <c r="D204" t="str">
        <f>_xlfn.CONCAT("""",VLOOKUP(B204,'Index Web'!A$3:O$234,13,FALSE),"""",",")</f>
        <v>"",</v>
      </c>
      <c r="E204" t="str">
        <f>_xlfn.CONCAT("""titulo""",": ","""",VLOOKUP(B204,'Index Web'!A$3:L$234,3,FALSE),"""",",")</f>
        <v>"titulo": "",</v>
      </c>
      <c r="F204" t="str">
        <f>_xlfn.CONCAT("""salmo""",": ","""",VLOOKUP(B204,'Index Web'!A$3:L$234,4,FALSE),"""",",")</f>
        <v>"salmo": "",</v>
      </c>
      <c r="G204" t="str">
        <f>_xlfn.CONCAT("""letra""",": ","""",Table46[[#This Row],[Pg]],"|",VLOOKUP(B204,'Index Web'!A$3:O$234,15,FALSE)," ",VLOOKUP(B204,'Index Web'!A$3:O$234,13,FALSE),"""",",")</f>
        <v>"letra": "153| ",</v>
      </c>
      <c r="H204" t="str">
        <f>_xlfn.CONCAT("""archivo""",": ","""/resucito/src/index.html?canto=",VLOOKUP(B204,'Index Web'!A$3:N$234,13,FALSE),"""","}," )</f>
        <v>"archivo": "/resucito/src/index.html?canto="},</v>
      </c>
      <c r="I204" t="str">
        <f>_xlfn.CONCAT(Table46[[#This Row],[id]:[URL]])</f>
        <v>{"id":"","titulo": "","salmo": "","letra": "153| ","archivo": "/resucito/src/index.html?canto="},</v>
      </c>
    </row>
    <row r="205" spans="2:9" x14ac:dyDescent="0.25">
      <c r="B205" s="30">
        <v>235</v>
      </c>
      <c r="C205" t="s">
        <v>975</v>
      </c>
      <c r="D205" t="e">
        <f>_xlfn.CONCAT("""",VLOOKUP(B205,'Index Web'!A$3:O$234,13,FALSE),"""",",")</f>
        <v>#N/A</v>
      </c>
      <c r="E205" t="e">
        <f>_xlfn.CONCAT("""titulo""",": ","""",VLOOKUP(B205,'Index Web'!A$3:L$234,3,FALSE),"""",",")</f>
        <v>#N/A</v>
      </c>
      <c r="F205" t="e">
        <f>_xlfn.CONCAT("""salmo""",": ","""",VLOOKUP(B205,'Index Web'!A$3:L$234,4,FALSE),"""",",")</f>
        <v>#N/A</v>
      </c>
      <c r="G205" t="e">
        <f>_xlfn.CONCAT("""letra""",": ","""",Table46[[#This Row],[Pg]],"|",VLOOKUP(B205,'Index Web'!A$3:O$234,15,FALSE)," ",VLOOKUP(B205,'Index Web'!A$3:O$234,13,FALSE),"""",",")</f>
        <v>#N/A</v>
      </c>
      <c r="H205" t="e">
        <f>_xlfn.CONCAT("""archivo""",": ","""/resucito/src/index.html?canto=",VLOOKUP(B205,'Index Web'!A$3:N$234,13,FALSE),"""","}," )</f>
        <v>#N/A</v>
      </c>
      <c r="I205" t="e">
        <f>_xlfn.CONCAT(Table46[[#This Row],[id]:[URL]])</f>
        <v>#N/A</v>
      </c>
    </row>
    <row r="206" spans="2:9" x14ac:dyDescent="0.25">
      <c r="B206" s="25">
        <v>154</v>
      </c>
      <c r="C206" t="s">
        <v>975</v>
      </c>
      <c r="D206" t="str">
        <f>_xlfn.CONCAT("""",VLOOKUP(B206,'Index Web'!A$3:O$234,13,FALSE),"""",",")</f>
        <v>"",</v>
      </c>
      <c r="E206" t="str">
        <f>_xlfn.CONCAT("""titulo""",": ","""",VLOOKUP(B206,'Index Web'!A$3:L$234,3,FALSE),"""",",")</f>
        <v>"titulo": "",</v>
      </c>
      <c r="F206" t="str">
        <f>_xlfn.CONCAT("""salmo""",": ","""",VLOOKUP(B206,'Index Web'!A$3:L$234,4,FALSE),"""",",")</f>
        <v>"salmo": "",</v>
      </c>
      <c r="G206" t="str">
        <f>_xlfn.CONCAT("""letra""",": ","""",Table46[[#This Row],[Pg]],"|",VLOOKUP(B206,'Index Web'!A$3:O$234,15,FALSE)," ",VLOOKUP(B206,'Index Web'!A$3:O$234,13,FALSE),"""",",")</f>
        <v>"letra": "154| ",</v>
      </c>
      <c r="H206" t="str">
        <f>_xlfn.CONCAT("""archivo""",": ","""/resucito/src/index.html?canto=",VLOOKUP(B206,'Index Web'!A$3:N$234,13,FALSE),"""","}," )</f>
        <v>"archivo": "/resucito/src/index.html?canto="},</v>
      </c>
      <c r="I206" t="str">
        <f>_xlfn.CONCAT(Table46[[#This Row],[id]:[URL]])</f>
        <v>{"id":"","titulo": "","salmo": "","letra": "154| ","archivo": "/resucito/src/index.html?canto="},</v>
      </c>
    </row>
    <row r="207" spans="2:9" x14ac:dyDescent="0.25">
      <c r="B207" s="26">
        <v>155</v>
      </c>
      <c r="C207" t="s">
        <v>975</v>
      </c>
      <c r="D207" t="str">
        <f>_xlfn.CONCAT("""",VLOOKUP(B207,'Index Web'!A$3:O$234,13,FALSE),"""",",")</f>
        <v>"",</v>
      </c>
      <c r="E207" t="str">
        <f>_xlfn.CONCAT("""titulo""",": ","""",VLOOKUP(B207,'Index Web'!A$3:L$234,3,FALSE),"""",",")</f>
        <v>"titulo": "",</v>
      </c>
      <c r="F207" t="str">
        <f>_xlfn.CONCAT("""salmo""",": ","""",VLOOKUP(B207,'Index Web'!A$3:L$234,4,FALSE),"""",",")</f>
        <v>"salmo": "",</v>
      </c>
      <c r="G207" t="str">
        <f>_xlfn.CONCAT("""letra""",": ","""",Table46[[#This Row],[Pg]],"|",VLOOKUP(B207,'Index Web'!A$3:O$234,15,FALSE)," ",VLOOKUP(B207,'Index Web'!A$3:O$234,13,FALSE),"""",",")</f>
        <v>"letra": "155| ",</v>
      </c>
      <c r="H207" t="str">
        <f>_xlfn.CONCAT("""archivo""",": ","""/resucito/src/index.html?canto=",VLOOKUP(B207,'Index Web'!A$3:N$234,13,FALSE),"""","}," )</f>
        <v>"archivo": "/resucito/src/index.html?canto="},</v>
      </c>
      <c r="I207" t="str">
        <f>_xlfn.CONCAT(Table46[[#This Row],[id]:[URL]])</f>
        <v>{"id":"","titulo": "","salmo": "","letra": "155| ","archivo": "/resucito/src/index.html?canto="},</v>
      </c>
    </row>
    <row r="208" spans="2:9" x14ac:dyDescent="0.25">
      <c r="B208" s="25">
        <v>156</v>
      </c>
      <c r="C208" t="s">
        <v>975</v>
      </c>
      <c r="D208" t="str">
        <f>_xlfn.CONCAT("""",VLOOKUP(B208,'Index Web'!A$3:O$234,13,FALSE),"""",",")</f>
        <v>"",</v>
      </c>
      <c r="E208" t="str">
        <f>_xlfn.CONCAT("""titulo""",": ","""",VLOOKUP(B208,'Index Web'!A$3:L$234,3,FALSE),"""",",")</f>
        <v>"titulo": "",</v>
      </c>
      <c r="F208" t="str">
        <f>_xlfn.CONCAT("""salmo""",": ","""",VLOOKUP(B208,'Index Web'!A$3:L$234,4,FALSE),"""",",")</f>
        <v>"salmo": "",</v>
      </c>
      <c r="G208" t="str">
        <f>_xlfn.CONCAT("""letra""",": ","""",Table46[[#This Row],[Pg]],"|",VLOOKUP(B208,'Index Web'!A$3:O$234,15,FALSE)," ",VLOOKUP(B208,'Index Web'!A$3:O$234,13,FALSE),"""",",")</f>
        <v>"letra": "156| ",</v>
      </c>
      <c r="H208" t="str">
        <f>_xlfn.CONCAT("""archivo""",": ","""/resucito/src/index.html?canto=",VLOOKUP(B208,'Index Web'!A$3:N$234,13,FALSE),"""","}," )</f>
        <v>"archivo": "/resucito/src/index.html?canto="},</v>
      </c>
      <c r="I208" t="str">
        <f>_xlfn.CONCAT(Table46[[#This Row],[id]:[URL]])</f>
        <v>{"id":"","titulo": "","salmo": "","letra": "156| ","archivo": "/resucito/src/index.html?canto="},</v>
      </c>
    </row>
    <row r="209" spans="2:9" x14ac:dyDescent="0.25">
      <c r="B209" s="28">
        <v>244</v>
      </c>
      <c r="C209" t="s">
        <v>975</v>
      </c>
      <c r="D209" t="e">
        <f>_xlfn.CONCAT("""",VLOOKUP(B209,'Index Web'!A$3:O$234,13,FALSE),"""",",")</f>
        <v>#N/A</v>
      </c>
      <c r="E209" t="e">
        <f>_xlfn.CONCAT("""titulo""",": ","""",VLOOKUP(B209,'Index Web'!A$3:L$234,3,FALSE),"""",",")</f>
        <v>#N/A</v>
      </c>
      <c r="F209" t="e">
        <f>_xlfn.CONCAT("""salmo""",": ","""",VLOOKUP(B209,'Index Web'!A$3:L$234,4,FALSE),"""",",")</f>
        <v>#N/A</v>
      </c>
      <c r="G209" t="e">
        <f>_xlfn.CONCAT("""letra""",": ","""",Table46[[#This Row],[Pg]],"|",VLOOKUP(B209,'Index Web'!A$3:O$234,15,FALSE)," ",VLOOKUP(B209,'Index Web'!A$3:O$234,13,FALSE),"""",",")</f>
        <v>#N/A</v>
      </c>
      <c r="H209" t="e">
        <f>_xlfn.CONCAT("""archivo""",": ","""/resucito/src/index.html?canto=",VLOOKUP(B209,'Index Web'!A$3:N$234,13,FALSE),"""","}," )</f>
        <v>#N/A</v>
      </c>
      <c r="I209" t="e">
        <f>_xlfn.CONCAT(Table46[[#This Row],[id]:[URL]])</f>
        <v>#N/A</v>
      </c>
    </row>
    <row r="210" spans="2:9" x14ac:dyDescent="0.25">
      <c r="B210" s="25">
        <v>157</v>
      </c>
      <c r="C210" t="s">
        <v>975</v>
      </c>
      <c r="D210" t="str">
        <f>_xlfn.CONCAT("""",VLOOKUP(B210,'Index Web'!A$3:O$234,13,FALSE),"""",",")</f>
        <v>"",</v>
      </c>
      <c r="E210" t="str">
        <f>_xlfn.CONCAT("""titulo""",": ","""",VLOOKUP(B210,'Index Web'!A$3:L$234,3,FALSE),"""",",")</f>
        <v>"titulo": "",</v>
      </c>
      <c r="F210" t="str">
        <f>_xlfn.CONCAT("""salmo""",": ","""",VLOOKUP(B210,'Index Web'!A$3:L$234,4,FALSE),"""",",")</f>
        <v>"salmo": "",</v>
      </c>
      <c r="G210" t="str">
        <f>_xlfn.CONCAT("""letra""",": ","""",Table46[[#This Row],[Pg]],"|",VLOOKUP(B210,'Index Web'!A$3:O$234,15,FALSE)," ",VLOOKUP(B210,'Index Web'!A$3:O$234,13,FALSE),"""",",")</f>
        <v>"letra": "157| ",</v>
      </c>
      <c r="H210" t="str">
        <f>_xlfn.CONCAT("""archivo""",": ","""/resucito/src/index.html?canto=",VLOOKUP(B210,'Index Web'!A$3:N$234,13,FALSE),"""","}," )</f>
        <v>"archivo": "/resucito/src/index.html?canto="},</v>
      </c>
      <c r="I210" t="str">
        <f>_xlfn.CONCAT(Table46[[#This Row],[id]:[URL]])</f>
        <v>{"id":"","titulo": "","salmo": "","letra": "157| ","archivo": "/resucito/src/index.html?canto="},</v>
      </c>
    </row>
    <row r="211" spans="2:9" x14ac:dyDescent="0.25">
      <c r="B211" s="27">
        <v>220</v>
      </c>
      <c r="C211" t="s">
        <v>975</v>
      </c>
      <c r="D211" t="str">
        <f>_xlfn.CONCAT("""",VLOOKUP(B211,'Index Web'!A$3:O$234,13,FALSE),"""",",")</f>
        <v>"",</v>
      </c>
      <c r="E211" t="str">
        <f>_xlfn.CONCAT("""titulo""",": ","""",VLOOKUP(B211,'Index Web'!A$3:L$234,3,FALSE),"""",",")</f>
        <v>"titulo": "",</v>
      </c>
      <c r="F211" t="str">
        <f>_xlfn.CONCAT("""salmo""",": ","""",VLOOKUP(B211,'Index Web'!A$3:L$234,4,FALSE),"""",",")</f>
        <v>"salmo": "",</v>
      </c>
      <c r="G211" t="str">
        <f>_xlfn.CONCAT("""letra""",": ","""",Table46[[#This Row],[Pg]],"|",VLOOKUP(B211,'Index Web'!A$3:O$234,15,FALSE)," ",VLOOKUP(B211,'Index Web'!A$3:O$234,13,FALSE),"""",",")</f>
        <v>"letra": "220| ",</v>
      </c>
      <c r="H211" t="str">
        <f>_xlfn.CONCAT("""archivo""",": ","""/resucito/src/index.html?canto=",VLOOKUP(B211,'Index Web'!A$3:N$234,13,FALSE),"""","}," )</f>
        <v>"archivo": "/resucito/src/index.html?canto="},</v>
      </c>
      <c r="I211" t="str">
        <f>_xlfn.CONCAT(Table46[[#This Row],[id]:[URL]])</f>
        <v>{"id":"","titulo": "","salmo": "","letra": "220| ","archivo": "/resucito/src/index.html?canto="},</v>
      </c>
    </row>
    <row r="212" spans="2:9" x14ac:dyDescent="0.25">
      <c r="B212" s="25">
        <v>158</v>
      </c>
      <c r="C212" t="s">
        <v>975</v>
      </c>
      <c r="D212" t="str">
        <f>_xlfn.CONCAT("""",VLOOKUP(B212,'Index Web'!A$3:O$234,13,FALSE),"""",",")</f>
        <v>"",</v>
      </c>
      <c r="E212" t="str">
        <f>_xlfn.CONCAT("""titulo""",": ","""",VLOOKUP(B212,'Index Web'!A$3:L$234,3,FALSE),"""",",")</f>
        <v>"titulo": "",</v>
      </c>
      <c r="F212" t="str">
        <f>_xlfn.CONCAT("""salmo""",": ","""",VLOOKUP(B212,'Index Web'!A$3:L$234,4,FALSE),"""",",")</f>
        <v>"salmo": "",</v>
      </c>
      <c r="G212" t="str">
        <f>_xlfn.CONCAT("""letra""",": ","""",Table46[[#This Row],[Pg]],"|",VLOOKUP(B212,'Index Web'!A$3:O$234,15,FALSE)," ",VLOOKUP(B212,'Index Web'!A$3:O$234,13,FALSE),"""",",")</f>
        <v>"letra": "158| ",</v>
      </c>
      <c r="H212" t="str">
        <f>_xlfn.CONCAT("""archivo""",": ","""/resucito/src/index.html?canto=",VLOOKUP(B212,'Index Web'!A$3:N$234,13,FALSE),"""","}," )</f>
        <v>"archivo": "/resucito/src/index.html?canto="},</v>
      </c>
      <c r="I212" t="str">
        <f>_xlfn.CONCAT(Table46[[#This Row],[id]:[URL]])</f>
        <v>{"id":"","titulo": "","salmo": "","letra": "158| ","archivo": "/resucito/src/index.html?canto="},</v>
      </c>
    </row>
    <row r="213" spans="2:9" x14ac:dyDescent="0.25">
      <c r="B213" s="26">
        <v>159</v>
      </c>
      <c r="C213" t="s">
        <v>975</v>
      </c>
      <c r="D213" t="str">
        <f>_xlfn.CONCAT("""",VLOOKUP(B213,'Index Web'!A$3:O$234,13,FALSE),"""",",")</f>
        <v>"",</v>
      </c>
      <c r="E213" t="str">
        <f>_xlfn.CONCAT("""titulo""",": ","""",VLOOKUP(B213,'Index Web'!A$3:L$234,3,FALSE),"""",",")</f>
        <v>"titulo": "",</v>
      </c>
      <c r="F213" t="str">
        <f>_xlfn.CONCAT("""salmo""",": ","""",VLOOKUP(B213,'Index Web'!A$3:L$234,4,FALSE),"""",",")</f>
        <v>"salmo": "",</v>
      </c>
      <c r="G213" t="str">
        <f>_xlfn.CONCAT("""letra""",": ","""",Table46[[#This Row],[Pg]],"|",VLOOKUP(B213,'Index Web'!A$3:O$234,15,FALSE)," ",VLOOKUP(B213,'Index Web'!A$3:O$234,13,FALSE),"""",",")</f>
        <v>"letra": "159| ",</v>
      </c>
      <c r="H213" t="str">
        <f>_xlfn.CONCAT("""archivo""",": ","""/resucito/src/index.html?canto=",VLOOKUP(B213,'Index Web'!A$3:N$234,13,FALSE),"""","}," )</f>
        <v>"archivo": "/resucito/src/index.html?canto="},</v>
      </c>
      <c r="I213" t="str">
        <f>_xlfn.CONCAT(Table46[[#This Row],[id]:[URL]])</f>
        <v>{"id":"","titulo": "","salmo": "","letra": "159| ","archivo": "/resucito/src/index.html?canto="},</v>
      </c>
    </row>
    <row r="214" spans="2:9" x14ac:dyDescent="0.25">
      <c r="B214" s="31">
        <v>236</v>
      </c>
      <c r="C214" t="s">
        <v>975</v>
      </c>
      <c r="D214" t="e">
        <f>_xlfn.CONCAT("""",VLOOKUP(B214,'Index Web'!A$3:O$234,13,FALSE),"""",",")</f>
        <v>#N/A</v>
      </c>
      <c r="E214" t="e">
        <f>_xlfn.CONCAT("""titulo""",": ","""",VLOOKUP(B214,'Index Web'!A$3:L$234,3,FALSE),"""",",")</f>
        <v>#N/A</v>
      </c>
      <c r="F214" t="e">
        <f>_xlfn.CONCAT("""salmo""",": ","""",VLOOKUP(B214,'Index Web'!A$3:L$234,4,FALSE),"""",",")</f>
        <v>#N/A</v>
      </c>
      <c r="G214" t="e">
        <f>_xlfn.CONCAT("""letra""",": ","""",Table46[[#This Row],[Pg]],"|",VLOOKUP(B214,'Index Web'!A$3:O$234,15,FALSE)," ",VLOOKUP(B214,'Index Web'!A$3:O$234,13,FALSE),"""",",")</f>
        <v>#N/A</v>
      </c>
      <c r="H214" t="e">
        <f>_xlfn.CONCAT("""archivo""",": ","""/resucito/src/index.html?canto=",VLOOKUP(B214,'Index Web'!A$3:N$234,13,FALSE),"""","}," )</f>
        <v>#N/A</v>
      </c>
      <c r="I214" t="e">
        <f>_xlfn.CONCAT(Table46[[#This Row],[id]:[URL]])</f>
        <v>#N/A</v>
      </c>
    </row>
    <row r="215" spans="2:9" x14ac:dyDescent="0.25">
      <c r="B215" s="26">
        <v>160</v>
      </c>
      <c r="C215" t="s">
        <v>975</v>
      </c>
      <c r="D215" t="str">
        <f>_xlfn.CONCAT("""",VLOOKUP(B215,'Index Web'!A$3:O$234,13,FALSE),"""",",")</f>
        <v>"",</v>
      </c>
      <c r="E215" t="str">
        <f>_xlfn.CONCAT("""titulo""",": ","""",VLOOKUP(B215,'Index Web'!A$3:L$234,3,FALSE),"""",",")</f>
        <v>"titulo": "",</v>
      </c>
      <c r="F215" t="str">
        <f>_xlfn.CONCAT("""salmo""",": ","""",VLOOKUP(B215,'Index Web'!A$3:L$234,4,FALSE),"""",",")</f>
        <v>"salmo": "",</v>
      </c>
      <c r="G215" t="str">
        <f>_xlfn.CONCAT("""letra""",": ","""",Table46[[#This Row],[Pg]],"|",VLOOKUP(B215,'Index Web'!A$3:O$234,15,FALSE)," ",VLOOKUP(B215,'Index Web'!A$3:O$234,13,FALSE),"""",",")</f>
        <v>"letra": "160| ",</v>
      </c>
      <c r="H215" t="str">
        <f>_xlfn.CONCAT("""archivo""",": ","""/resucito/src/index.html?canto=",VLOOKUP(B215,'Index Web'!A$3:N$234,13,FALSE),"""","}," )</f>
        <v>"archivo": "/resucito/src/index.html?canto="},</v>
      </c>
      <c r="I215" t="str">
        <f>_xlfn.CONCAT(Table46[[#This Row],[id]:[URL]])</f>
        <v>{"id":"","titulo": "","salmo": "","letra": "160| ","archivo": "/resucito/src/index.html?canto="},</v>
      </c>
    </row>
    <row r="216" spans="2:9" x14ac:dyDescent="0.25">
      <c r="B216" s="25">
        <v>161</v>
      </c>
      <c r="C216" t="s">
        <v>975</v>
      </c>
      <c r="D216" t="str">
        <f>_xlfn.CONCAT("""",VLOOKUP(B216,'Index Web'!A$3:O$234,13,FALSE),"""",",")</f>
        <v>"",</v>
      </c>
      <c r="E216" t="str">
        <f>_xlfn.CONCAT("""titulo""",": ","""",VLOOKUP(B216,'Index Web'!A$3:L$234,3,FALSE),"""",",")</f>
        <v>"titulo": "",</v>
      </c>
      <c r="F216" t="str">
        <f>_xlfn.CONCAT("""salmo""",": ","""",VLOOKUP(B216,'Index Web'!A$3:L$234,4,FALSE),"""",",")</f>
        <v>"salmo": "",</v>
      </c>
      <c r="G216" t="str">
        <f>_xlfn.CONCAT("""letra""",": ","""",Table46[[#This Row],[Pg]],"|",VLOOKUP(B216,'Index Web'!A$3:O$234,15,FALSE)," ",VLOOKUP(B216,'Index Web'!A$3:O$234,13,FALSE),"""",",")</f>
        <v>"letra": "161| ",</v>
      </c>
      <c r="H216" t="str">
        <f>_xlfn.CONCAT("""archivo""",": ","""/resucito/src/index.html?canto=",VLOOKUP(B216,'Index Web'!A$3:N$234,13,FALSE),"""","}," )</f>
        <v>"archivo": "/resucito/src/index.html?canto="},</v>
      </c>
      <c r="I216" t="str">
        <f>_xlfn.CONCAT(Table46[[#This Row],[id]:[URL]])</f>
        <v>{"id":"","titulo": "","salmo": "","letra": "161| ","archivo": "/resucito/src/index.html?canto="},</v>
      </c>
    </row>
    <row r="217" spans="2:9" x14ac:dyDescent="0.25">
      <c r="B217" s="26">
        <v>162</v>
      </c>
      <c r="C217" t="s">
        <v>975</v>
      </c>
      <c r="D217" t="str">
        <f>_xlfn.CONCAT("""",VLOOKUP(B217,'Index Web'!A$3:O$234,13,FALSE),"""",",")</f>
        <v>"",</v>
      </c>
      <c r="E217" t="str">
        <f>_xlfn.CONCAT("""titulo""",": ","""",VLOOKUP(B217,'Index Web'!A$3:L$234,3,FALSE),"""",",")</f>
        <v>"titulo": "",</v>
      </c>
      <c r="F217" t="str">
        <f>_xlfn.CONCAT("""salmo""",": ","""",VLOOKUP(B217,'Index Web'!A$3:L$234,4,FALSE),"""",",")</f>
        <v>"salmo": "",</v>
      </c>
      <c r="G217" t="str">
        <f>_xlfn.CONCAT("""letra""",": ","""",Table46[[#This Row],[Pg]],"|",VLOOKUP(B217,'Index Web'!A$3:O$234,15,FALSE)," ",VLOOKUP(B217,'Index Web'!A$3:O$234,13,FALSE),"""",",")</f>
        <v>"letra": "162| ",</v>
      </c>
      <c r="H217" t="str">
        <f>_xlfn.CONCAT("""archivo""",": ","""/resucito/src/index.html?canto=",VLOOKUP(B217,'Index Web'!A$3:N$234,13,FALSE),"""","}," )</f>
        <v>"archivo": "/resucito/src/index.html?canto="},</v>
      </c>
      <c r="I217" t="str">
        <f>_xlfn.CONCAT(Table46[[#This Row],[id]:[URL]])</f>
        <v>{"id":"","titulo": "","salmo": "","letra": "162| ","archivo": "/resucito/src/index.html?canto="},</v>
      </c>
    </row>
    <row r="218" spans="2:9" x14ac:dyDescent="0.25">
      <c r="B218" s="25">
        <v>163</v>
      </c>
      <c r="C218" t="s">
        <v>975</v>
      </c>
      <c r="D218" t="str">
        <f>_xlfn.CONCAT("""",VLOOKUP(B218,'Index Web'!A$3:O$234,13,FALSE),"""",",")</f>
        <v>"",</v>
      </c>
      <c r="E218" t="str">
        <f>_xlfn.CONCAT("""titulo""",": ","""",VLOOKUP(B218,'Index Web'!A$3:L$234,3,FALSE),"""",",")</f>
        <v>"titulo": "",</v>
      </c>
      <c r="F218" t="str">
        <f>_xlfn.CONCAT("""salmo""",": ","""",VLOOKUP(B218,'Index Web'!A$3:L$234,4,FALSE),"""",",")</f>
        <v>"salmo": "",</v>
      </c>
      <c r="G218" t="str">
        <f>_xlfn.CONCAT("""letra""",": ","""",Table46[[#This Row],[Pg]],"|",VLOOKUP(B218,'Index Web'!A$3:O$234,15,FALSE)," ",VLOOKUP(B218,'Index Web'!A$3:O$234,13,FALSE),"""",",")</f>
        <v>"letra": "163| ",</v>
      </c>
      <c r="H218" t="str">
        <f>_xlfn.CONCAT("""archivo""",": ","""/resucito/src/index.html?canto=",VLOOKUP(B218,'Index Web'!A$3:N$234,13,FALSE),"""","}," )</f>
        <v>"archivo": "/resucito/src/index.html?canto="},</v>
      </c>
      <c r="I218" t="str">
        <f>_xlfn.CONCAT(Table46[[#This Row],[id]:[URL]])</f>
        <v>{"id":"","titulo": "","salmo": "","letra": "163| ","archivo": "/resucito/src/index.html?canto="},</v>
      </c>
    </row>
    <row r="219" spans="2:9" x14ac:dyDescent="0.25">
      <c r="B219" s="26">
        <v>164</v>
      </c>
      <c r="C219" t="s">
        <v>975</v>
      </c>
      <c r="D219" t="str">
        <f>_xlfn.CONCAT("""",VLOOKUP(B219,'Index Web'!A$3:O$234,13,FALSE),"""",",")</f>
        <v>"",</v>
      </c>
      <c r="E219" t="str">
        <f>_xlfn.CONCAT("""titulo""",": ","""",VLOOKUP(B219,'Index Web'!A$3:L$234,3,FALSE),"""",",")</f>
        <v>"titulo": "",</v>
      </c>
      <c r="F219" t="str">
        <f>_xlfn.CONCAT("""salmo""",": ","""",VLOOKUP(B219,'Index Web'!A$3:L$234,4,FALSE),"""",",")</f>
        <v>"salmo": "",</v>
      </c>
      <c r="G219" t="str">
        <f>_xlfn.CONCAT("""letra""",": ","""",Table46[[#This Row],[Pg]],"|",VLOOKUP(B219,'Index Web'!A$3:O$234,15,FALSE)," ",VLOOKUP(B219,'Index Web'!A$3:O$234,13,FALSE),"""",",")</f>
        <v>"letra": "164| ",</v>
      </c>
      <c r="H219" t="str">
        <f>_xlfn.CONCAT("""archivo""",": ","""/resucito/src/index.html?canto=",VLOOKUP(B219,'Index Web'!A$3:N$234,13,FALSE),"""","}," )</f>
        <v>"archivo": "/resucito/src/index.html?canto="},</v>
      </c>
      <c r="I219" t="str">
        <f>_xlfn.CONCAT(Table46[[#This Row],[id]:[URL]])</f>
        <v>{"id":"","titulo": "","salmo": "","letra": "164| ","archivo": "/resucito/src/index.html?canto="},</v>
      </c>
    </row>
    <row r="220" spans="2:9" x14ac:dyDescent="0.25">
      <c r="B220" s="25">
        <v>165</v>
      </c>
      <c r="C220" t="s">
        <v>975</v>
      </c>
      <c r="D220" t="str">
        <f>_xlfn.CONCAT("""",VLOOKUP(B220,'Index Web'!A$3:O$234,13,FALSE),"""",",")</f>
        <v>"",</v>
      </c>
      <c r="E220" t="str">
        <f>_xlfn.CONCAT("""titulo""",": ","""",VLOOKUP(B220,'Index Web'!A$3:L$234,3,FALSE),"""",",")</f>
        <v>"titulo": "",</v>
      </c>
      <c r="F220" t="str">
        <f>_xlfn.CONCAT("""salmo""",": ","""",VLOOKUP(B220,'Index Web'!A$3:L$234,4,FALSE),"""",",")</f>
        <v>"salmo": "",</v>
      </c>
      <c r="G220" t="str">
        <f>_xlfn.CONCAT("""letra""",": ","""",Table46[[#This Row],[Pg]],"|",VLOOKUP(B220,'Index Web'!A$3:O$234,15,FALSE)," ",VLOOKUP(B220,'Index Web'!A$3:O$234,13,FALSE),"""",",")</f>
        <v>"letra": "165| ",</v>
      </c>
      <c r="H220" t="str">
        <f>_xlfn.CONCAT("""archivo""",": ","""/resucito/src/index.html?canto=",VLOOKUP(B220,'Index Web'!A$3:N$234,13,FALSE),"""","}," )</f>
        <v>"archivo": "/resucito/src/index.html?canto="},</v>
      </c>
      <c r="I220" t="str">
        <f>_xlfn.CONCAT(Table46[[#This Row],[id]:[URL]])</f>
        <v>{"id":"","titulo": "","salmo": "","letra": "165| ","archivo": "/resucito/src/index.html?canto="},</v>
      </c>
    </row>
    <row r="221" spans="2:9" x14ac:dyDescent="0.25">
      <c r="B221" s="26">
        <v>166</v>
      </c>
      <c r="C221" t="s">
        <v>975</v>
      </c>
      <c r="D221" t="str">
        <f>_xlfn.CONCAT("""",VLOOKUP(B221,'Index Web'!A$3:O$234,13,FALSE),"""",",")</f>
        <v>"",</v>
      </c>
      <c r="E221" t="str">
        <f>_xlfn.CONCAT("""titulo""",": ","""",VLOOKUP(B221,'Index Web'!A$3:L$234,3,FALSE),"""",",")</f>
        <v>"titulo": "",</v>
      </c>
      <c r="F221" t="str">
        <f>_xlfn.CONCAT("""salmo""",": ","""",VLOOKUP(B221,'Index Web'!A$3:L$234,4,FALSE),"""",",")</f>
        <v>"salmo": "",</v>
      </c>
      <c r="G221" t="str">
        <f>_xlfn.CONCAT("""letra""",": ","""",Table46[[#This Row],[Pg]],"|",VLOOKUP(B221,'Index Web'!A$3:O$234,15,FALSE)," ",VLOOKUP(B221,'Index Web'!A$3:O$234,13,FALSE),"""",",")</f>
        <v>"letra": "166| ",</v>
      </c>
      <c r="H221" t="str">
        <f>_xlfn.CONCAT("""archivo""",": ","""/resucito/src/index.html?canto=",VLOOKUP(B221,'Index Web'!A$3:N$234,13,FALSE),"""","}," )</f>
        <v>"archivo": "/resucito/src/index.html?canto="},</v>
      </c>
      <c r="I221" t="str">
        <f>_xlfn.CONCAT(Table46[[#This Row],[id]:[URL]])</f>
        <v>{"id":"","titulo": "","salmo": "","letra": "166| ","archivo": "/resucito/src/index.html?canto="},</v>
      </c>
    </row>
    <row r="222" spans="2:9" x14ac:dyDescent="0.25">
      <c r="B222" s="25">
        <v>167</v>
      </c>
      <c r="C222" t="s">
        <v>975</v>
      </c>
      <c r="D222" t="str">
        <f>_xlfn.CONCAT("""",VLOOKUP(B222,'Index Web'!A$3:O$234,13,FALSE),"""",",")</f>
        <v>"",</v>
      </c>
      <c r="E222" t="str">
        <f>_xlfn.CONCAT("""titulo""",": ","""",VLOOKUP(B222,'Index Web'!A$3:L$234,3,FALSE),"""",",")</f>
        <v>"titulo": "",</v>
      </c>
      <c r="F222" t="str">
        <f>_xlfn.CONCAT("""salmo""",": ","""",VLOOKUP(B222,'Index Web'!A$3:L$234,4,FALSE),"""",",")</f>
        <v>"salmo": "",</v>
      </c>
      <c r="G222" t="str">
        <f>_xlfn.CONCAT("""letra""",": ","""",Table46[[#This Row],[Pg]],"|",VLOOKUP(B222,'Index Web'!A$3:O$234,15,FALSE)," ",VLOOKUP(B222,'Index Web'!A$3:O$234,13,FALSE),"""",",")</f>
        <v>"letra": "167| ",</v>
      </c>
      <c r="H222" t="str">
        <f>_xlfn.CONCAT("""archivo""",": ","""/resucito/src/index.html?canto=",VLOOKUP(B222,'Index Web'!A$3:N$234,13,FALSE),"""","}," )</f>
        <v>"archivo": "/resucito/src/index.html?canto="},</v>
      </c>
      <c r="I222" t="str">
        <f>_xlfn.CONCAT(Table46[[#This Row],[id]:[URL]])</f>
        <v>{"id":"","titulo": "","salmo": "","letra": "167| ","archivo": "/resucito/src/index.html?canto="},</v>
      </c>
    </row>
    <row r="223" spans="2:9" x14ac:dyDescent="0.25">
      <c r="B223" s="26">
        <v>168</v>
      </c>
      <c r="C223" t="s">
        <v>975</v>
      </c>
      <c r="D223" t="str">
        <f>_xlfn.CONCAT("""",VLOOKUP(B223,'Index Web'!A$3:O$234,13,FALSE),"""",",")</f>
        <v>"",</v>
      </c>
      <c r="E223" t="str">
        <f>_xlfn.CONCAT("""titulo""",": ","""",VLOOKUP(B223,'Index Web'!A$3:L$234,3,FALSE),"""",",")</f>
        <v>"titulo": "",</v>
      </c>
      <c r="F223" t="str">
        <f>_xlfn.CONCAT("""salmo""",": ","""",VLOOKUP(B223,'Index Web'!A$3:L$234,4,FALSE),"""",",")</f>
        <v>"salmo": "",</v>
      </c>
      <c r="G223" t="str">
        <f>_xlfn.CONCAT("""letra""",": ","""",Table46[[#This Row],[Pg]],"|",VLOOKUP(B223,'Index Web'!A$3:O$234,15,FALSE)," ",VLOOKUP(B223,'Index Web'!A$3:O$234,13,FALSE),"""",",")</f>
        <v>"letra": "168| ",</v>
      </c>
      <c r="H223" t="str">
        <f>_xlfn.CONCAT("""archivo""",": ","""/resucito/src/index.html?canto=",VLOOKUP(B223,'Index Web'!A$3:N$234,13,FALSE),"""","}," )</f>
        <v>"archivo": "/resucito/src/index.html?canto="},</v>
      </c>
      <c r="I223" t="str">
        <f>_xlfn.CONCAT(Table46[[#This Row],[id]:[URL]])</f>
        <v>{"id":"","titulo": "","salmo": "","letra": "168| ","archivo": "/resucito/src/index.html?canto="},</v>
      </c>
    </row>
    <row r="224" spans="2:9" x14ac:dyDescent="0.25">
      <c r="B224" s="25">
        <v>169</v>
      </c>
      <c r="C224" t="s">
        <v>975</v>
      </c>
      <c r="D224" t="str">
        <f>_xlfn.CONCAT("""",VLOOKUP(B224,'Index Web'!A$3:O$234,13,FALSE),"""",",")</f>
        <v>"",</v>
      </c>
      <c r="E224" t="str">
        <f>_xlfn.CONCAT("""titulo""",": ","""",VLOOKUP(B224,'Index Web'!A$3:L$234,3,FALSE),"""",",")</f>
        <v>"titulo": "",</v>
      </c>
      <c r="F224" t="str">
        <f>_xlfn.CONCAT("""salmo""",": ","""",VLOOKUP(B224,'Index Web'!A$3:L$234,4,FALSE),"""",",")</f>
        <v>"salmo": "",</v>
      </c>
      <c r="G224" t="str">
        <f>_xlfn.CONCAT("""letra""",": ","""",Table46[[#This Row],[Pg]],"|",VLOOKUP(B224,'Index Web'!A$3:O$234,15,FALSE)," ",VLOOKUP(B224,'Index Web'!A$3:O$234,13,FALSE),"""",",")</f>
        <v>"letra": "169| ",</v>
      </c>
      <c r="H224" t="str">
        <f>_xlfn.CONCAT("""archivo""",": ","""/resucito/src/index.html?canto=",VLOOKUP(B224,'Index Web'!A$3:N$234,13,FALSE),"""","}," )</f>
        <v>"archivo": "/resucito/src/index.html?canto="},</v>
      </c>
      <c r="I224" t="str">
        <f>_xlfn.CONCAT(Table46[[#This Row],[id]:[URL]])</f>
        <v>{"id":"","titulo": "","salmo": "","letra": "169| ","archivo": "/resucito/src/index.html?canto="},</v>
      </c>
    </row>
    <row r="225" spans="2:9" x14ac:dyDescent="0.25">
      <c r="B225" s="26">
        <v>170</v>
      </c>
      <c r="C225" t="s">
        <v>975</v>
      </c>
      <c r="D225" t="str">
        <f>_xlfn.CONCAT("""",VLOOKUP(B225,'Index Web'!A$3:O$234,13,FALSE),"""",",")</f>
        <v>"",</v>
      </c>
      <c r="E225" t="str">
        <f>_xlfn.CONCAT("""titulo""",": ","""",VLOOKUP(B225,'Index Web'!A$3:L$234,3,FALSE),"""",",")</f>
        <v>"titulo": "",</v>
      </c>
      <c r="F225" t="str">
        <f>_xlfn.CONCAT("""salmo""",": ","""",VLOOKUP(B225,'Index Web'!A$3:L$234,4,FALSE),"""",",")</f>
        <v>"salmo": "",</v>
      </c>
      <c r="G225" t="str">
        <f>_xlfn.CONCAT("""letra""",": ","""",Table46[[#This Row],[Pg]],"|",VLOOKUP(B225,'Index Web'!A$3:O$234,15,FALSE)," ",VLOOKUP(B225,'Index Web'!A$3:O$234,13,FALSE),"""",",")</f>
        <v>"letra": "170| ",</v>
      </c>
      <c r="H225" t="str">
        <f>_xlfn.CONCAT("""archivo""",": ","""/resucito/src/index.html?canto=",VLOOKUP(B225,'Index Web'!A$3:N$234,13,FALSE),"""","}," )</f>
        <v>"archivo": "/resucito/src/index.html?canto="},</v>
      </c>
      <c r="I225" t="str">
        <f>_xlfn.CONCAT(Table46[[#This Row],[id]:[URL]])</f>
        <v>{"id":"","titulo": "","salmo": "","letra": "170| ","archivo": "/resucito/src/index.html?canto="},</v>
      </c>
    </row>
    <row r="226" spans="2:9" x14ac:dyDescent="0.25">
      <c r="B226" s="25">
        <v>171</v>
      </c>
      <c r="C226" t="s">
        <v>975</v>
      </c>
      <c r="D226" t="str">
        <f>_xlfn.CONCAT("""",VLOOKUP(B226,'Index Web'!A$3:O$234,13,FALSE),"""",",")</f>
        <v>"",</v>
      </c>
      <c r="E226" t="str">
        <f>_xlfn.CONCAT("""titulo""",": ","""",VLOOKUP(B226,'Index Web'!A$3:L$234,3,FALSE),"""",",")</f>
        <v>"titulo": "",</v>
      </c>
      <c r="F226" t="str">
        <f>_xlfn.CONCAT("""salmo""",": ","""",VLOOKUP(B226,'Index Web'!A$3:L$234,4,FALSE),"""",",")</f>
        <v>"salmo": "",</v>
      </c>
      <c r="G226" t="str">
        <f>_xlfn.CONCAT("""letra""",": ","""",Table46[[#This Row],[Pg]],"|",VLOOKUP(B226,'Index Web'!A$3:O$234,15,FALSE)," ",VLOOKUP(B226,'Index Web'!A$3:O$234,13,FALSE),"""",",")</f>
        <v>"letra": "171| ",</v>
      </c>
      <c r="H226" t="str">
        <f>_xlfn.CONCAT("""archivo""",": ","""/resucito/src/index.html?canto=",VLOOKUP(B226,'Index Web'!A$3:N$234,13,FALSE),"""","}," )</f>
        <v>"archivo": "/resucito/src/index.html?canto="},</v>
      </c>
      <c r="I226" t="str">
        <f>_xlfn.CONCAT(Table46[[#This Row],[id]:[URL]])</f>
        <v>{"id":"","titulo": "","salmo": "","letra": "171| ","archivo": "/resucito/src/index.html?canto="},</v>
      </c>
    </row>
    <row r="227" spans="2:9" x14ac:dyDescent="0.25">
      <c r="B227" s="26">
        <v>172</v>
      </c>
      <c r="C227" t="s">
        <v>975</v>
      </c>
      <c r="D227" t="str">
        <f>_xlfn.CONCAT("""",VLOOKUP(B227,'Index Web'!A$3:O$234,13,FALSE),"""",",")</f>
        <v>"",</v>
      </c>
      <c r="E227" t="str">
        <f>_xlfn.CONCAT("""titulo""",": ","""",VLOOKUP(B227,'Index Web'!A$3:L$234,3,FALSE),"""",",")</f>
        <v>"titulo": "",</v>
      </c>
      <c r="F227" t="str">
        <f>_xlfn.CONCAT("""salmo""",": ","""",VLOOKUP(B227,'Index Web'!A$3:L$234,4,FALSE),"""",",")</f>
        <v>"salmo": "",</v>
      </c>
      <c r="G227" t="str">
        <f>_xlfn.CONCAT("""letra""",": ","""",Table46[[#This Row],[Pg]],"|",VLOOKUP(B227,'Index Web'!A$3:O$234,15,FALSE)," ",VLOOKUP(B227,'Index Web'!A$3:O$234,13,FALSE),"""",",")</f>
        <v>"letra": "172| ",</v>
      </c>
      <c r="H227" t="str">
        <f>_xlfn.CONCAT("""archivo""",": ","""/resucito/src/index.html?canto=",VLOOKUP(B227,'Index Web'!A$3:N$234,13,FALSE),"""","}," )</f>
        <v>"archivo": "/resucito/src/index.html?canto="},</v>
      </c>
      <c r="I227" t="str">
        <f>_xlfn.CONCAT(Table46[[#This Row],[id]:[URL]])</f>
        <v>{"id":"","titulo": "","salmo": "","letra": "172| ","archivo": "/resucito/src/index.html?canto="},</v>
      </c>
    </row>
    <row r="228" spans="2:9" x14ac:dyDescent="0.25">
      <c r="B228" s="25">
        <v>173</v>
      </c>
      <c r="C228" t="s">
        <v>975</v>
      </c>
      <c r="D228" t="str">
        <f>_xlfn.CONCAT("""",VLOOKUP(B228,'Index Web'!A$3:O$234,13,FALSE),"""",",")</f>
        <v>"",</v>
      </c>
      <c r="E228" t="str">
        <f>_xlfn.CONCAT("""titulo""",": ","""",VLOOKUP(B228,'Index Web'!A$3:L$234,3,FALSE),"""",",")</f>
        <v>"titulo": "",</v>
      </c>
      <c r="F228" t="str">
        <f>_xlfn.CONCAT("""salmo""",": ","""",VLOOKUP(B228,'Index Web'!A$3:L$234,4,FALSE),"""",",")</f>
        <v>"salmo": "",</v>
      </c>
      <c r="G228" t="str">
        <f>_xlfn.CONCAT("""letra""",": ","""",Table46[[#This Row],[Pg]],"|",VLOOKUP(B228,'Index Web'!A$3:O$234,15,FALSE)," ",VLOOKUP(B228,'Index Web'!A$3:O$234,13,FALSE),"""",",")</f>
        <v>"letra": "173| ",</v>
      </c>
      <c r="H228" t="str">
        <f>_xlfn.CONCAT("""archivo""",": ","""/resucito/src/index.html?canto=",VLOOKUP(B228,'Index Web'!A$3:N$234,13,FALSE),"""","}," )</f>
        <v>"archivo": "/resucito/src/index.html?canto="},</v>
      </c>
      <c r="I228" t="str">
        <f>_xlfn.CONCAT(Table46[[#This Row],[id]:[URL]])</f>
        <v>{"id":"","titulo": "","salmo": "","letra": "173| ","archivo": "/resucito/src/index.html?canto="},</v>
      </c>
    </row>
    <row r="229" spans="2:9" x14ac:dyDescent="0.25">
      <c r="B229" s="26">
        <v>174</v>
      </c>
      <c r="C229" t="s">
        <v>975</v>
      </c>
      <c r="D229" t="str">
        <f>_xlfn.CONCAT("""",VLOOKUP(B229,'Index Web'!A$3:O$234,13,FALSE),"""",",")</f>
        <v>"",</v>
      </c>
      <c r="E229" t="str">
        <f>_xlfn.CONCAT("""titulo""",": ","""",VLOOKUP(B229,'Index Web'!A$3:L$234,3,FALSE),"""",",")</f>
        <v>"titulo": "",</v>
      </c>
      <c r="F229" t="str">
        <f>_xlfn.CONCAT("""salmo""",": ","""",VLOOKUP(B229,'Index Web'!A$3:L$234,4,FALSE),"""",",")</f>
        <v>"salmo": "",</v>
      </c>
      <c r="G229" t="str">
        <f>_xlfn.CONCAT("""letra""",": ","""",Table46[[#This Row],[Pg]],"|",VLOOKUP(B229,'Index Web'!A$3:O$234,15,FALSE)," ",VLOOKUP(B229,'Index Web'!A$3:O$234,13,FALSE),"""",",")</f>
        <v>"letra": "174| ",</v>
      </c>
      <c r="H229" t="str">
        <f>_xlfn.CONCAT("""archivo""",": ","""/resucito/src/index.html?canto=",VLOOKUP(B229,'Index Web'!A$3:N$234,13,FALSE),"""","}," )</f>
        <v>"archivo": "/resucito/src/index.html?canto="},</v>
      </c>
      <c r="I229" t="str">
        <f>_xlfn.CONCAT(Table46[[#This Row],[id]:[URL]])</f>
        <v>{"id":"","titulo": "","salmo": "","letra": "174| ","archivo": "/resucito/src/index.html?canto="},</v>
      </c>
    </row>
    <row r="230" spans="2:9" x14ac:dyDescent="0.25">
      <c r="B230" s="25">
        <v>175</v>
      </c>
      <c r="C230" t="s">
        <v>975</v>
      </c>
      <c r="D230" t="str">
        <f>_xlfn.CONCAT("""",VLOOKUP(B230,'Index Web'!A$3:O$234,13,FALSE),"""",",")</f>
        <v>"",</v>
      </c>
      <c r="E230" t="str">
        <f>_xlfn.CONCAT("""titulo""",": ","""",VLOOKUP(B230,'Index Web'!A$3:L$234,3,FALSE),"""",",")</f>
        <v>"titulo": "",</v>
      </c>
      <c r="F230" t="str">
        <f>_xlfn.CONCAT("""salmo""",": ","""",VLOOKUP(B230,'Index Web'!A$3:L$234,4,FALSE),"""",",")</f>
        <v>"salmo": "",</v>
      </c>
      <c r="G230" t="str">
        <f>_xlfn.CONCAT("""letra""",": ","""",Table46[[#This Row],[Pg]],"|",VLOOKUP(B230,'Index Web'!A$3:O$234,15,FALSE)," ",VLOOKUP(B230,'Index Web'!A$3:O$234,13,FALSE),"""",",")</f>
        <v>"letra": "175| ",</v>
      </c>
      <c r="H230" t="str">
        <f>_xlfn.CONCAT("""archivo""",": ","""/resucito/src/index.html?canto=",VLOOKUP(B230,'Index Web'!A$3:N$234,13,FALSE),"""","}," )</f>
        <v>"archivo": "/resucito/src/index.html?canto="},</v>
      </c>
      <c r="I230" t="str">
        <f>_xlfn.CONCAT(Table46[[#This Row],[id]:[URL]])</f>
        <v>{"id":"","titulo": "","salmo": "","letra": "175| ","archivo": "/resucito/src/index.html?canto="},</v>
      </c>
    </row>
    <row r="231" spans="2:9" x14ac:dyDescent="0.25">
      <c r="B231" s="26">
        <v>176</v>
      </c>
      <c r="C231" t="s">
        <v>975</v>
      </c>
      <c r="D231" t="str">
        <f>_xlfn.CONCAT("""",VLOOKUP(B231,'Index Web'!A$3:O$234,13,FALSE),"""",",")</f>
        <v>"",</v>
      </c>
      <c r="E231" t="str">
        <f>_xlfn.CONCAT("""titulo""",": ","""",VLOOKUP(B231,'Index Web'!A$3:L$234,3,FALSE),"""",",")</f>
        <v>"titulo": "",</v>
      </c>
      <c r="F231" t="str">
        <f>_xlfn.CONCAT("""salmo""",": ","""",VLOOKUP(B231,'Index Web'!A$3:L$234,4,FALSE),"""",",")</f>
        <v>"salmo": "",</v>
      </c>
      <c r="G231" t="str">
        <f>_xlfn.CONCAT("""letra""",": ","""",Table46[[#This Row],[Pg]],"|",VLOOKUP(B231,'Index Web'!A$3:O$234,15,FALSE)," ",VLOOKUP(B231,'Index Web'!A$3:O$234,13,FALSE),"""",",")</f>
        <v>"letra": "176| ",</v>
      </c>
      <c r="H231" t="str">
        <f>_xlfn.CONCAT("""archivo""",": ","""/resucito/src/index.html?canto=",VLOOKUP(B231,'Index Web'!A$3:N$234,13,FALSE),"""","}," )</f>
        <v>"archivo": "/resucito/src/index.html?canto="},</v>
      </c>
      <c r="I231" t="str">
        <f>_xlfn.CONCAT(Table46[[#This Row],[id]:[URL]])</f>
        <v>{"id":"","titulo": "","salmo": "","letra": "176| ","archivo": "/resucito/src/index.html?canto="},</v>
      </c>
    </row>
    <row r="232" spans="2:9" x14ac:dyDescent="0.25">
      <c r="B232" s="25">
        <v>177</v>
      </c>
      <c r="C232" t="s">
        <v>975</v>
      </c>
      <c r="D232" t="str">
        <f>_xlfn.CONCAT("""",VLOOKUP(B232,'Index Web'!A$3:O$234,13,FALSE),"""",",")</f>
        <v>"",</v>
      </c>
      <c r="E232" t="str">
        <f>_xlfn.CONCAT("""titulo""",": ","""",VLOOKUP(B232,'Index Web'!A$3:L$234,3,FALSE),"""",",")</f>
        <v>"titulo": "",</v>
      </c>
      <c r="F232" t="str">
        <f>_xlfn.CONCAT("""salmo""",": ","""",VLOOKUP(B232,'Index Web'!A$3:L$234,4,FALSE),"""",",")</f>
        <v>"salmo": "",</v>
      </c>
      <c r="G232" t="str">
        <f>_xlfn.CONCAT("""letra""",": ","""",Table46[[#This Row],[Pg]],"|",VLOOKUP(B232,'Index Web'!A$3:O$234,15,FALSE)," ",VLOOKUP(B232,'Index Web'!A$3:O$234,13,FALSE),"""",",")</f>
        <v>"letra": "177| ",</v>
      </c>
      <c r="H232" t="str">
        <f>_xlfn.CONCAT("""archivo""",": ","""/resucito/src/index.html?canto=",VLOOKUP(B232,'Index Web'!A$3:N$234,13,FALSE),"""","}," )</f>
        <v>"archivo": "/resucito/src/index.html?canto="},</v>
      </c>
      <c r="I232" t="str">
        <f>_xlfn.CONCAT(Table46[[#This Row],[id]:[URL]])</f>
        <v>{"id":"","titulo": "","salmo": "","letra": "177| ","archivo": "/resucito/src/index.html?canto="},</v>
      </c>
    </row>
    <row r="233" spans="2:9" ht="15.75" thickBot="1" x14ac:dyDescent="0.3">
      <c r="B233" s="32">
        <v>178</v>
      </c>
      <c r="C233" t="s">
        <v>975</v>
      </c>
      <c r="D233" t="str">
        <f>_xlfn.CONCAT("""",VLOOKUP(B233,'Index Web'!A$3:O$234,13,FALSE),"""",",")</f>
        <v>"",</v>
      </c>
      <c r="E233" t="str">
        <f>_xlfn.CONCAT("""titulo""",": ","""",VLOOKUP(B233,'Index Web'!A$3:L$234,3,FALSE),"""",",")</f>
        <v>"titulo": "",</v>
      </c>
      <c r="F233" t="str">
        <f>_xlfn.CONCAT("""salmo""",": ","""",VLOOKUP(B233,'Index Web'!A$3:L$234,4,FALSE),"""",",")</f>
        <v>"salmo": "",</v>
      </c>
      <c r="G233" t="str">
        <f>_xlfn.CONCAT("""letra""",": ","""",Table46[[#This Row],[Pg]],"|",VLOOKUP(B233,'Index Web'!A$3:O$234,15,FALSE)," ",VLOOKUP(B233,'Index Web'!A$3:O$234,13,FALSE),"""",",")</f>
        <v>"letra": "178| ",</v>
      </c>
      <c r="H233" t="str">
        <f>_xlfn.CONCAT("""archivo""",": ","""/resucito/src/index.html?canto=",VLOOKUP(B233,'Index Web'!A$3:N$234,13,FALSE),"""","}," )</f>
        <v>"archivo": "/resucito/src/index.html?canto="},</v>
      </c>
      <c r="I233" t="str">
        <f>_xlfn.CONCAT(Table46[[#This Row],[id]:[URL]])</f>
        <v>{"id":"","titulo": "","salmo": "","letra": "178| ","archivo": "/resucito/src/index.html?canto="},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179</v>
      </c>
      <c r="L16" s="109" t="str">
        <f ca="1">_xlfn.CONCAT("        dbno: ","""",C16,"""",",")</f>
        <v xml:space="preserve">        dbno: "179",</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178</v>
      </c>
      <c r="C26" t="str">
        <f ca="1">VLOOKUP(B26,Table4[#Data],13,FALSE)</f>
        <v>"/src/index.html?canto="</v>
      </c>
      <c r="L26" s="109" t="str">
        <f ca="1">_xlfn.CONCAT("        ant: ",C26,",")</f>
        <v xml:space="preserve">        ant: "/src/index.html?canto=",</v>
      </c>
    </row>
    <row r="27" spans="1:40" ht="23.25" x14ac:dyDescent="0.25">
      <c r="B27">
        <f ca="1">+C1+1</f>
        <v>180</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5.5" thickTop="1" thickBot="1" x14ac:dyDescent="0.4">
      <c r="B30" t="s">
        <v>2060</v>
      </c>
      <c r="C30" s="111" t="s">
        <v>2061</v>
      </c>
      <c r="D30" s="112"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5.5" thickTop="1" thickBot="1" x14ac:dyDescent="0.4">
      <c r="B31" t="s">
        <v>1001</v>
      </c>
      <c r="C31" s="111" t="s">
        <v>2062</v>
      </c>
      <c r="D31" s="112"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5.5" thickTop="1" thickBot="1" x14ac:dyDescent="0.4">
      <c r="B32" t="s">
        <v>2060</v>
      </c>
      <c r="C32" s="111" t="s">
        <v>2080</v>
      </c>
      <c r="D32" s="112"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11" t="s">
        <v>2081</v>
      </c>
      <c r="D33" s="112" t="s">
        <v>1017</v>
      </c>
      <c r="E33" s="51" t="s">
        <v>1016</v>
      </c>
      <c r="F33" s="52" t="s">
        <v>2082</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2060</v>
      </c>
      <c r="C35" s="111" t="s">
        <v>2083</v>
      </c>
      <c r="D35" s="112"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11" t="s">
        <v>2084</v>
      </c>
      <c r="D36" s="112"/>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11" t="s">
        <v>2085</v>
      </c>
      <c r="D37" s="112"/>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11" t="s">
        <v>2086</v>
      </c>
      <c r="D38" s="112"/>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11" t="s">
        <v>2087</v>
      </c>
      <c r="D39" s="112"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11" t="s">
        <v>2088</v>
      </c>
      <c r="D40" s="112"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11" t="s">
        <v>2089</v>
      </c>
      <c r="D41" s="112"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11" t="s">
        <v>2090</v>
      </c>
      <c r="D42" s="112" t="s">
        <v>1021</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11" t="s">
        <v>2091</v>
      </c>
      <c r="D43" s="112"/>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11" t="s">
        <v>2092</v>
      </c>
      <c r="D44" s="112" t="s">
        <v>988</v>
      </c>
      <c r="E44" s="51">
        <v>7</v>
      </c>
      <c r="F44" s="52" t="s">
        <v>1021</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11" t="s">
        <v>2093</v>
      </c>
      <c r="D45" s="112"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11" t="s">
        <v>2094</v>
      </c>
      <c r="D46" s="112"/>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4">
      <c r="C47" s="111" t="s">
        <v>2095</v>
      </c>
      <c r="D47" s="112"/>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11" t="s">
        <v>2096</v>
      </c>
      <c r="D48" s="112"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11" t="s">
        <v>2097</v>
      </c>
      <c r="D49" s="112" t="s">
        <v>2098</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11" t="s">
        <v>2099</v>
      </c>
      <c r="D50" s="112" t="s">
        <v>988</v>
      </c>
      <c r="E50" s="51">
        <v>7</v>
      </c>
      <c r="F50" s="52" t="s">
        <v>1021</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11" t="s">
        <v>2100</v>
      </c>
      <c r="D51" s="112"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11" t="s">
        <v>2101</v>
      </c>
      <c r="D52" s="112"/>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11" t="s">
        <v>2102</v>
      </c>
      <c r="D53" s="112"/>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11" t="s">
        <v>2103</v>
      </c>
      <c r="D54" s="112"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5.5" thickTop="1" thickBot="1" x14ac:dyDescent="0.4">
      <c r="C55" s="111" t="s">
        <v>2106</v>
      </c>
      <c r="D55" s="112"/>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4">
      <c r="B57" t="s">
        <v>2060</v>
      </c>
      <c r="C57" s="111" t="s">
        <v>2104</v>
      </c>
      <c r="D57" s="112" t="s">
        <v>1021</v>
      </c>
      <c r="E57" s="51"/>
      <c r="F57" s="52" t="s">
        <v>988</v>
      </c>
      <c r="G57" s="52">
        <v>7</v>
      </c>
      <c r="H57" s="51" t="s">
        <v>1021</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B58" t="s">
        <v>1001</v>
      </c>
      <c r="C58" s="111" t="s">
        <v>2105</v>
      </c>
      <c r="D58" s="112"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75" thickTop="1" thickBot="1" x14ac:dyDescent="0.4">
      <c r="A59" s="75"/>
      <c r="B59" s="75"/>
      <c r="C59" s="75" t="s">
        <v>2059</v>
      </c>
      <c r="D59" s="76"/>
      <c r="E59" s="76"/>
      <c r="F59" s="76"/>
      <c r="G59" s="76"/>
      <c r="H59" s="76"/>
      <c r="I59" s="76"/>
      <c r="J59" s="76"/>
      <c r="K59" s="76"/>
      <c r="L59" s="110" t="s">
        <v>998</v>
      </c>
      <c r="M59" s="113"/>
      <c r="N59" s="56"/>
      <c r="O59" s="114"/>
      <c r="P59" s="58"/>
      <c r="Q59" s="115"/>
      <c r="R59" s="60" t="str">
        <f t="shared" si="6"/>
        <v/>
      </c>
      <c r="S59" s="113"/>
      <c r="T59" s="116"/>
      <c r="U59" s="117"/>
      <c r="V59" s="118"/>
      <c r="W59" s="119"/>
      <c r="X59" s="118"/>
      <c r="Y59" s="118"/>
      <c r="Z59" s="113"/>
      <c r="AA59" s="65"/>
      <c r="AB59" s="56"/>
      <c r="AC59" s="66"/>
      <c r="AD59" s="58"/>
      <c r="AE59" s="67"/>
      <c r="AF59" s="60"/>
      <c r="AG59" s="60"/>
      <c r="AH59" s="65"/>
      <c r="AI59" s="120"/>
      <c r="AJ59" s="118"/>
      <c r="AK59" s="118"/>
      <c r="AL59" s="118"/>
      <c r="AM59" s="118"/>
      <c r="AN59" s="118"/>
    </row>
    <row r="60" spans="1:40" ht="25.5" hidden="1" outlineLevel="1" thickTop="1" thickBot="1" x14ac:dyDescent="0.4">
      <c r="C60" s="111"/>
      <c r="D60" s="112"/>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5.5" hidden="1" outlineLevel="1" thickTop="1" thickBot="1" x14ac:dyDescent="0.4">
      <c r="C61" s="111"/>
      <c r="D61" s="112"/>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hidden="1" outlineLevel="1" thickTop="1" thickBot="1" x14ac:dyDescent="0.4">
      <c r="C62" s="111"/>
      <c r="D62" s="112"/>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hidden="1" outlineLevel="1" thickTop="1" thickBot="1" x14ac:dyDescent="0.4">
      <c r="C63" s="111"/>
      <c r="D63" s="112"/>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hidden="1" outlineLevel="1" thickTop="1" thickBot="1" x14ac:dyDescent="0.4">
      <c r="C64" s="111"/>
      <c r="D64" s="112"/>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hidden="1" outlineLevel="1" thickTop="1" thickBot="1" x14ac:dyDescent="0.4">
      <c r="C65" s="111"/>
      <c r="D65" s="112"/>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11"/>
      <c r="D66" s="112"/>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11"/>
      <c r="D67" s="112"/>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11"/>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11"/>
      <c r="D69" s="112"/>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11"/>
      <c r="D70" s="112"/>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11"/>
      <c r="D71" s="112"/>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11"/>
      <c r="D72" s="112"/>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11"/>
      <c r="D73" s="112"/>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11"/>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11"/>
      <c r="D75" s="112"/>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11"/>
      <c r="D76" s="112"/>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11"/>
      <c r="D77" s="112"/>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4">
      <c r="A103" s="94"/>
      <c r="B103" s="94"/>
      <c r="C103" s="94"/>
      <c r="D103" s="94"/>
      <c r="E103" s="94"/>
      <c r="F103" s="94"/>
      <c r="G103" s="94"/>
      <c r="H103" s="94"/>
      <c r="I103" s="94"/>
      <c r="J103" s="94"/>
      <c r="K103" s="94"/>
      <c r="L103" s="98" t="str">
        <f ca="1">_xlfn.CONCAT("]}, // ULTIMA LINEA DEL CANTO: ",L1)</f>
        <v xml:space="preserve">]}, // ULTIMA LINEA DEL CANTO: </v>
      </c>
      <c r="M103" s="94"/>
    </row>
    <row r="104" spans="1:40" ht="20.25" x14ac:dyDescent="0.25">
      <c r="L104" s="99" t="s">
        <v>1012</v>
      </c>
      <c r="M104" s="100"/>
    </row>
    <row r="105" spans="1:40" ht="15.75" hidden="1" outlineLevel="1" thickBot="1" x14ac:dyDescent="0.3">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21"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5.5" hidden="1" outlineLevel="1" thickTop="1" thickBot="1" x14ac:dyDescent="0.4">
      <c r="B108" t="s">
        <v>1001</v>
      </c>
      <c r="C108" s="81" t="s">
        <v>1002</v>
      </c>
      <c r="D108" s="82"/>
      <c r="E108" s="82"/>
      <c r="F108" s="82"/>
      <c r="G108" s="82"/>
      <c r="H108" s="82"/>
      <c r="I108" s="82"/>
      <c r="J108" s="82"/>
      <c r="K108" s="82"/>
      <c r="L108" s="122"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5.5" hidden="1" outlineLevel="1" thickTop="1" thickBot="1" x14ac:dyDescent="0.4">
      <c r="B109" t="s">
        <v>1003</v>
      </c>
      <c r="C109" s="84" t="s">
        <v>1004</v>
      </c>
      <c r="D109" s="85"/>
      <c r="E109" s="85"/>
      <c r="F109" s="85"/>
      <c r="G109" s="85"/>
      <c r="H109" s="86"/>
      <c r="I109" s="86"/>
      <c r="J109" s="86"/>
      <c r="K109" s="86"/>
      <c r="L109" s="123"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1005</v>
      </c>
      <c r="D110" s="88"/>
      <c r="E110" s="88"/>
      <c r="F110" s="88"/>
      <c r="G110" s="88"/>
      <c r="H110" s="89"/>
      <c r="I110" s="89"/>
      <c r="J110" s="89"/>
      <c r="K110" s="89"/>
      <c r="L110" s="123"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1006</v>
      </c>
      <c r="D111" s="85"/>
      <c r="E111" s="85"/>
      <c r="F111" s="85"/>
      <c r="G111" s="85"/>
      <c r="H111" s="86"/>
      <c r="I111" s="86"/>
      <c r="J111" s="86"/>
      <c r="K111" s="86"/>
      <c r="L111" s="123"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1007</v>
      </c>
      <c r="D112" s="88"/>
      <c r="E112" s="88"/>
      <c r="F112" s="88"/>
      <c r="G112" s="88"/>
      <c r="H112" s="89"/>
      <c r="I112" s="89"/>
      <c r="J112" s="89"/>
      <c r="K112" s="89"/>
      <c r="L112" s="123"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1008</v>
      </c>
      <c r="D113" s="90"/>
      <c r="E113" s="90"/>
      <c r="F113" s="90"/>
      <c r="G113" s="90"/>
      <c r="H113" s="91"/>
      <c r="I113" s="91"/>
      <c r="J113" s="91"/>
      <c r="K113" s="91"/>
      <c r="L113" s="123"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92" t="s">
        <v>1009</v>
      </c>
      <c r="D114" s="82"/>
      <c r="E114" s="82"/>
      <c r="F114" s="82"/>
      <c r="G114" s="82"/>
      <c r="H114" s="82"/>
      <c r="I114" s="82"/>
      <c r="J114" s="82"/>
      <c r="K114" s="82"/>
      <c r="L114" s="124"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7" t="str">
        <f>_xlfn.CONCAT("        id: ","""",C7,"""",",")</f>
        <v xml:space="preserve">        id: "",</v>
      </c>
    </row>
    <row r="8" spans="2:32" ht="23.25" x14ac:dyDescent="0.25">
      <c r="C8" t="str">
        <f>PROPER(L1)</f>
        <v/>
      </c>
      <c r="L8" s="47" t="str">
        <f>_xlfn.CONCAT("        tt: ","""",C8,"""",",")</f>
        <v xml:space="preserve">        tt: "",</v>
      </c>
    </row>
    <row r="9" spans="2:32" ht="23.25" x14ac:dyDescent="0.25">
      <c r="C9" t="str">
        <f>PROPER(L1)</f>
        <v/>
      </c>
      <c r="L9" s="47" t="str">
        <f>_xlfn.CONCAT("        title: ","""",C9,"""",",")</f>
        <v xml:space="preserve">        title: "",</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
      </c>
      <c r="L19" s="47" t="str">
        <f>_xlfn.CONCAT("        audioSrc: ","""/audio/",C19,".mp3""",",")</f>
        <v xml:space="preserve">        audioSrc: "/audio/.mp3",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xml:space="preserve">]}, // ULTIMA LINEA DEL CANTO: </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96CC-C537-461C-B8C5-C42CBEFB974B}">
  <sheetPr codeName="Sheet120">
    <tabColor rgb="FF00B0F0"/>
  </sheetPr>
  <dimension ref="A1:AN114"/>
  <sheetViews>
    <sheetView zoomScaleNormal="100" workbookViewId="0">
      <pane xSplit="2" ySplit="1" topLeftCell="C32" activePane="bottomRight" state="frozen"/>
      <selection activeCell="C2" sqref="C2"/>
      <selection pane="topRight" activeCell="C2" sqref="C2"/>
      <selection pane="bottomLeft" activeCell="C2" sqref="C2"/>
      <selection pane="bottomRight" activeCell="C2" sqref="C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212</v>
      </c>
      <c r="L16" s="109" t="str">
        <f ca="1">_xlfn.CONCAT("        dbno: ","""",C16,"""",",")</f>
        <v xml:space="preserve">        dbno: "212",</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211</v>
      </c>
      <c r="C26" t="str">
        <f ca="1">VLOOKUP(B26,Table4[#Data],13,FALSE)</f>
        <v>"/src/index.html?canto="</v>
      </c>
      <c r="L26" s="109" t="str">
        <f ca="1">_xlfn.CONCAT("        ant: ",C26,",")</f>
        <v xml:space="preserve">        ant: "/src/index.html?canto=",</v>
      </c>
    </row>
    <row r="27" spans="1:40" ht="23.25" x14ac:dyDescent="0.25">
      <c r="B27">
        <f ca="1">+C1+1</f>
        <v>213</v>
      </c>
      <c r="C27" t="e">
        <f ca="1">VLOOKUP(B27,Table4[#Data],13,FALSE)</f>
        <v>#N/A</v>
      </c>
      <c r="L27" s="109" t="e">
        <f ca="1">_xlfn.CONCAT("        sig: ",C27,",")</f>
        <v>#N/A</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5.5" thickTop="1" thickBot="1" x14ac:dyDescent="0.4">
      <c r="C30" s="111" t="s">
        <v>2125</v>
      </c>
      <c r="D30" s="112"/>
      <c r="E30" s="51"/>
      <c r="F30" s="52"/>
      <c r="G30" s="52"/>
      <c r="H30" s="51"/>
      <c r="I30" s="51"/>
      <c r="J30" s="53"/>
      <c r="K30" s="53"/>
      <c r="L30" s="77" t="str">
        <f t="shared" ref="L30" si="0">IF(C30="","",_xlfn.CONCAT("            { line: ","""",C30,", ",M30:AN30,""", sC: ","""",B30,"""},"))</f>
        <v xml:space="preserve">            { line: "PADRE NUESTRO,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1018</v>
      </c>
      <c r="C32" s="111" t="s">
        <v>2107</v>
      </c>
      <c r="D32" s="112" t="s">
        <v>2076</v>
      </c>
      <c r="E32" s="51"/>
      <c r="F32" s="52"/>
      <c r="G32" s="52"/>
      <c r="H32" s="51"/>
      <c r="I32" s="51"/>
      <c r="J32" s="53"/>
      <c r="K32" s="53"/>
      <c r="L32" s="77" t="str">
        <f t="shared" ref="L32:L33" si="29">IF(C32="","",_xlfn.CONCAT("            { line: ","""",C32,", ",M32:AN32,""", sC: ","""",B32,"""},"))</f>
        <v xml:space="preserve">            { line: "Padre nuestro, que estás en el cielo,, (Mim,,)", sC: "tc"},</v>
      </c>
      <c r="M32" s="55" t="str">
        <f t="shared" ref="M32:M36" si="30">IF(N32="","","(")</f>
        <v>(</v>
      </c>
      <c r="N32" s="56" t="str">
        <f t="shared" ref="N32:N100" si="31">IF(D32="","",D32)</f>
        <v>Mim</v>
      </c>
      <c r="O32" s="57" t="str">
        <f t="shared" ref="O32:O36" si="32">IF(N32="","",",")</f>
        <v>,</v>
      </c>
      <c r="P32" s="58" t="str">
        <f t="shared" ref="P32:P100" si="33">IF(E32="","",E32)</f>
        <v/>
      </c>
      <c r="Q32" s="59" t="str">
        <f t="shared" ref="Q32:Q36" si="34">IF(N32="","",",")</f>
        <v>,</v>
      </c>
      <c r="R32" s="60" t="str">
        <f t="shared" ref="R32:R100" si="35">IF(N32="Do",10,IF(N32="Re",22,IF(N32="Mi",20,IF(N32="Fa",20,IF(N32="Sol",14,IF(N32="La",20,IF(N32="Si",20,IF(N32="Do#",14,IF(N32="Fa#",15,IF(N32="Sol#",20,IF(N32="Si♭",17,"")))))))))))</f>
        <v/>
      </c>
      <c r="S32" s="55" t="str">
        <f t="shared" ref="S32:S36" si="36">IF(N32="","",")")</f>
        <v>)</v>
      </c>
      <c r="T32" s="61" t="str">
        <f t="shared" ref="T32:T36" si="37">IF(U32="","","(")</f>
        <v/>
      </c>
      <c r="U32" s="62" t="str">
        <f t="shared" ref="U32:U100" si="38">IF(F32="","",F32)</f>
        <v/>
      </c>
      <c r="V32" s="63" t="str">
        <f t="shared" ref="V32:V36" si="39">IF(U32="","",",")</f>
        <v/>
      </c>
      <c r="W32" s="64" t="str">
        <f t="shared" ref="W32:W100" si="40">IF(G32="","",G32)</f>
        <v/>
      </c>
      <c r="X32" s="63" t="str">
        <f t="shared" ref="X32:X36" si="41">IF(U32="","",",")</f>
        <v/>
      </c>
      <c r="Y32" s="63" t="str">
        <f t="shared" ref="Y32:Y36" si="42">IF(U32="","",250)</f>
        <v/>
      </c>
      <c r="Z32" s="55" t="str">
        <f t="shared" ref="Z32:Z36" si="43">IF(U32="","",")")</f>
        <v/>
      </c>
      <c r="AA32" s="65" t="str">
        <f t="shared" ref="AA32:AA36" si="44">IF(AB32="","","(")</f>
        <v/>
      </c>
      <c r="AB32" s="56" t="str">
        <f t="shared" ref="AB32:AB100" si="45">IF(H32="","",H32)</f>
        <v/>
      </c>
      <c r="AC32" s="66" t="str">
        <f t="shared" ref="AC32:AC36" si="46">IF(AB32="","",",")</f>
        <v/>
      </c>
      <c r="AD32" s="58" t="str">
        <f t="shared" ref="AD32:AD36" si="47">IF(I32="","",I32)</f>
        <v/>
      </c>
      <c r="AE32" s="67" t="str">
        <f t="shared" ref="AE32:AE36" si="48">IF(AB32="","",",")</f>
        <v/>
      </c>
      <c r="AF32" s="60" t="str">
        <f t="shared" ref="AF32:AF36" si="49">IF(AB32="","",350)</f>
        <v/>
      </c>
      <c r="AG32" s="60" t="str">
        <f t="shared" ref="AG32:AG36" si="50">IF(AB32="","",")")</f>
        <v/>
      </c>
      <c r="AH32" s="68" t="str">
        <f t="shared" ref="AH32:AH36" si="51">IF(AI32="","","(")</f>
        <v/>
      </c>
      <c r="AI32" s="69" t="str">
        <f t="shared" ref="AI32:AI100" si="52">IF(J32="","",J32)</f>
        <v/>
      </c>
      <c r="AJ32" s="63" t="str">
        <f t="shared" ref="AJ32:AJ36" si="53">IF(AI32="","",",")</f>
        <v/>
      </c>
      <c r="AK32" s="63" t="str">
        <f t="shared" ref="AK32:AK36" si="54">IF(K32="","",K32)</f>
        <v/>
      </c>
      <c r="AL32" s="63" t="str">
        <f t="shared" ref="AL32:AL36" si="55">IF(AI32="","",",")</f>
        <v/>
      </c>
      <c r="AM32" s="63" t="str">
        <f t="shared" ref="AM32:AM36" si="56">IF(AI32="","",450)</f>
        <v/>
      </c>
      <c r="AN32" s="63" t="str">
        <f t="shared" ref="AN32:AN36" si="57">IF(AI32="","",")")</f>
        <v/>
      </c>
    </row>
    <row r="33" spans="1:40" ht="25.5" thickTop="1" thickBot="1" x14ac:dyDescent="0.4">
      <c r="C33" s="111" t="s">
        <v>2108</v>
      </c>
      <c r="D33" s="112"/>
      <c r="E33" s="51"/>
      <c r="F33" s="52"/>
      <c r="G33" s="52"/>
      <c r="H33" s="51"/>
      <c r="I33" s="51"/>
      <c r="J33" s="53"/>
      <c r="K33" s="53"/>
      <c r="L33" s="77" t="str">
        <f t="shared" si="29"/>
        <v xml:space="preserve">            { line: "santificado sea tu Nombre;, ", sC: ""},</v>
      </c>
      <c r="M33" s="55" t="str">
        <f t="shared" si="30"/>
        <v/>
      </c>
      <c r="N33" s="56" t="str">
        <f t="shared" si="31"/>
        <v/>
      </c>
      <c r="O33" s="57" t="str">
        <f t="shared" si="32"/>
        <v/>
      </c>
      <c r="P33" s="58" t="str">
        <f t="shared" si="33"/>
        <v/>
      </c>
      <c r="Q33" s="59" t="str">
        <f t="shared" si="34"/>
        <v/>
      </c>
      <c r="R33" s="60" t="str">
        <f t="shared" si="35"/>
        <v/>
      </c>
      <c r="S33" s="55" t="str">
        <f t="shared" si="36"/>
        <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11" t="s">
        <v>2109</v>
      </c>
      <c r="D34" s="112"/>
      <c r="E34" s="51"/>
      <c r="F34" s="52"/>
      <c r="G34" s="52"/>
      <c r="H34" s="51"/>
      <c r="I34" s="51"/>
      <c r="J34" s="53"/>
      <c r="K34" s="53"/>
      <c r="L34" s="77" t="str">
        <f>IF(C34="","",_xlfn.CONCAT("            { line: ","""",C34,", ",M34:AN34,""", sC: ","""",B34,"""},"))</f>
        <v xml:space="preserve">            { line: "venga a nosotros tu reino;,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11" t="s">
        <v>2110</v>
      </c>
      <c r="D35" s="112" t="s">
        <v>1025</v>
      </c>
      <c r="E35" s="51"/>
      <c r="F35" s="52" t="s">
        <v>2076</v>
      </c>
      <c r="G35" s="52"/>
      <c r="H35" s="51"/>
      <c r="I35" s="51"/>
      <c r="J35" s="53"/>
      <c r="K35" s="53"/>
      <c r="L35" s="77" t="str">
        <f>IF(C35="","",_xlfn.CONCAT("            { line: ","""",C35,", ",M35:AN35,""", sC: ","""",B35,"""},"))</f>
        <v xml:space="preserve">            { line: "hágase tu voluntad en la tierra como en el cielo., (Si7,,)(Mim,,250)", sC: ""},</v>
      </c>
      <c r="M35" s="55" t="str">
        <f t="shared" si="30"/>
        <v>(</v>
      </c>
      <c r="N35" s="56" t="str">
        <f t="shared" si="31"/>
        <v>Si7</v>
      </c>
      <c r="O35" s="57" t="str">
        <f t="shared" si="32"/>
        <v>,</v>
      </c>
      <c r="P35" s="58" t="str">
        <f t="shared" si="33"/>
        <v/>
      </c>
      <c r="Q35" s="59" t="str">
        <f t="shared" si="34"/>
        <v>,</v>
      </c>
      <c r="R35" s="60" t="str">
        <f t="shared" si="35"/>
        <v/>
      </c>
      <c r="S35" s="55" t="str">
        <f t="shared" si="36"/>
        <v>)</v>
      </c>
      <c r="T35" s="61" t="str">
        <f t="shared" si="37"/>
        <v>(</v>
      </c>
      <c r="U35" s="62" t="str">
        <f t="shared" si="38"/>
        <v>Mim</v>
      </c>
      <c r="V35" s="63" t="str">
        <f t="shared" si="39"/>
        <v>,</v>
      </c>
      <c r="W35" s="64" t="str">
        <f t="shared" si="40"/>
        <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1001</v>
      </c>
      <c r="C36" s="111" t="s">
        <v>2077</v>
      </c>
      <c r="D36" s="112" t="s">
        <v>1017</v>
      </c>
      <c r="E36" s="51" t="s">
        <v>1016</v>
      </c>
      <c r="F36" s="52"/>
      <c r="G36" s="52"/>
      <c r="H36" s="51"/>
      <c r="I36" s="51"/>
      <c r="J36" s="53"/>
      <c r="K36" s="53"/>
      <c r="L36" s="77" t="str">
        <f t="shared" ref="L36:L40" si="58">IF(C36="","",_xlfn.CONCAT("            { line: ","""",C36,", ",M36:AN36,""", sC: ","""",B36,"""},"))</f>
        <v xml:space="preserve">            { line: "DANOS HOY NUESTRO PAN DE CADA DÍA;, (La,m,20)", sC: "ta as"},</v>
      </c>
      <c r="M36" s="55" t="str">
        <f t="shared" si="30"/>
        <v>(</v>
      </c>
      <c r="N36" s="56" t="str">
        <f t="shared" si="31"/>
        <v>La</v>
      </c>
      <c r="O36" s="57" t="str">
        <f t="shared" si="32"/>
        <v>,</v>
      </c>
      <c r="P36" s="58" t="str">
        <f t="shared" si="33"/>
        <v>m</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5.5" thickTop="1" thickBot="1" x14ac:dyDescent="0.4">
      <c r="B37" t="s">
        <v>1003</v>
      </c>
      <c r="C37" s="111" t="s">
        <v>2078</v>
      </c>
      <c r="D37" s="112"/>
      <c r="E37" s="51"/>
      <c r="F37" s="52"/>
      <c r="G37" s="52"/>
      <c r="H37" s="51"/>
      <c r="I37" s="51"/>
      <c r="J37" s="53"/>
      <c r="K37" s="53"/>
      <c r="L37" s="54" t="str">
        <f t="shared" si="58"/>
        <v xml:space="preserve">            { line: "PERDONA NUESTRAS OFENSAS,, ", sC: "as"},</v>
      </c>
      <c r="M37" s="55" t="str">
        <f>IF(N37="","","(")</f>
        <v/>
      </c>
      <c r="N37" s="56" t="str">
        <f>IF(D37="","",D37)</f>
        <v/>
      </c>
      <c r="O37" s="57" t="str">
        <f>IF(N37="","",",")</f>
        <v/>
      </c>
      <c r="P37" s="58" t="str">
        <f>IF(E37="","",E37)</f>
        <v/>
      </c>
      <c r="Q37" s="59" t="str">
        <f>IF(N37="","",",")</f>
        <v/>
      </c>
      <c r="R37" s="60" t="str">
        <f t="shared" si="35"/>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11" t="s">
        <v>2123</v>
      </c>
      <c r="D38" s="112"/>
      <c r="E38" s="51"/>
      <c r="F38" s="52"/>
      <c r="G38" s="52"/>
      <c r="H38" s="51"/>
      <c r="I38" s="51"/>
      <c r="J38" s="53"/>
      <c r="K38" s="53"/>
      <c r="L38" s="54" t="str">
        <f t="shared" si="58"/>
        <v xml:space="preserve">            { line: "COMO TAMBIÉN NOSOTROS , ", sC: "as"},</v>
      </c>
      <c r="M38" s="55" t="str">
        <f>IF(N38="","","(")</f>
        <v/>
      </c>
      <c r="N38" s="56" t="str">
        <f>IF(D38="","",D38)</f>
        <v/>
      </c>
      <c r="O38" s="57" t="str">
        <f>IF(N38="","",",")</f>
        <v/>
      </c>
      <c r="P38" s="58" t="str">
        <f>IF(E38="","",E38)</f>
        <v/>
      </c>
      <c r="Q38" s="59" t="str">
        <f>IF(N38="","",",")</f>
        <v/>
      </c>
      <c r="R38" s="60" t="str">
        <f t="shared" si="35"/>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11" t="s">
        <v>2124</v>
      </c>
      <c r="D39" s="112"/>
      <c r="E39" s="51"/>
      <c r="F39" s="52"/>
      <c r="G39" s="52"/>
      <c r="H39" s="51"/>
      <c r="I39" s="51"/>
      <c r="J39" s="53"/>
      <c r="K39" s="53"/>
      <c r="L39" s="54" t="str">
        <f t="shared" si="58"/>
        <v xml:space="preserve">            { line: "PERDONAMOS A LOS QUE NOS OFENDEN;, ", sC: "as"},</v>
      </c>
      <c r="M39" s="55" t="str">
        <f>IF(N39="","","(")</f>
        <v/>
      </c>
      <c r="N39" s="56" t="str">
        <f>IF(D39="","",D39)</f>
        <v/>
      </c>
      <c r="O39" s="57" t="str">
        <f>IF(N39="","",",")</f>
        <v/>
      </c>
      <c r="P39" s="58" t="str">
        <f>IF(E39="","",E39)</f>
        <v/>
      </c>
      <c r="Q39" s="59" t="str">
        <f>IF(N39="","",",")</f>
        <v/>
      </c>
      <c r="R39" s="60" t="str">
        <f t="shared" si="35"/>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11" t="s">
        <v>2079</v>
      </c>
      <c r="D40" s="112"/>
      <c r="E40" s="51"/>
      <c r="F40" s="52"/>
      <c r="G40" s="52"/>
      <c r="H40" s="51"/>
      <c r="I40" s="51"/>
      <c r="J40" s="53"/>
      <c r="K40" s="53"/>
      <c r="L40" s="77" t="str">
        <f t="shared" si="58"/>
        <v xml:space="preserve">            { line: "NO NOS DEJES CAER EN LA TENTACIÓN,, ", sC: "as"},</v>
      </c>
      <c r="M40" s="55" t="str">
        <f t="shared" ref="M40:M46" si="59">IF(N40="","","(")</f>
        <v/>
      </c>
      <c r="N40" s="56" t="str">
        <f t="shared" ref="N40:N46" si="60">IF(D40="","",D40)</f>
        <v/>
      </c>
      <c r="O40" s="57" t="str">
        <f t="shared" ref="O40:O46" si="61">IF(N40="","",",")</f>
        <v/>
      </c>
      <c r="P40" s="58" t="str">
        <f t="shared" ref="P40:P46" si="62">IF(E40="","",E40)</f>
        <v/>
      </c>
      <c r="Q40" s="59" t="str">
        <f t="shared" ref="Q40:Q46" si="63">IF(N40="","",",")</f>
        <v/>
      </c>
      <c r="R40" s="60" t="str">
        <f t="shared" si="35"/>
        <v/>
      </c>
      <c r="S40" s="55" t="str">
        <f t="shared" ref="S40:S46" si="64">IF(N40="","",")")</f>
        <v/>
      </c>
      <c r="T40" s="61" t="str">
        <f t="shared" ref="T40:T46" si="65">IF(U40="","","(")</f>
        <v/>
      </c>
      <c r="U40" s="62" t="str">
        <f t="shared" ref="U40:U46" si="66">IF(F40="","",F40)</f>
        <v/>
      </c>
      <c r="V40" s="63" t="str">
        <f t="shared" ref="V40:V46" si="67">IF(U40="","",",")</f>
        <v/>
      </c>
      <c r="W40" s="64" t="str">
        <f t="shared" ref="W40:W46" si="68">IF(G40="","",G40)</f>
        <v/>
      </c>
      <c r="X40" s="63" t="str">
        <f t="shared" ref="X40:X46" si="69">IF(U40="","",",")</f>
        <v/>
      </c>
      <c r="Y40" s="63" t="str">
        <f t="shared" ref="Y40:Y46" si="70">IF(U40="","",250)</f>
        <v/>
      </c>
      <c r="Z40" s="55" t="str">
        <f t="shared" ref="Z40:Z46" si="71">IF(U40="","",")")</f>
        <v/>
      </c>
      <c r="AA40" s="65" t="str">
        <f t="shared" ref="AA40:AA46" si="72">IF(AB40="","","(")</f>
        <v/>
      </c>
      <c r="AB40" s="56" t="str">
        <f t="shared" ref="AB40:AB46" si="73">IF(H40="","",H40)</f>
        <v/>
      </c>
      <c r="AC40" s="66" t="str">
        <f t="shared" ref="AC40:AC46" si="74">IF(AB40="","",",")</f>
        <v/>
      </c>
      <c r="AD40" s="58" t="str">
        <f t="shared" ref="AD40:AD46" si="75">IF(I40="","",I40)</f>
        <v/>
      </c>
      <c r="AE40" s="67" t="str">
        <f t="shared" ref="AE40:AE46" si="76">IF(AB40="","",",")</f>
        <v/>
      </c>
      <c r="AF40" s="60" t="str">
        <f t="shared" ref="AF40:AF46" si="77">IF(AB40="","",350)</f>
        <v/>
      </c>
      <c r="AG40" s="60" t="str">
        <f t="shared" ref="AG40:AG46" si="78">IF(AB40="","",")")</f>
        <v/>
      </c>
      <c r="AH40" s="68" t="str">
        <f t="shared" ref="AH40:AH46" si="79">IF(AI40="","","(")</f>
        <v/>
      </c>
      <c r="AI40" s="69" t="str">
        <f t="shared" ref="AI40:AI46" si="80">IF(J40="","",J40)</f>
        <v/>
      </c>
      <c r="AJ40" s="63" t="str">
        <f t="shared" ref="AJ40:AJ46" si="81">IF(AI40="","",",")</f>
        <v/>
      </c>
      <c r="AK40" s="63" t="str">
        <f t="shared" ref="AK40:AK46" si="82">IF(K40="","",K40)</f>
        <v/>
      </c>
      <c r="AL40" s="63" t="str">
        <f t="shared" ref="AL40:AL46" si="83">IF(AI40="","",",")</f>
        <v/>
      </c>
      <c r="AM40" s="63" t="str">
        <f t="shared" ref="AM40:AM46" si="84">IF(AI40="","",450)</f>
        <v/>
      </c>
      <c r="AN40" s="63" t="str">
        <f t="shared" ref="AN40:AN46" si="85">IF(AI40="","",")")</f>
        <v/>
      </c>
    </row>
    <row r="41" spans="1:40" ht="25.5" thickTop="1" thickBot="1" x14ac:dyDescent="0.4">
      <c r="B41" t="s">
        <v>1003</v>
      </c>
      <c r="C41" s="111" t="s">
        <v>2111</v>
      </c>
      <c r="D41" s="112" t="s">
        <v>1015</v>
      </c>
      <c r="E41" s="51" t="s">
        <v>1016</v>
      </c>
      <c r="F41" s="52" t="s">
        <v>2112</v>
      </c>
      <c r="G41" s="52">
        <v>7</v>
      </c>
      <c r="H41" s="51" t="s">
        <v>1015</v>
      </c>
      <c r="I41" s="51" t="s">
        <v>1016</v>
      </c>
      <c r="J41" s="53"/>
      <c r="K41" s="53"/>
      <c r="L41" s="77" t="str">
        <f>IF(C41="","",_xlfn.CONCAT("            { line: ","""",C41,", ",M41:AN41,""", sC: ","""",B41,"""},"))</f>
        <v xml:space="preserve">            { line: "Y LÍBRANOS DEL MAL, AMÉN., (Mi,m,20)(SI,7,250)(Mi,m,350)", sC: "as"},</v>
      </c>
      <c r="M41" s="55" t="str">
        <f t="shared" si="59"/>
        <v>(</v>
      </c>
      <c r="N41" s="56" t="str">
        <f t="shared" si="60"/>
        <v>Mi</v>
      </c>
      <c r="O41" s="57" t="str">
        <f t="shared" si="61"/>
        <v>,</v>
      </c>
      <c r="P41" s="58" t="str">
        <f t="shared" si="62"/>
        <v>m</v>
      </c>
      <c r="Q41" s="59" t="str">
        <f t="shared" si="63"/>
        <v>,</v>
      </c>
      <c r="R41" s="60">
        <f t="shared" si="35"/>
        <v>20</v>
      </c>
      <c r="S41" s="55" t="str">
        <f t="shared" si="64"/>
        <v>)</v>
      </c>
      <c r="T41" s="61" t="str">
        <f t="shared" si="65"/>
        <v>(</v>
      </c>
      <c r="U41" s="62" t="str">
        <f t="shared" si="66"/>
        <v>SI</v>
      </c>
      <c r="V41" s="63" t="str">
        <f t="shared" si="67"/>
        <v>,</v>
      </c>
      <c r="W41" s="64">
        <f t="shared" si="68"/>
        <v>7</v>
      </c>
      <c r="X41" s="63" t="str">
        <f t="shared" si="69"/>
        <v>,</v>
      </c>
      <c r="Y41" s="63">
        <f t="shared" si="70"/>
        <v>250</v>
      </c>
      <c r="Z41" s="55" t="str">
        <f t="shared" si="71"/>
        <v>)</v>
      </c>
      <c r="AA41" s="65" t="str">
        <f t="shared" si="72"/>
        <v>(</v>
      </c>
      <c r="AB41" s="56" t="str">
        <f t="shared" si="73"/>
        <v>Mi</v>
      </c>
      <c r="AC41" s="66" t="str">
        <f t="shared" si="74"/>
        <v>,</v>
      </c>
      <c r="AD41" s="58" t="str">
        <f t="shared" si="75"/>
        <v>m</v>
      </c>
      <c r="AE41" s="67" t="str">
        <f t="shared" si="76"/>
        <v>,</v>
      </c>
      <c r="AF41" s="60">
        <f t="shared" si="77"/>
        <v>350</v>
      </c>
      <c r="AG41" s="60" t="str">
        <f t="shared" si="78"/>
        <v>)</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11" t="s">
        <v>2126</v>
      </c>
      <c r="D43" s="112"/>
      <c r="E43" s="51"/>
      <c r="F43" s="52"/>
      <c r="G43" s="52"/>
      <c r="H43" s="51"/>
      <c r="I43" s="51"/>
      <c r="J43" s="53"/>
      <c r="K43" s="53"/>
      <c r="L43" s="77" t="str">
        <f t="shared" ref="L43" si="86">IF(C43="","",_xlfn.CONCAT("            { line: ","""",C43,", ",M43:AN43,""", sC: ","""",B43,"""},"))</f>
        <v xml:space="preserve">            { line: "AVE MARÍA, ", sC: ""},</v>
      </c>
      <c r="M43" s="55" t="str">
        <f t="shared" si="59"/>
        <v/>
      </c>
      <c r="N43" s="56" t="str">
        <f t="shared" si="60"/>
        <v/>
      </c>
      <c r="O43" s="57" t="str">
        <f t="shared" si="61"/>
        <v/>
      </c>
      <c r="P43" s="58" t="str">
        <f t="shared" si="62"/>
        <v/>
      </c>
      <c r="Q43" s="59" t="str">
        <f t="shared" si="63"/>
        <v/>
      </c>
      <c r="R43" s="60" t="str">
        <f t="shared" si="35"/>
        <v/>
      </c>
      <c r="S43" s="55" t="str">
        <f t="shared" si="64"/>
        <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B45" t="s">
        <v>1018</v>
      </c>
      <c r="C45" s="111" t="s">
        <v>2113</v>
      </c>
      <c r="D45" s="112" t="s">
        <v>2076</v>
      </c>
      <c r="E45" s="51"/>
      <c r="F45" s="52"/>
      <c r="G45" s="52"/>
      <c r="H45" s="51"/>
      <c r="I45" s="51"/>
      <c r="J45" s="53"/>
      <c r="K45" s="53"/>
      <c r="L45" s="77" t="str">
        <f>IF(C45="","",_xlfn.CONCAT("            { line: ","""",C45,", ",M45:AN45,""", sC: ","""",B45,"""},"))</f>
        <v xml:space="preserve">            { line: "Dios te Salve, María, llena eres de gracia, el Señor es contigo,, (Mim,,)", sC: "tc"},</v>
      </c>
      <c r="M45" s="55" t="str">
        <f t="shared" si="59"/>
        <v>(</v>
      </c>
      <c r="N45" s="56" t="str">
        <f t="shared" si="60"/>
        <v>Mim</v>
      </c>
      <c r="O45" s="57" t="str">
        <f t="shared" si="61"/>
        <v>,</v>
      </c>
      <c r="P45" s="58" t="str">
        <f t="shared" si="62"/>
        <v/>
      </c>
      <c r="Q45" s="59" t="str">
        <f t="shared" si="63"/>
        <v>,</v>
      </c>
      <c r="R45" s="60" t="str">
        <f t="shared" si="35"/>
        <v/>
      </c>
      <c r="S45" s="55" t="str">
        <f t="shared" si="64"/>
        <v>)</v>
      </c>
      <c r="T45" s="61" t="str">
        <f t="shared" si="65"/>
        <v/>
      </c>
      <c r="U45" s="62" t="str">
        <f t="shared" si="66"/>
        <v/>
      </c>
      <c r="V45" s="63" t="str">
        <f t="shared" si="67"/>
        <v/>
      </c>
      <c r="W45" s="64" t="str">
        <f t="shared" si="68"/>
        <v/>
      </c>
      <c r="X45" s="63" t="str">
        <f t="shared" si="69"/>
        <v/>
      </c>
      <c r="Y45" s="63" t="str">
        <f t="shared" si="70"/>
        <v/>
      </c>
      <c r="Z45" s="55" t="str">
        <f t="shared" si="71"/>
        <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5.5" thickTop="1" thickBot="1" x14ac:dyDescent="0.4">
      <c r="C46" s="111" t="s">
        <v>2114</v>
      </c>
      <c r="D46" s="112"/>
      <c r="E46" s="51"/>
      <c r="F46" s="52"/>
      <c r="G46" s="52"/>
      <c r="H46" s="51"/>
      <c r="I46" s="51"/>
      <c r="J46" s="53"/>
      <c r="K46" s="53"/>
      <c r="L46" s="77" t="str">
        <f t="shared" ref="L46:L54" si="87">IF(C46="","",_xlfn.CONCAT("            { line: ","""",C46,", ",M46:AN46,""", sC: ","""",B46,"""},"))</f>
        <v xml:space="preserve">            { line: "bendita tú eres entre todas las mujeres,, ", sC: ""},</v>
      </c>
      <c r="M46" s="55" t="str">
        <f t="shared" si="59"/>
        <v/>
      </c>
      <c r="N46" s="56" t="str">
        <f t="shared" si="60"/>
        <v/>
      </c>
      <c r="O46" s="57" t="str">
        <f t="shared" si="61"/>
        <v/>
      </c>
      <c r="P46" s="58" t="str">
        <f t="shared" si="62"/>
        <v/>
      </c>
      <c r="Q46" s="59" t="str">
        <f t="shared" si="63"/>
        <v/>
      </c>
      <c r="R46" s="60" t="str">
        <f t="shared" si="35"/>
        <v/>
      </c>
      <c r="S46" s="55" t="str">
        <f t="shared" si="64"/>
        <v/>
      </c>
      <c r="T46" s="61" t="str">
        <f t="shared" si="65"/>
        <v/>
      </c>
      <c r="U46" s="62" t="str">
        <f t="shared" si="66"/>
        <v/>
      </c>
      <c r="V46" s="63" t="str">
        <f t="shared" si="67"/>
        <v/>
      </c>
      <c r="W46" s="64" t="str">
        <f t="shared" si="68"/>
        <v/>
      </c>
      <c r="X46" s="63" t="str">
        <f t="shared" si="69"/>
        <v/>
      </c>
      <c r="Y46" s="63" t="str">
        <f t="shared" si="70"/>
        <v/>
      </c>
      <c r="Z46" s="55" t="str">
        <f t="shared" si="71"/>
        <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thickTop="1" thickBot="1" x14ac:dyDescent="0.4">
      <c r="C47" s="111" t="s">
        <v>2115</v>
      </c>
      <c r="D47" s="112" t="s">
        <v>2116</v>
      </c>
      <c r="E47" s="51"/>
      <c r="F47" s="52" t="s">
        <v>2076</v>
      </c>
      <c r="G47" s="52"/>
      <c r="H47" s="51"/>
      <c r="I47" s="51"/>
      <c r="J47" s="53"/>
      <c r="K47" s="53"/>
      <c r="L47" s="54" t="str">
        <f t="shared" si="87"/>
        <v xml:space="preserve">            { line: "y bendito es el fruto de tu vientre Jesús., (Sl7,,)(Mim,,250)", sC: ""},</v>
      </c>
      <c r="M47" s="55" t="str">
        <f>IF(N47="","","(")</f>
        <v>(</v>
      </c>
      <c r="N47" s="56" t="str">
        <f>IF(D47="","",D47)</f>
        <v>Sl7</v>
      </c>
      <c r="O47" s="57" t="str">
        <f>IF(N47="","",",")</f>
        <v>,</v>
      </c>
      <c r="P47" s="58" t="str">
        <f>IF(E47="","",E47)</f>
        <v/>
      </c>
      <c r="Q47" s="59" t="str">
        <f>IF(N47="","",",")</f>
        <v>,</v>
      </c>
      <c r="R47" s="60" t="str">
        <f t="shared" si="35"/>
        <v/>
      </c>
      <c r="S47" s="55" t="str">
        <f>IF(N47="","",")")</f>
        <v>)</v>
      </c>
      <c r="T47" s="61" t="str">
        <f>IF(U47="","","(")</f>
        <v>(</v>
      </c>
      <c r="U47" s="62" t="str">
        <f>IF(F47="","",F47)</f>
        <v>Mim</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1001</v>
      </c>
      <c r="C48" s="111" t="s">
        <v>2117</v>
      </c>
      <c r="D48" s="112" t="s">
        <v>1017</v>
      </c>
      <c r="E48" s="51" t="s">
        <v>1016</v>
      </c>
      <c r="F48" s="52"/>
      <c r="G48" s="52"/>
      <c r="H48" s="51"/>
      <c r="I48" s="51"/>
      <c r="J48" s="53"/>
      <c r="K48" s="53"/>
      <c r="L48" s="54" t="str">
        <f t="shared" si="87"/>
        <v xml:space="preserve">            { line: "SANTA MARIA, MADRE DE DIOS,, (La,m,20)", sC: "ta as"},</v>
      </c>
      <c r="M48" s="55" t="str">
        <f>IF(N48="","","(")</f>
        <v>(</v>
      </c>
      <c r="N48" s="56" t="str">
        <f>IF(D48="","",D48)</f>
        <v>La</v>
      </c>
      <c r="O48" s="57" t="str">
        <f>IF(N48="","",",")</f>
        <v>,</v>
      </c>
      <c r="P48" s="58" t="str">
        <f>IF(E48="","",E48)</f>
        <v>m</v>
      </c>
      <c r="Q48" s="59" t="str">
        <f>IF(N48="","",",")</f>
        <v>,</v>
      </c>
      <c r="R48" s="60">
        <f t="shared" si="35"/>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11" t="s">
        <v>2118</v>
      </c>
      <c r="D49" s="112"/>
      <c r="E49" s="51"/>
      <c r="F49" s="52"/>
      <c r="G49" s="52"/>
      <c r="H49" s="51"/>
      <c r="I49" s="51"/>
      <c r="J49" s="53"/>
      <c r="K49" s="53"/>
      <c r="L49" s="54" t="str">
        <f t="shared" si="87"/>
        <v xml:space="preserve">            { line: "RUEGA POR NOSOTROS, PECADORES,, ", sC: "as"},</v>
      </c>
      <c r="M49" s="55" t="str">
        <f>IF(N49="","","(")</f>
        <v/>
      </c>
      <c r="N49" s="56" t="str">
        <f>IF(D49="","",D49)</f>
        <v/>
      </c>
      <c r="O49" s="57" t="str">
        <f>IF(N49="","",",")</f>
        <v/>
      </c>
      <c r="P49" s="58" t="str">
        <f>IF(E49="","",E49)</f>
        <v/>
      </c>
      <c r="Q49" s="59" t="str">
        <f>IF(N49="","",",")</f>
        <v/>
      </c>
      <c r="R49" s="60" t="str">
        <f t="shared" si="35"/>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1003</v>
      </c>
      <c r="C50" s="111" t="s">
        <v>2119</v>
      </c>
      <c r="D50" s="112" t="s">
        <v>1015</v>
      </c>
      <c r="E50" s="51" t="s">
        <v>1016</v>
      </c>
      <c r="F50" s="52" t="s">
        <v>2112</v>
      </c>
      <c r="G50" s="52">
        <v>7</v>
      </c>
      <c r="H50" s="51" t="s">
        <v>1015</v>
      </c>
      <c r="I50" s="51" t="s">
        <v>1016</v>
      </c>
      <c r="J50" s="53"/>
      <c r="K50" s="53"/>
      <c r="L50" s="54" t="str">
        <f t="shared" si="87"/>
        <v xml:space="preserve">            { line: "AHORA Y EN LA HORA DE NUESTRA MUERTE. AMÉN., (Mi,m,20)(SI,7,250)(Mi,m,350)", sC: "as"},</v>
      </c>
      <c r="M50" s="55" t="str">
        <f t="shared" ref="M50:M56" si="88">IF(N50="","","(")</f>
        <v>(</v>
      </c>
      <c r="N50" s="56" t="str">
        <f t="shared" ref="N50:N56" si="89">IF(D50="","",D50)</f>
        <v>Mi</v>
      </c>
      <c r="O50" s="57" t="str">
        <f t="shared" ref="O50:O56" si="90">IF(N50="","",",")</f>
        <v>,</v>
      </c>
      <c r="P50" s="58" t="str">
        <f t="shared" ref="P50:P56" si="91">IF(E50="","",E50)</f>
        <v>m</v>
      </c>
      <c r="Q50" s="59" t="str">
        <f t="shared" ref="Q50:Q56" si="92">IF(N50="","",",")</f>
        <v>,</v>
      </c>
      <c r="R50" s="60">
        <f t="shared" si="35"/>
        <v>20</v>
      </c>
      <c r="S50" s="55" t="str">
        <f t="shared" ref="S50:S56" si="93">IF(N50="","",")")</f>
        <v>)</v>
      </c>
      <c r="T50" s="61" t="str">
        <f t="shared" ref="T50:T56" si="94">IF(U50="","","(")</f>
        <v>(</v>
      </c>
      <c r="U50" s="62" t="str">
        <f t="shared" ref="U50:U56" si="95">IF(F50="","",F50)</f>
        <v>SI</v>
      </c>
      <c r="V50" s="63" t="str">
        <f t="shared" ref="V50:V56" si="96">IF(U50="","",",")</f>
        <v>,</v>
      </c>
      <c r="W50" s="64">
        <f t="shared" ref="W50:W56" si="97">IF(G50="","",G50)</f>
        <v>7</v>
      </c>
      <c r="X50" s="63" t="str">
        <f t="shared" ref="X50:X56" si="98">IF(U50="","",",")</f>
        <v>,</v>
      </c>
      <c r="Y50" s="63">
        <f t="shared" ref="Y50:Y56" si="99">IF(U50="","",250)</f>
        <v>250</v>
      </c>
      <c r="Z50" s="55" t="str">
        <f t="shared" ref="Z50:Z56" si="100">IF(U50="","",")")</f>
        <v>)</v>
      </c>
      <c r="AA50" s="65" t="str">
        <f t="shared" ref="AA50:AA56" si="101">IF(AB50="","","(")</f>
        <v>(</v>
      </c>
      <c r="AB50" s="56" t="str">
        <f t="shared" ref="AB50:AB56" si="102">IF(H50="","",H50)</f>
        <v>Mi</v>
      </c>
      <c r="AC50" s="66" t="str">
        <f t="shared" ref="AC50:AC56" si="103">IF(AB50="","",",")</f>
        <v>,</v>
      </c>
      <c r="AD50" s="58" t="str">
        <f t="shared" ref="AD50:AD56" si="104">IF(I50="","",I50)</f>
        <v>m</v>
      </c>
      <c r="AE50" s="67" t="str">
        <f t="shared" ref="AE50:AE56" si="105">IF(AB50="","",",")</f>
        <v>,</v>
      </c>
      <c r="AF50" s="60">
        <f t="shared" ref="AF50:AF56" si="106">IF(AB50="","",350)</f>
        <v>350</v>
      </c>
      <c r="AG50" s="60" t="str">
        <f t="shared" ref="AG50:AG56" si="107">IF(AB50="","",")")</f>
        <v>)</v>
      </c>
      <c r="AH50" s="68" t="str">
        <f t="shared" ref="AH50:AH56" si="108">IF(AI50="","","(")</f>
        <v/>
      </c>
      <c r="AI50" s="69" t="str">
        <f t="shared" ref="AI50:AI56" si="109">IF(J50="","",J50)</f>
        <v/>
      </c>
      <c r="AJ50" s="63" t="str">
        <f t="shared" ref="AJ50:AJ56" si="110">IF(AI50="","",",")</f>
        <v/>
      </c>
      <c r="AK50" s="63" t="str">
        <f t="shared" ref="AK50:AK56" si="111">IF(K50="","",K50)</f>
        <v/>
      </c>
      <c r="AL50" s="63" t="str">
        <f t="shared" ref="AL50:AL56" si="112">IF(AI50="","",",")</f>
        <v/>
      </c>
      <c r="AM50" s="63" t="str">
        <f t="shared" ref="AM50:AM56" si="113">IF(AI50="","",450)</f>
        <v/>
      </c>
      <c r="AN50" s="63" t="str">
        <f t="shared" ref="AN50:AN56" si="114">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4">
      <c r="C52" s="111" t="s">
        <v>2127</v>
      </c>
      <c r="D52" s="112"/>
      <c r="E52" s="51"/>
      <c r="F52" s="52"/>
      <c r="G52" s="52"/>
      <c r="H52" s="51"/>
      <c r="I52" s="51"/>
      <c r="J52" s="53"/>
      <c r="K52" s="53"/>
      <c r="L52" s="77" t="str">
        <f t="shared" ref="L52" si="115">IF(C52="","",_xlfn.CONCAT("            { line: ","""",C52,", ",M52:AN52,""", sC: ","""",B52,"""},"))</f>
        <v xml:space="preserve">            { line: "GLORIA, ", sC: ""},</v>
      </c>
      <c r="M52" s="55" t="str">
        <f t="shared" ref="M52" si="116">IF(N52="","","(")</f>
        <v/>
      </c>
      <c r="N52" s="56" t="str">
        <f t="shared" ref="N52" si="117">IF(D52="","",D52)</f>
        <v/>
      </c>
      <c r="O52" s="57" t="str">
        <f t="shared" ref="O52" si="118">IF(N52="","",",")</f>
        <v/>
      </c>
      <c r="P52" s="58" t="str">
        <f t="shared" ref="P52" si="119">IF(E52="","",E52)</f>
        <v/>
      </c>
      <c r="Q52" s="59" t="str">
        <f t="shared" ref="Q52" si="120">IF(N52="","",",")</f>
        <v/>
      </c>
      <c r="R52" s="60" t="str">
        <f t="shared" ref="R52" si="121">IF(N52="Do",10,IF(N52="Re",22,IF(N52="Mi",20,IF(N52="Fa",20,IF(N52="Sol",14,IF(N52="La",20,IF(N52="Si",20,IF(N52="Do#",14,IF(N52="Fa#",15,IF(N52="Sol#",20,IF(N52="Si♭",17,"")))))))))))</f>
        <v/>
      </c>
      <c r="S52" s="55" t="str">
        <f t="shared" ref="S52" si="122">IF(N52="","",")")</f>
        <v/>
      </c>
      <c r="T52" s="61" t="str">
        <f t="shared" ref="T52" si="123">IF(U52="","","(")</f>
        <v/>
      </c>
      <c r="U52" s="62" t="str">
        <f t="shared" ref="U52" si="124">IF(F52="","",F52)</f>
        <v/>
      </c>
      <c r="V52" s="63" t="str">
        <f t="shared" ref="V52" si="125">IF(U52="","",",")</f>
        <v/>
      </c>
      <c r="W52" s="64" t="str">
        <f t="shared" ref="W52" si="126">IF(G52="","",G52)</f>
        <v/>
      </c>
      <c r="X52" s="63" t="str">
        <f t="shared" ref="X52" si="127">IF(U52="","",",")</f>
        <v/>
      </c>
      <c r="Y52" s="63" t="str">
        <f t="shared" ref="Y52" si="128">IF(U52="","",250)</f>
        <v/>
      </c>
      <c r="Z52" s="55" t="str">
        <f t="shared" ref="Z52" si="129">IF(U52="","",")")</f>
        <v/>
      </c>
      <c r="AA52" s="65" t="str">
        <f t="shared" ref="AA52" si="130">IF(AB52="","","(")</f>
        <v/>
      </c>
      <c r="AB52" s="56" t="str">
        <f t="shared" ref="AB52" si="131">IF(H52="","",H52)</f>
        <v/>
      </c>
      <c r="AC52" s="66" t="str">
        <f t="shared" ref="AC52" si="132">IF(AB52="","",",")</f>
        <v/>
      </c>
      <c r="AD52" s="58" t="str">
        <f t="shared" ref="AD52" si="133">IF(I52="","",I52)</f>
        <v/>
      </c>
      <c r="AE52" s="67" t="str">
        <f t="shared" ref="AE52" si="134">IF(AB52="","",",")</f>
        <v/>
      </c>
      <c r="AF52" s="60" t="str">
        <f t="shared" ref="AF52" si="135">IF(AB52="","",350)</f>
        <v/>
      </c>
      <c r="AG52" s="60" t="str">
        <f t="shared" ref="AG52" si="136">IF(AB52="","",")")</f>
        <v/>
      </c>
      <c r="AH52" s="68" t="str">
        <f t="shared" ref="AH52" si="137">IF(AI52="","","(")</f>
        <v/>
      </c>
      <c r="AI52" s="69" t="str">
        <f t="shared" ref="AI52" si="138">IF(J52="","",J52)</f>
        <v/>
      </c>
      <c r="AJ52" s="63" t="str">
        <f t="shared" ref="AJ52" si="139">IF(AI52="","",",")</f>
        <v/>
      </c>
      <c r="AK52" s="63" t="str">
        <f t="shared" ref="AK52" si="140">IF(K52="","",K52)</f>
        <v/>
      </c>
      <c r="AL52" s="63" t="str">
        <f t="shared" ref="AL52" si="141">IF(AI52="","",",")</f>
        <v/>
      </c>
      <c r="AM52" s="63" t="str">
        <f t="shared" ref="AM52" si="142">IF(AI52="","",450)</f>
        <v/>
      </c>
      <c r="AN52" s="63" t="str">
        <f t="shared" ref="AN52" si="143">IF(AI52="","",")")</f>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1018</v>
      </c>
      <c r="C54" s="111" t="s">
        <v>2120</v>
      </c>
      <c r="D54" s="112" t="s">
        <v>1021</v>
      </c>
      <c r="E54" s="51"/>
      <c r="F54" s="52" t="s">
        <v>1026</v>
      </c>
      <c r="G54" s="52"/>
      <c r="H54" s="51" t="s">
        <v>1021</v>
      </c>
      <c r="I54" s="51"/>
      <c r="J54" s="53"/>
      <c r="K54" s="53"/>
      <c r="L54" s="77" t="str">
        <f t="shared" si="87"/>
        <v xml:space="preserve">            { line: "Gloria al Padre, y al Hijo, y al Espíritu Santo., (Sol,,14)(Re,,250)(Sol,,350)", sC: "tc"},</v>
      </c>
      <c r="M54" s="55" t="str">
        <f t="shared" si="88"/>
        <v>(</v>
      </c>
      <c r="N54" s="56" t="str">
        <f t="shared" si="89"/>
        <v>Sol</v>
      </c>
      <c r="O54" s="57" t="str">
        <f t="shared" si="90"/>
        <v>,</v>
      </c>
      <c r="P54" s="58" t="str">
        <f t="shared" si="91"/>
        <v/>
      </c>
      <c r="Q54" s="59" t="str">
        <f t="shared" si="92"/>
        <v>,</v>
      </c>
      <c r="R54" s="60">
        <f t="shared" si="35"/>
        <v>14</v>
      </c>
      <c r="S54" s="55" t="str">
        <f t="shared" si="93"/>
        <v>)</v>
      </c>
      <c r="T54" s="61" t="str">
        <f t="shared" si="94"/>
        <v>(</v>
      </c>
      <c r="U54" s="62" t="str">
        <f t="shared" si="95"/>
        <v>Re</v>
      </c>
      <c r="V54" s="63" t="str">
        <f t="shared" si="96"/>
        <v>,</v>
      </c>
      <c r="W54" s="64" t="str">
        <f t="shared" si="97"/>
        <v/>
      </c>
      <c r="X54" s="63" t="str">
        <f t="shared" si="98"/>
        <v>,</v>
      </c>
      <c r="Y54" s="63">
        <f t="shared" si="99"/>
        <v>250</v>
      </c>
      <c r="Z54" s="55" t="str">
        <f t="shared" si="100"/>
        <v>)</v>
      </c>
      <c r="AA54" s="65" t="str">
        <f t="shared" si="101"/>
        <v>(</v>
      </c>
      <c r="AB54" s="56" t="str">
        <f t="shared" si="102"/>
        <v>Sol</v>
      </c>
      <c r="AC54" s="66" t="str">
        <f t="shared" si="103"/>
        <v>,</v>
      </c>
      <c r="AD54" s="58" t="str">
        <f t="shared" si="104"/>
        <v/>
      </c>
      <c r="AE54" s="67" t="str">
        <f t="shared" si="105"/>
        <v>,</v>
      </c>
      <c r="AF54" s="60">
        <f t="shared" si="106"/>
        <v>350</v>
      </c>
      <c r="AG54" s="60" t="str">
        <f t="shared" si="107"/>
        <v>)</v>
      </c>
      <c r="AH54" s="68" t="str">
        <f t="shared" si="108"/>
        <v/>
      </c>
      <c r="AI54" s="69" t="str">
        <f t="shared" si="109"/>
        <v/>
      </c>
      <c r="AJ54" s="63" t="str">
        <f t="shared" si="110"/>
        <v/>
      </c>
      <c r="AK54" s="63" t="str">
        <f t="shared" si="111"/>
        <v/>
      </c>
      <c r="AL54" s="63" t="str">
        <f t="shared" si="112"/>
        <v/>
      </c>
      <c r="AM54" s="63" t="str">
        <f t="shared" si="113"/>
        <v/>
      </c>
      <c r="AN54" s="63" t="str">
        <f t="shared" si="114"/>
        <v/>
      </c>
    </row>
    <row r="55" spans="1:40" ht="25.5" thickTop="1" thickBot="1" x14ac:dyDescent="0.4">
      <c r="B55" t="s">
        <v>1001</v>
      </c>
      <c r="C55" s="111" t="s">
        <v>2121</v>
      </c>
      <c r="D55" s="112" t="s">
        <v>1017</v>
      </c>
      <c r="E55" s="51" t="s">
        <v>1016</v>
      </c>
      <c r="F55" s="52"/>
      <c r="G55" s="52"/>
      <c r="H55" s="51"/>
      <c r="I55" s="51"/>
      <c r="J55" s="53"/>
      <c r="K55" s="53"/>
      <c r="L55" s="77" t="str">
        <f>IF(C55="","",_xlfn.CONCAT("            { line: ","""",C55,", ",M55:AN55,""", sC: ","""",B55,"""},"))</f>
        <v xml:space="preserve">            { line: "COMO ERA EN EL PRINCIPIO AHORA Y SIEMPRE,, (La,m,20)", sC: "ta as"},</v>
      </c>
      <c r="M55" s="55" t="str">
        <f t="shared" si="88"/>
        <v>(</v>
      </c>
      <c r="N55" s="56" t="str">
        <f t="shared" si="89"/>
        <v>La</v>
      </c>
      <c r="O55" s="57" t="str">
        <f t="shared" si="90"/>
        <v>,</v>
      </c>
      <c r="P55" s="58" t="str">
        <f t="shared" si="91"/>
        <v>m</v>
      </c>
      <c r="Q55" s="59" t="str">
        <f t="shared" si="92"/>
        <v>,</v>
      </c>
      <c r="R55" s="60">
        <f t="shared" si="35"/>
        <v>20</v>
      </c>
      <c r="S55" s="55" t="str">
        <f t="shared" si="93"/>
        <v>)</v>
      </c>
      <c r="T55" s="61" t="str">
        <f t="shared" si="94"/>
        <v/>
      </c>
      <c r="U55" s="62" t="str">
        <f t="shared" si="95"/>
        <v/>
      </c>
      <c r="V55" s="63" t="str">
        <f t="shared" si="96"/>
        <v/>
      </c>
      <c r="W55" s="64" t="str">
        <f t="shared" si="97"/>
        <v/>
      </c>
      <c r="X55" s="63" t="str">
        <f t="shared" si="98"/>
        <v/>
      </c>
      <c r="Y55" s="63" t="str">
        <f t="shared" si="99"/>
        <v/>
      </c>
      <c r="Z55" s="55" t="str">
        <f t="shared" si="100"/>
        <v/>
      </c>
      <c r="AA55" s="65" t="str">
        <f t="shared" si="101"/>
        <v/>
      </c>
      <c r="AB55" s="56" t="str">
        <f t="shared" si="102"/>
        <v/>
      </c>
      <c r="AC55" s="66" t="str">
        <f t="shared" si="103"/>
        <v/>
      </c>
      <c r="AD55" s="58" t="str">
        <f t="shared" si="104"/>
        <v/>
      </c>
      <c r="AE55" s="67" t="str">
        <f t="shared" si="105"/>
        <v/>
      </c>
      <c r="AF55" s="60" t="str">
        <f t="shared" si="106"/>
        <v/>
      </c>
      <c r="AG55" s="60" t="str">
        <f t="shared" si="107"/>
        <v/>
      </c>
      <c r="AH55" s="68" t="str">
        <f t="shared" si="108"/>
        <v/>
      </c>
      <c r="AI55" s="69" t="str">
        <f t="shared" si="109"/>
        <v/>
      </c>
      <c r="AJ55" s="63" t="str">
        <f t="shared" si="110"/>
        <v/>
      </c>
      <c r="AK55" s="63" t="str">
        <f t="shared" si="111"/>
        <v/>
      </c>
      <c r="AL55" s="63" t="str">
        <f t="shared" si="112"/>
        <v/>
      </c>
      <c r="AM55" s="63" t="str">
        <f t="shared" si="113"/>
        <v/>
      </c>
      <c r="AN55" s="63" t="str">
        <f t="shared" si="114"/>
        <v/>
      </c>
    </row>
    <row r="56" spans="1:40" ht="25.5" thickTop="1" thickBot="1" x14ac:dyDescent="0.4">
      <c r="B56" t="s">
        <v>1003</v>
      </c>
      <c r="C56" s="111" t="s">
        <v>2122</v>
      </c>
      <c r="D56" s="112" t="s">
        <v>1015</v>
      </c>
      <c r="E56" s="51" t="s">
        <v>1016</v>
      </c>
      <c r="F56" s="52" t="s">
        <v>2112</v>
      </c>
      <c r="G56" s="52">
        <v>7</v>
      </c>
      <c r="H56" s="51" t="s">
        <v>2076</v>
      </c>
      <c r="I56" s="51"/>
      <c r="J56" s="53"/>
      <c r="K56" s="53"/>
      <c r="L56" s="77" t="str">
        <f>IF(C56="","",_xlfn.CONCAT("            { line: ","""",C56,", ",M56:AN56,""", sC: ","""",B56,"""},"))</f>
        <v xml:space="preserve">            { line: "POR LOS SIGLOS DE LOS SIGLOS. AMÉN., (Mi,m,20)(SI,7,250)(Mim,,350)", sC: "as"},</v>
      </c>
      <c r="M56" s="55" t="str">
        <f t="shared" si="88"/>
        <v>(</v>
      </c>
      <c r="N56" s="56" t="str">
        <f t="shared" si="89"/>
        <v>Mi</v>
      </c>
      <c r="O56" s="57" t="str">
        <f t="shared" si="90"/>
        <v>,</v>
      </c>
      <c r="P56" s="58" t="str">
        <f t="shared" si="91"/>
        <v>m</v>
      </c>
      <c r="Q56" s="59" t="str">
        <f t="shared" si="92"/>
        <v>,</v>
      </c>
      <c r="R56" s="60">
        <f t="shared" si="35"/>
        <v>20</v>
      </c>
      <c r="S56" s="55" t="str">
        <f t="shared" si="93"/>
        <v>)</v>
      </c>
      <c r="T56" s="61" t="str">
        <f t="shared" si="94"/>
        <v>(</v>
      </c>
      <c r="U56" s="62" t="str">
        <f t="shared" si="95"/>
        <v>SI</v>
      </c>
      <c r="V56" s="63" t="str">
        <f t="shared" si="96"/>
        <v>,</v>
      </c>
      <c r="W56" s="64">
        <f t="shared" si="97"/>
        <v>7</v>
      </c>
      <c r="X56" s="63" t="str">
        <f t="shared" si="98"/>
        <v>,</v>
      </c>
      <c r="Y56" s="63">
        <f t="shared" si="99"/>
        <v>250</v>
      </c>
      <c r="Z56" s="55" t="str">
        <f t="shared" si="100"/>
        <v>)</v>
      </c>
      <c r="AA56" s="65" t="str">
        <f t="shared" si="101"/>
        <v>(</v>
      </c>
      <c r="AB56" s="56" t="str">
        <f t="shared" si="102"/>
        <v>Mim</v>
      </c>
      <c r="AC56" s="66" t="str">
        <f t="shared" si="103"/>
        <v>,</v>
      </c>
      <c r="AD56" s="58" t="str">
        <f t="shared" si="104"/>
        <v/>
      </c>
      <c r="AE56" s="67" t="str">
        <f t="shared" si="105"/>
        <v>,</v>
      </c>
      <c r="AF56" s="60">
        <f t="shared" si="106"/>
        <v>350</v>
      </c>
      <c r="AG56" s="60" t="str">
        <f t="shared" si="107"/>
        <v>)</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36.75" thickTop="1" thickBot="1" x14ac:dyDescent="0.4">
      <c r="A57" s="75"/>
      <c r="B57" s="75"/>
      <c r="C57" s="75" t="s">
        <v>2059</v>
      </c>
      <c r="D57" s="76"/>
      <c r="E57" s="76"/>
      <c r="F57" s="76"/>
      <c r="G57" s="76"/>
      <c r="H57" s="76"/>
      <c r="I57" s="76"/>
      <c r="J57" s="76"/>
      <c r="K57" s="76"/>
      <c r="L57" s="110" t="s">
        <v>998</v>
      </c>
      <c r="M57" s="113"/>
      <c r="N57" s="56"/>
      <c r="O57" s="114"/>
      <c r="P57" s="58"/>
      <c r="Q57" s="115"/>
      <c r="R57" s="60" t="str">
        <f t="shared" si="35"/>
        <v/>
      </c>
      <c r="S57" s="113"/>
      <c r="T57" s="116"/>
      <c r="U57" s="117"/>
      <c r="V57" s="118"/>
      <c r="W57" s="119"/>
      <c r="X57" s="118"/>
      <c r="Y57" s="118"/>
      <c r="Z57" s="113"/>
      <c r="AA57" s="65"/>
      <c r="AB57" s="56"/>
      <c r="AC57" s="66"/>
      <c r="AD57" s="58"/>
      <c r="AE57" s="67"/>
      <c r="AF57" s="60"/>
      <c r="AG57" s="60"/>
      <c r="AH57" s="65"/>
      <c r="AI57" s="120"/>
      <c r="AJ57" s="118"/>
      <c r="AK57" s="118"/>
      <c r="AL57" s="118"/>
      <c r="AM57" s="118"/>
      <c r="AN57" s="118"/>
    </row>
    <row r="58" spans="1:40" ht="25.5" hidden="1" outlineLevel="1" thickTop="1" thickBot="1" x14ac:dyDescent="0.4">
      <c r="C58" s="111"/>
      <c r="D58" s="112"/>
      <c r="E58" s="51"/>
      <c r="F58" s="52"/>
      <c r="G58" s="52"/>
      <c r="H58" s="51"/>
      <c r="I58" s="51"/>
      <c r="J58" s="53"/>
      <c r="K58" s="53"/>
      <c r="L58" s="54" t="str">
        <f t="shared" ref="L58:L100" si="144">IF(C58="","",_xlfn.CONCAT("            { line: ","""",C58,", ",M58:AN58,""", sC: ","""",B58,"""},"))</f>
        <v/>
      </c>
      <c r="M58" s="55" t="str">
        <f t="shared" ref="M58:M100" si="145">IF(N58="","","(")</f>
        <v/>
      </c>
      <c r="N58" s="56" t="str">
        <f t="shared" si="31"/>
        <v/>
      </c>
      <c r="O58" s="57" t="str">
        <f t="shared" ref="O58:O100" si="146">IF(N58="","",",")</f>
        <v/>
      </c>
      <c r="P58" s="58" t="str">
        <f t="shared" si="33"/>
        <v/>
      </c>
      <c r="Q58" s="59" t="str">
        <f t="shared" ref="Q58:Q100" si="147">IF(N58="","",",")</f>
        <v/>
      </c>
      <c r="R58" s="60" t="str">
        <f t="shared" si="35"/>
        <v/>
      </c>
      <c r="S58" s="55" t="str">
        <f t="shared" ref="S58:S100" si="148">IF(N58="","",")")</f>
        <v/>
      </c>
      <c r="T58" s="61" t="str">
        <f t="shared" ref="T58:T100" si="149">IF(U58="","","(")</f>
        <v/>
      </c>
      <c r="U58" s="62" t="str">
        <f t="shared" si="38"/>
        <v/>
      </c>
      <c r="V58" s="63" t="str">
        <f t="shared" ref="V58:V100" si="150">IF(U58="","",",")</f>
        <v/>
      </c>
      <c r="W58" s="64" t="str">
        <f t="shared" si="40"/>
        <v/>
      </c>
      <c r="X58" s="63" t="str">
        <f t="shared" ref="X58:X100" si="151">IF(U58="","",",")</f>
        <v/>
      </c>
      <c r="Y58" s="63" t="str">
        <f t="shared" ref="Y58:Y100" si="152">IF(U58="","",250)</f>
        <v/>
      </c>
      <c r="Z58" s="55" t="str">
        <f t="shared" ref="Z58:Z100" si="153">IF(U58="","",")")</f>
        <v/>
      </c>
      <c r="AA58" s="65" t="str">
        <f t="shared" ref="AA58:AA100" si="154">IF(AB58="","","(")</f>
        <v/>
      </c>
      <c r="AB58" s="56" t="str">
        <f t="shared" si="45"/>
        <v/>
      </c>
      <c r="AC58" s="66" t="str">
        <f t="shared" ref="AC58:AC100" si="155">IF(AB58="","",",")</f>
        <v/>
      </c>
      <c r="AD58" s="58" t="str">
        <f t="shared" ref="AD58:AD100" si="156">IF(I58="","",I58)</f>
        <v/>
      </c>
      <c r="AE58" s="67" t="str">
        <f t="shared" ref="AE58:AE100" si="157">IF(AB58="","",",")</f>
        <v/>
      </c>
      <c r="AF58" s="60" t="str">
        <f t="shared" ref="AF58:AF100" si="158">IF(AB58="","",350)</f>
        <v/>
      </c>
      <c r="AG58" s="60" t="str">
        <f t="shared" ref="AG58:AG100" si="159">IF(AB58="","",")")</f>
        <v/>
      </c>
      <c r="AH58" s="68" t="str">
        <f t="shared" ref="AH58:AH100" si="160">IF(AI58="","","(")</f>
        <v/>
      </c>
      <c r="AI58" s="69" t="str">
        <f t="shared" si="52"/>
        <v/>
      </c>
      <c r="AJ58" s="63" t="str">
        <f t="shared" ref="AJ58:AJ100" si="161">IF(AI58="","",",")</f>
        <v/>
      </c>
      <c r="AK58" s="63" t="str">
        <f t="shared" ref="AK58:AK100" si="162">IF(K58="","",K58)</f>
        <v/>
      </c>
      <c r="AL58" s="63" t="str">
        <f t="shared" ref="AL58:AL100" si="163">IF(AI58="","",",")</f>
        <v/>
      </c>
      <c r="AM58" s="63" t="str">
        <f t="shared" ref="AM58:AM100" si="164">IF(AI58="","",450)</f>
        <v/>
      </c>
      <c r="AN58" s="63" t="str">
        <f t="shared" ref="AN58:AN100" si="165">IF(AI58="","",")")</f>
        <v/>
      </c>
    </row>
    <row r="59" spans="1:40" ht="25.5" hidden="1" outlineLevel="1" thickTop="1" thickBot="1" x14ac:dyDescent="0.4">
      <c r="C59" s="111"/>
      <c r="D59" s="112"/>
      <c r="E59" s="51"/>
      <c r="F59" s="52"/>
      <c r="G59" s="52"/>
      <c r="H59" s="51"/>
      <c r="I59" s="51"/>
      <c r="J59" s="53"/>
      <c r="K59" s="53"/>
      <c r="L59" s="54" t="str">
        <f t="shared" si="144"/>
        <v/>
      </c>
      <c r="M59" s="55" t="str">
        <f t="shared" si="145"/>
        <v/>
      </c>
      <c r="N59" s="56" t="str">
        <f t="shared" si="31"/>
        <v/>
      </c>
      <c r="O59" s="57" t="str">
        <f t="shared" si="146"/>
        <v/>
      </c>
      <c r="P59" s="58" t="str">
        <f t="shared" si="33"/>
        <v/>
      </c>
      <c r="Q59" s="59" t="str">
        <f t="shared" si="147"/>
        <v/>
      </c>
      <c r="R59" s="60" t="str">
        <f t="shared" si="35"/>
        <v/>
      </c>
      <c r="S59" s="55" t="str">
        <f t="shared" si="148"/>
        <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hidden="1" outlineLevel="1" thickTop="1" thickBot="1" x14ac:dyDescent="0.4">
      <c r="C60" s="111"/>
      <c r="D60" s="112"/>
      <c r="E60" s="51"/>
      <c r="F60" s="52"/>
      <c r="G60" s="52"/>
      <c r="H60" s="51"/>
      <c r="I60" s="51"/>
      <c r="J60" s="53"/>
      <c r="K60" s="53"/>
      <c r="L60" s="54" t="str">
        <f t="shared" si="144"/>
        <v/>
      </c>
      <c r="M60" s="55" t="str">
        <f t="shared" si="145"/>
        <v/>
      </c>
      <c r="N60" s="56" t="str">
        <f t="shared" si="31"/>
        <v/>
      </c>
      <c r="O60" s="57" t="str">
        <f t="shared" si="146"/>
        <v/>
      </c>
      <c r="P60" s="58" t="str">
        <f t="shared" si="33"/>
        <v/>
      </c>
      <c r="Q60" s="59" t="str">
        <f t="shared" si="147"/>
        <v/>
      </c>
      <c r="R60" s="60" t="str">
        <f t="shared" si="35"/>
        <v/>
      </c>
      <c r="S60" s="55" t="str">
        <f t="shared" si="148"/>
        <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hidden="1" outlineLevel="1" thickTop="1" thickBot="1" x14ac:dyDescent="0.4">
      <c r="C61" s="111"/>
      <c r="D61" s="112"/>
      <c r="E61" s="51"/>
      <c r="F61" s="52"/>
      <c r="G61" s="52"/>
      <c r="H61" s="51"/>
      <c r="I61" s="51"/>
      <c r="J61" s="53"/>
      <c r="K61" s="53"/>
      <c r="L61" s="54" t="str">
        <f t="shared" si="144"/>
        <v/>
      </c>
      <c r="M61" s="55" t="str">
        <f t="shared" si="145"/>
        <v/>
      </c>
      <c r="N61" s="56" t="str">
        <f t="shared" si="31"/>
        <v/>
      </c>
      <c r="O61" s="57" t="str">
        <f t="shared" si="146"/>
        <v/>
      </c>
      <c r="P61" s="58" t="str">
        <f t="shared" si="33"/>
        <v/>
      </c>
      <c r="Q61" s="59" t="str">
        <f t="shared" si="147"/>
        <v/>
      </c>
      <c r="R61" s="60" t="str">
        <f t="shared" si="35"/>
        <v/>
      </c>
      <c r="S61" s="55" t="str">
        <f t="shared" si="148"/>
        <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hidden="1" outlineLevel="1" thickTop="1" thickBot="1" x14ac:dyDescent="0.4">
      <c r="C62" s="111"/>
      <c r="D62" s="112"/>
      <c r="E62" s="51"/>
      <c r="F62" s="52"/>
      <c r="G62" s="52"/>
      <c r="H62" s="51"/>
      <c r="I62" s="51"/>
      <c r="J62" s="53"/>
      <c r="K62" s="53"/>
      <c r="L62" s="54" t="str">
        <f t="shared" si="144"/>
        <v/>
      </c>
      <c r="M62" s="55" t="str">
        <f t="shared" si="145"/>
        <v/>
      </c>
      <c r="N62" s="56" t="str">
        <f t="shared" si="31"/>
        <v/>
      </c>
      <c r="O62" s="57" t="str">
        <f t="shared" si="146"/>
        <v/>
      </c>
      <c r="P62" s="58" t="str">
        <f t="shared" si="33"/>
        <v/>
      </c>
      <c r="Q62" s="59" t="str">
        <f t="shared" si="147"/>
        <v/>
      </c>
      <c r="R62" s="60" t="str">
        <f t="shared" si="35"/>
        <v/>
      </c>
      <c r="S62" s="55" t="str">
        <f t="shared" si="148"/>
        <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hidden="1" outlineLevel="1" thickTop="1" thickBot="1" x14ac:dyDescent="0.4">
      <c r="C63" s="111"/>
      <c r="D63" s="112"/>
      <c r="E63" s="51"/>
      <c r="F63" s="52"/>
      <c r="G63" s="52"/>
      <c r="H63" s="51"/>
      <c r="I63" s="51"/>
      <c r="J63" s="53"/>
      <c r="K63" s="53"/>
      <c r="L63" s="54" t="str">
        <f t="shared" si="144"/>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hidden="1" outlineLevel="1" thickTop="1" thickBot="1" x14ac:dyDescent="0.4">
      <c r="C64" s="111"/>
      <c r="D64" s="112"/>
      <c r="E64" s="51"/>
      <c r="F64" s="52"/>
      <c r="G64" s="52"/>
      <c r="H64" s="51"/>
      <c r="I64" s="51"/>
      <c r="J64" s="53"/>
      <c r="K64" s="53"/>
      <c r="L64" s="54" t="str">
        <f t="shared" si="144"/>
        <v/>
      </c>
      <c r="M64" s="55" t="str">
        <f t="shared" si="145"/>
        <v/>
      </c>
      <c r="N64" s="56" t="str">
        <f t="shared" si="31"/>
        <v/>
      </c>
      <c r="O64" s="57" t="str">
        <f t="shared" si="146"/>
        <v/>
      </c>
      <c r="P64" s="58" t="str">
        <f t="shared" si="33"/>
        <v/>
      </c>
      <c r="Q64" s="59" t="str">
        <f t="shared" si="147"/>
        <v/>
      </c>
      <c r="R64" s="60" t="str">
        <f t="shared" si="35"/>
        <v/>
      </c>
      <c r="S64" s="55" t="str">
        <f t="shared" si="148"/>
        <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3:40" ht="25.5" hidden="1" outlineLevel="1" thickTop="1" thickBot="1" x14ac:dyDescent="0.4">
      <c r="C65" s="111"/>
      <c r="D65" s="112"/>
      <c r="E65" s="51"/>
      <c r="F65" s="52"/>
      <c r="G65" s="52"/>
      <c r="H65" s="51"/>
      <c r="I65" s="51"/>
      <c r="J65" s="53"/>
      <c r="K65" s="53"/>
      <c r="L65" s="54" t="str">
        <f t="shared" si="144"/>
        <v/>
      </c>
      <c r="M65" s="55" t="str">
        <f t="shared" si="145"/>
        <v/>
      </c>
      <c r="N65" s="56" t="str">
        <f t="shared" si="31"/>
        <v/>
      </c>
      <c r="O65" s="57" t="str">
        <f t="shared" si="146"/>
        <v/>
      </c>
      <c r="P65" s="58" t="str">
        <f t="shared" si="33"/>
        <v/>
      </c>
      <c r="Q65" s="59" t="str">
        <f t="shared" si="147"/>
        <v/>
      </c>
      <c r="R65" s="60" t="str">
        <f t="shared" si="35"/>
        <v/>
      </c>
      <c r="S65" s="55" t="str">
        <f t="shared" si="148"/>
        <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3:40" ht="25.5" hidden="1" outlineLevel="1" thickTop="1" thickBot="1" x14ac:dyDescent="0.4">
      <c r="C66" s="111"/>
      <c r="D66" s="112"/>
      <c r="E66" s="51"/>
      <c r="F66" s="52"/>
      <c r="G66" s="52"/>
      <c r="H66" s="51"/>
      <c r="I66" s="51"/>
      <c r="J66" s="53"/>
      <c r="K66" s="53"/>
      <c r="L66" s="54" t="str">
        <f t="shared" si="144"/>
        <v/>
      </c>
      <c r="M66" s="55" t="str">
        <f t="shared" si="145"/>
        <v/>
      </c>
      <c r="N66" s="56" t="str">
        <f t="shared" si="31"/>
        <v/>
      </c>
      <c r="O66" s="57" t="str">
        <f t="shared" si="146"/>
        <v/>
      </c>
      <c r="P66" s="58" t="str">
        <f t="shared" si="33"/>
        <v/>
      </c>
      <c r="Q66" s="59" t="str">
        <f t="shared" si="147"/>
        <v/>
      </c>
      <c r="R66" s="60" t="str">
        <f t="shared" si="35"/>
        <v/>
      </c>
      <c r="S66" s="55" t="str">
        <f t="shared" si="148"/>
        <v/>
      </c>
      <c r="T66" s="61" t="str">
        <f t="shared" si="149"/>
        <v/>
      </c>
      <c r="U66" s="62" t="str">
        <f t="shared" si="38"/>
        <v/>
      </c>
      <c r="V66" s="63" t="str">
        <f t="shared" si="150"/>
        <v/>
      </c>
      <c r="W66" s="64" t="str">
        <f t="shared" si="40"/>
        <v/>
      </c>
      <c r="X66" s="63" t="str">
        <f t="shared" si="151"/>
        <v/>
      </c>
      <c r="Y66" s="63" t="str">
        <f t="shared" si="152"/>
        <v/>
      </c>
      <c r="Z66" s="55" t="str">
        <f t="shared" si="153"/>
        <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3:40" ht="25.5" hidden="1" outlineLevel="1" thickTop="1" thickBot="1" x14ac:dyDescent="0.4">
      <c r="C67" s="111"/>
      <c r="D67" s="112"/>
      <c r="E67" s="51"/>
      <c r="F67" s="52"/>
      <c r="G67" s="52"/>
      <c r="H67" s="51"/>
      <c r="I67" s="51"/>
      <c r="J67" s="53"/>
      <c r="K67" s="53"/>
      <c r="L67" s="54" t="str">
        <f t="shared" si="144"/>
        <v/>
      </c>
      <c r="M67" s="55" t="str">
        <f t="shared" si="145"/>
        <v/>
      </c>
      <c r="N67" s="56" t="str">
        <f t="shared" si="31"/>
        <v/>
      </c>
      <c r="O67" s="57" t="str">
        <f t="shared" si="146"/>
        <v/>
      </c>
      <c r="P67" s="58" t="str">
        <f t="shared" si="33"/>
        <v/>
      </c>
      <c r="Q67" s="59" t="str">
        <f t="shared" si="147"/>
        <v/>
      </c>
      <c r="R67" s="60" t="str">
        <f t="shared" si="35"/>
        <v/>
      </c>
      <c r="S67" s="55" t="str">
        <f t="shared" si="148"/>
        <v/>
      </c>
      <c r="T67" s="61" t="str">
        <f t="shared" si="149"/>
        <v/>
      </c>
      <c r="U67" s="62" t="str">
        <f t="shared" si="38"/>
        <v/>
      </c>
      <c r="V67" s="63" t="str">
        <f t="shared" si="150"/>
        <v/>
      </c>
      <c r="W67" s="64" t="str">
        <f t="shared" si="40"/>
        <v/>
      </c>
      <c r="X67" s="63" t="str">
        <f t="shared" si="151"/>
        <v/>
      </c>
      <c r="Y67" s="63" t="str">
        <f t="shared" si="152"/>
        <v/>
      </c>
      <c r="Z67" s="55" t="str">
        <f t="shared" si="153"/>
        <v/>
      </c>
      <c r="AA67" s="65" t="str">
        <f t="shared" si="154"/>
        <v/>
      </c>
      <c r="AB67" s="56" t="str">
        <f t="shared" si="45"/>
        <v/>
      </c>
      <c r="AC67" s="66" t="str">
        <f t="shared" si="155"/>
        <v/>
      </c>
      <c r="AD67" s="58" t="str">
        <f t="shared" si="156"/>
        <v/>
      </c>
      <c r="AE67" s="67" t="str">
        <f t="shared" si="157"/>
        <v/>
      </c>
      <c r="AF67" s="60" t="str">
        <f t="shared" si="158"/>
        <v/>
      </c>
      <c r="AG67" s="60" t="str">
        <f t="shared" si="159"/>
        <v/>
      </c>
      <c r="AH67" s="68" t="str">
        <f t="shared" si="160"/>
        <v/>
      </c>
      <c r="AI67" s="69" t="str">
        <f t="shared" si="52"/>
        <v/>
      </c>
      <c r="AJ67" s="63" t="str">
        <f t="shared" si="161"/>
        <v/>
      </c>
      <c r="AK67" s="63" t="str">
        <f t="shared" si="162"/>
        <v/>
      </c>
      <c r="AL67" s="63" t="str">
        <f t="shared" si="163"/>
        <v/>
      </c>
      <c r="AM67" s="63" t="str">
        <f t="shared" si="164"/>
        <v/>
      </c>
      <c r="AN67" s="63" t="str">
        <f t="shared" si="165"/>
        <v/>
      </c>
    </row>
    <row r="68" spans="3:40" ht="25.5" hidden="1" outlineLevel="1" thickTop="1" thickBot="1" x14ac:dyDescent="0.4">
      <c r="C68" s="111"/>
      <c r="D68" s="112"/>
      <c r="E68" s="51"/>
      <c r="F68" s="52"/>
      <c r="G68" s="52"/>
      <c r="H68" s="51"/>
      <c r="I68" s="51"/>
      <c r="J68" s="53"/>
      <c r="K68" s="53"/>
      <c r="L68" s="54" t="str">
        <f t="shared" si="144"/>
        <v/>
      </c>
      <c r="M68" s="55" t="str">
        <f t="shared" si="145"/>
        <v/>
      </c>
      <c r="N68" s="56" t="str">
        <f t="shared" si="31"/>
        <v/>
      </c>
      <c r="O68" s="57" t="str">
        <f t="shared" si="146"/>
        <v/>
      </c>
      <c r="P68" s="58" t="str">
        <f t="shared" si="33"/>
        <v/>
      </c>
      <c r="Q68" s="59" t="str">
        <f t="shared" si="147"/>
        <v/>
      </c>
      <c r="R68" s="60" t="str">
        <f t="shared" si="35"/>
        <v/>
      </c>
      <c r="S68" s="55" t="str">
        <f t="shared" si="148"/>
        <v/>
      </c>
      <c r="T68" s="61" t="str">
        <f t="shared" si="149"/>
        <v/>
      </c>
      <c r="U68" s="62" t="str">
        <f t="shared" si="38"/>
        <v/>
      </c>
      <c r="V68" s="63" t="str">
        <f t="shared" si="150"/>
        <v/>
      </c>
      <c r="W68" s="64" t="str">
        <f t="shared" si="40"/>
        <v/>
      </c>
      <c r="X68" s="63" t="str">
        <f t="shared" si="151"/>
        <v/>
      </c>
      <c r="Y68" s="63" t="str">
        <f t="shared" si="152"/>
        <v/>
      </c>
      <c r="Z68" s="55" t="str">
        <f t="shared" si="153"/>
        <v/>
      </c>
      <c r="AA68" s="65" t="str">
        <f t="shared" si="154"/>
        <v/>
      </c>
      <c r="AB68" s="56" t="str">
        <f t="shared" si="45"/>
        <v/>
      </c>
      <c r="AC68" s="66" t="str">
        <f t="shared" si="155"/>
        <v/>
      </c>
      <c r="AD68" s="58" t="str">
        <f t="shared" si="156"/>
        <v/>
      </c>
      <c r="AE68" s="67" t="str">
        <f t="shared" si="157"/>
        <v/>
      </c>
      <c r="AF68" s="60" t="str">
        <f t="shared" si="158"/>
        <v/>
      </c>
      <c r="AG68" s="60" t="str">
        <f t="shared" si="159"/>
        <v/>
      </c>
      <c r="AH68" s="68" t="str">
        <f t="shared" si="160"/>
        <v/>
      </c>
      <c r="AI68" s="69" t="str">
        <f t="shared" si="52"/>
        <v/>
      </c>
      <c r="AJ68" s="63" t="str">
        <f t="shared" si="161"/>
        <v/>
      </c>
      <c r="AK68" s="63" t="str">
        <f t="shared" si="162"/>
        <v/>
      </c>
      <c r="AL68" s="63" t="str">
        <f t="shared" si="163"/>
        <v/>
      </c>
      <c r="AM68" s="63" t="str">
        <f t="shared" si="164"/>
        <v/>
      </c>
      <c r="AN68" s="63" t="str">
        <f t="shared" si="165"/>
        <v/>
      </c>
    </row>
    <row r="69" spans="3:40" ht="25.5" hidden="1" outlineLevel="1" thickTop="1" thickBot="1" x14ac:dyDescent="0.4">
      <c r="C69" s="111"/>
      <c r="D69" s="112"/>
      <c r="E69" s="51"/>
      <c r="F69" s="52"/>
      <c r="G69" s="52"/>
      <c r="H69" s="51"/>
      <c r="I69" s="51"/>
      <c r="J69" s="53"/>
      <c r="K69" s="53"/>
      <c r="L69" s="54" t="str">
        <f t="shared" si="144"/>
        <v/>
      </c>
      <c r="M69" s="55" t="str">
        <f t="shared" si="145"/>
        <v/>
      </c>
      <c r="N69" s="56" t="str">
        <f t="shared" si="31"/>
        <v/>
      </c>
      <c r="O69" s="57" t="str">
        <f t="shared" si="146"/>
        <v/>
      </c>
      <c r="P69" s="58" t="str">
        <f t="shared" si="33"/>
        <v/>
      </c>
      <c r="Q69" s="59" t="str">
        <f t="shared" si="147"/>
        <v/>
      </c>
      <c r="R69" s="60" t="str">
        <f t="shared" si="35"/>
        <v/>
      </c>
      <c r="S69" s="55" t="str">
        <f t="shared" si="148"/>
        <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3:40" ht="25.5" hidden="1" outlineLevel="1" thickTop="1" thickBot="1" x14ac:dyDescent="0.4">
      <c r="C70" s="111"/>
      <c r="D70" s="112"/>
      <c r="E70" s="51"/>
      <c r="F70" s="52"/>
      <c r="G70" s="52"/>
      <c r="H70" s="51"/>
      <c r="I70" s="51"/>
      <c r="J70" s="53"/>
      <c r="K70" s="53"/>
      <c r="L70" s="54" t="str">
        <f t="shared" si="144"/>
        <v/>
      </c>
      <c r="M70" s="55" t="str">
        <f t="shared" si="145"/>
        <v/>
      </c>
      <c r="N70" s="56" t="str">
        <f t="shared" si="31"/>
        <v/>
      </c>
      <c r="O70" s="57" t="str">
        <f t="shared" si="146"/>
        <v/>
      </c>
      <c r="P70" s="58" t="str">
        <f t="shared" si="33"/>
        <v/>
      </c>
      <c r="Q70" s="59" t="str">
        <f t="shared" si="147"/>
        <v/>
      </c>
      <c r="R70" s="60" t="str">
        <f t="shared" si="35"/>
        <v/>
      </c>
      <c r="S70" s="55" t="str">
        <f t="shared" si="148"/>
        <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3:40" ht="25.5" hidden="1" outlineLevel="1" thickTop="1" thickBot="1" x14ac:dyDescent="0.4">
      <c r="C71" s="111"/>
      <c r="D71" s="112"/>
      <c r="E71" s="51"/>
      <c r="F71" s="52"/>
      <c r="G71" s="52"/>
      <c r="H71" s="51"/>
      <c r="I71" s="51"/>
      <c r="J71" s="53"/>
      <c r="K71" s="53"/>
      <c r="L71" s="54" t="str">
        <f t="shared" si="144"/>
        <v/>
      </c>
      <c r="M71" s="55" t="str">
        <f t="shared" si="145"/>
        <v/>
      </c>
      <c r="N71" s="56" t="str">
        <f t="shared" si="31"/>
        <v/>
      </c>
      <c r="O71" s="57" t="str">
        <f t="shared" si="146"/>
        <v/>
      </c>
      <c r="P71" s="58" t="str">
        <f t="shared" si="33"/>
        <v/>
      </c>
      <c r="Q71" s="59" t="str">
        <f t="shared" si="147"/>
        <v/>
      </c>
      <c r="R71" s="60" t="str">
        <f t="shared" si="35"/>
        <v/>
      </c>
      <c r="S71" s="55" t="str">
        <f t="shared" si="148"/>
        <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3:40" ht="25.5" hidden="1" outlineLevel="1" thickTop="1" thickBot="1" x14ac:dyDescent="0.4">
      <c r="C72" s="111"/>
      <c r="D72" s="112"/>
      <c r="E72" s="51"/>
      <c r="F72" s="52"/>
      <c r="G72" s="52"/>
      <c r="H72" s="51"/>
      <c r="I72" s="51"/>
      <c r="J72" s="53"/>
      <c r="K72" s="53"/>
      <c r="L72" s="54" t="str">
        <f t="shared" si="144"/>
        <v/>
      </c>
      <c r="M72" s="55" t="str">
        <f t="shared" si="145"/>
        <v/>
      </c>
      <c r="N72" s="56" t="str">
        <f t="shared" si="31"/>
        <v/>
      </c>
      <c r="O72" s="57" t="str">
        <f t="shared" si="146"/>
        <v/>
      </c>
      <c r="P72" s="58" t="str">
        <f t="shared" si="33"/>
        <v/>
      </c>
      <c r="Q72" s="59" t="str">
        <f t="shared" si="147"/>
        <v/>
      </c>
      <c r="R72" s="60" t="str">
        <f t="shared" si="35"/>
        <v/>
      </c>
      <c r="S72" s="55" t="str">
        <f t="shared" si="148"/>
        <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3:40" ht="25.5" hidden="1" outlineLevel="1" thickTop="1" thickBot="1" x14ac:dyDescent="0.4">
      <c r="C73" s="111"/>
      <c r="D73" s="112"/>
      <c r="E73" s="51"/>
      <c r="F73" s="52"/>
      <c r="G73" s="52"/>
      <c r="H73" s="51"/>
      <c r="I73" s="51"/>
      <c r="J73" s="53"/>
      <c r="K73" s="53"/>
      <c r="L73" s="54" t="str">
        <f t="shared" si="144"/>
        <v/>
      </c>
      <c r="M73" s="55" t="str">
        <f t="shared" si="145"/>
        <v/>
      </c>
      <c r="N73" s="56" t="str">
        <f t="shared" si="31"/>
        <v/>
      </c>
      <c r="O73" s="57" t="str">
        <f t="shared" si="146"/>
        <v/>
      </c>
      <c r="P73" s="58" t="str">
        <f t="shared" si="33"/>
        <v/>
      </c>
      <c r="Q73" s="59" t="str">
        <f t="shared" si="147"/>
        <v/>
      </c>
      <c r="R73" s="60" t="str">
        <f t="shared" si="35"/>
        <v/>
      </c>
      <c r="S73" s="55" t="str">
        <f t="shared" si="148"/>
        <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3:40" ht="25.5" hidden="1" outlineLevel="1" thickTop="1" thickBot="1" x14ac:dyDescent="0.4">
      <c r="C74" s="111"/>
      <c r="D74" s="112"/>
      <c r="E74" s="51"/>
      <c r="F74" s="52"/>
      <c r="G74" s="52"/>
      <c r="H74" s="51"/>
      <c r="I74" s="51"/>
      <c r="J74" s="53"/>
      <c r="K74" s="53"/>
      <c r="L74" s="54" t="str">
        <f t="shared" si="144"/>
        <v/>
      </c>
      <c r="M74" s="55" t="str">
        <f t="shared" si="145"/>
        <v/>
      </c>
      <c r="N74" s="56" t="str">
        <f t="shared" si="31"/>
        <v/>
      </c>
      <c r="O74" s="57" t="str">
        <f t="shared" si="146"/>
        <v/>
      </c>
      <c r="P74" s="58" t="str">
        <f t="shared" si="33"/>
        <v/>
      </c>
      <c r="Q74" s="59" t="str">
        <f t="shared" si="147"/>
        <v/>
      </c>
      <c r="R74" s="60" t="str">
        <f t="shared" si="35"/>
        <v/>
      </c>
      <c r="S74" s="55" t="str">
        <f t="shared" si="148"/>
        <v/>
      </c>
      <c r="T74" s="61" t="str">
        <f t="shared" si="149"/>
        <v/>
      </c>
      <c r="U74" s="62" t="str">
        <f t="shared" si="38"/>
        <v/>
      </c>
      <c r="V74" s="63" t="str">
        <f t="shared" si="150"/>
        <v/>
      </c>
      <c r="W74" s="64" t="str">
        <f t="shared" si="40"/>
        <v/>
      </c>
      <c r="X74" s="63" t="str">
        <f t="shared" si="151"/>
        <v/>
      </c>
      <c r="Y74" s="63" t="str">
        <f t="shared" si="152"/>
        <v/>
      </c>
      <c r="Z74" s="55" t="str">
        <f t="shared" si="153"/>
        <v/>
      </c>
      <c r="AA74" s="65" t="str">
        <f t="shared" si="154"/>
        <v/>
      </c>
      <c r="AB74" s="56" t="str">
        <f t="shared" si="45"/>
        <v/>
      </c>
      <c r="AC74" s="66" t="str">
        <f t="shared" si="155"/>
        <v/>
      </c>
      <c r="AD74" s="58" t="str">
        <f t="shared" si="156"/>
        <v/>
      </c>
      <c r="AE74" s="67" t="str">
        <f t="shared" si="157"/>
        <v/>
      </c>
      <c r="AF74" s="60" t="str">
        <f t="shared" si="158"/>
        <v/>
      </c>
      <c r="AG74" s="60" t="str">
        <f t="shared" si="159"/>
        <v/>
      </c>
      <c r="AH74" s="68" t="str">
        <f t="shared" si="160"/>
        <v/>
      </c>
      <c r="AI74" s="69" t="str">
        <f t="shared" si="52"/>
        <v/>
      </c>
      <c r="AJ74" s="63" t="str">
        <f t="shared" si="161"/>
        <v/>
      </c>
      <c r="AK74" s="63" t="str">
        <f t="shared" si="162"/>
        <v/>
      </c>
      <c r="AL74" s="63" t="str">
        <f t="shared" si="163"/>
        <v/>
      </c>
      <c r="AM74" s="63" t="str">
        <f t="shared" si="164"/>
        <v/>
      </c>
      <c r="AN74" s="63" t="str">
        <f t="shared" si="165"/>
        <v/>
      </c>
    </row>
    <row r="75" spans="3:40" ht="25.5" hidden="1" outlineLevel="1" thickTop="1" thickBot="1" x14ac:dyDescent="0.4">
      <c r="C75" s="111"/>
      <c r="D75" s="112"/>
      <c r="E75" s="51"/>
      <c r="F75" s="52"/>
      <c r="G75" s="52"/>
      <c r="H75" s="51"/>
      <c r="I75" s="51"/>
      <c r="J75" s="53"/>
      <c r="K75" s="53"/>
      <c r="L75" s="54" t="str">
        <f t="shared" si="144"/>
        <v/>
      </c>
      <c r="M75" s="55" t="str">
        <f t="shared" si="145"/>
        <v/>
      </c>
      <c r="N75" s="56" t="str">
        <f t="shared" si="31"/>
        <v/>
      </c>
      <c r="O75" s="57" t="str">
        <f t="shared" si="146"/>
        <v/>
      </c>
      <c r="P75" s="58" t="str">
        <f t="shared" si="33"/>
        <v/>
      </c>
      <c r="Q75" s="59" t="str">
        <f t="shared" si="147"/>
        <v/>
      </c>
      <c r="R75" s="60" t="str">
        <f t="shared" si="35"/>
        <v/>
      </c>
      <c r="S75" s="55" t="str">
        <f t="shared" si="148"/>
        <v/>
      </c>
      <c r="T75" s="61" t="str">
        <f t="shared" si="149"/>
        <v/>
      </c>
      <c r="U75" s="62" t="str">
        <f t="shared" si="38"/>
        <v/>
      </c>
      <c r="V75" s="63" t="str">
        <f t="shared" si="150"/>
        <v/>
      </c>
      <c r="W75" s="64" t="str">
        <f t="shared" si="40"/>
        <v/>
      </c>
      <c r="X75" s="63" t="str">
        <f t="shared" si="151"/>
        <v/>
      </c>
      <c r="Y75" s="63" t="str">
        <f t="shared" si="152"/>
        <v/>
      </c>
      <c r="Z75" s="55" t="str">
        <f t="shared" si="153"/>
        <v/>
      </c>
      <c r="AA75" s="65" t="str">
        <f t="shared" si="154"/>
        <v/>
      </c>
      <c r="AB75" s="56" t="str">
        <f t="shared" si="45"/>
        <v/>
      </c>
      <c r="AC75" s="66" t="str">
        <f t="shared" si="155"/>
        <v/>
      </c>
      <c r="AD75" s="58" t="str">
        <f t="shared" si="156"/>
        <v/>
      </c>
      <c r="AE75" s="67" t="str">
        <f t="shared" si="157"/>
        <v/>
      </c>
      <c r="AF75" s="60" t="str">
        <f t="shared" si="158"/>
        <v/>
      </c>
      <c r="AG75" s="60" t="str">
        <f t="shared" si="159"/>
        <v/>
      </c>
      <c r="AH75" s="68" t="str">
        <f t="shared" si="160"/>
        <v/>
      </c>
      <c r="AI75" s="69" t="str">
        <f t="shared" si="52"/>
        <v/>
      </c>
      <c r="AJ75" s="63" t="str">
        <f t="shared" si="161"/>
        <v/>
      </c>
      <c r="AK75" s="63" t="str">
        <f t="shared" si="162"/>
        <v/>
      </c>
      <c r="AL75" s="63" t="str">
        <f t="shared" si="163"/>
        <v/>
      </c>
      <c r="AM75" s="63" t="str">
        <f t="shared" si="164"/>
        <v/>
      </c>
      <c r="AN75" s="63" t="str">
        <f t="shared" si="165"/>
        <v/>
      </c>
    </row>
    <row r="76" spans="3:40" ht="25.5" hidden="1" outlineLevel="1" thickTop="1" thickBot="1" x14ac:dyDescent="0.4">
      <c r="C76" s="111"/>
      <c r="D76" s="112"/>
      <c r="E76" s="51"/>
      <c r="F76" s="52"/>
      <c r="G76" s="52"/>
      <c r="H76" s="51"/>
      <c r="I76" s="51"/>
      <c r="J76" s="53"/>
      <c r="K76" s="53"/>
      <c r="L76" s="54" t="str">
        <f t="shared" si="144"/>
        <v/>
      </c>
      <c r="M76" s="55" t="str">
        <f t="shared" si="145"/>
        <v/>
      </c>
      <c r="N76" s="56" t="str">
        <f t="shared" si="31"/>
        <v/>
      </c>
      <c r="O76" s="57" t="str">
        <f t="shared" si="146"/>
        <v/>
      </c>
      <c r="P76" s="58" t="str">
        <f t="shared" si="33"/>
        <v/>
      </c>
      <c r="Q76" s="59" t="str">
        <f t="shared" si="147"/>
        <v/>
      </c>
      <c r="R76" s="60" t="str">
        <f t="shared" si="35"/>
        <v/>
      </c>
      <c r="S76" s="55" t="str">
        <f t="shared" si="148"/>
        <v/>
      </c>
      <c r="T76" s="61" t="str">
        <f t="shared" si="149"/>
        <v/>
      </c>
      <c r="U76" s="62" t="str">
        <f t="shared" si="38"/>
        <v/>
      </c>
      <c r="V76" s="63" t="str">
        <f t="shared" si="150"/>
        <v/>
      </c>
      <c r="W76" s="64" t="str">
        <f t="shared" si="40"/>
        <v/>
      </c>
      <c r="X76" s="63" t="str">
        <f t="shared" si="151"/>
        <v/>
      </c>
      <c r="Y76" s="63" t="str">
        <f t="shared" si="152"/>
        <v/>
      </c>
      <c r="Z76" s="55" t="str">
        <f t="shared" si="153"/>
        <v/>
      </c>
      <c r="AA76" s="65" t="str">
        <f t="shared" si="154"/>
        <v/>
      </c>
      <c r="AB76" s="56" t="str">
        <f t="shared" si="45"/>
        <v/>
      </c>
      <c r="AC76" s="66" t="str">
        <f t="shared" si="155"/>
        <v/>
      </c>
      <c r="AD76" s="58" t="str">
        <f t="shared" si="156"/>
        <v/>
      </c>
      <c r="AE76" s="67" t="str">
        <f t="shared" si="157"/>
        <v/>
      </c>
      <c r="AF76" s="60" t="str">
        <f t="shared" si="158"/>
        <v/>
      </c>
      <c r="AG76" s="60" t="str">
        <f t="shared" si="159"/>
        <v/>
      </c>
      <c r="AH76" s="68" t="str">
        <f t="shared" si="160"/>
        <v/>
      </c>
      <c r="AI76" s="69" t="str">
        <f t="shared" si="52"/>
        <v/>
      </c>
      <c r="AJ76" s="63" t="str">
        <f t="shared" si="161"/>
        <v/>
      </c>
      <c r="AK76" s="63" t="str">
        <f t="shared" si="162"/>
        <v/>
      </c>
      <c r="AL76" s="63" t="str">
        <f t="shared" si="163"/>
        <v/>
      </c>
      <c r="AM76" s="63" t="str">
        <f t="shared" si="164"/>
        <v/>
      </c>
      <c r="AN76" s="63" t="str">
        <f t="shared" si="165"/>
        <v/>
      </c>
    </row>
    <row r="77" spans="3:40" ht="25.5" hidden="1" outlineLevel="1" thickTop="1" thickBot="1" x14ac:dyDescent="0.4">
      <c r="C77" s="111"/>
      <c r="D77" s="112"/>
      <c r="E77" s="51"/>
      <c r="F77" s="52"/>
      <c r="G77" s="52"/>
      <c r="H77" s="51"/>
      <c r="I77" s="51"/>
      <c r="J77" s="53"/>
      <c r="K77" s="53"/>
      <c r="L77" s="54" t="str">
        <f t="shared" si="144"/>
        <v/>
      </c>
      <c r="M77" s="55" t="str">
        <f t="shared" si="145"/>
        <v/>
      </c>
      <c r="N77" s="56" t="str">
        <f t="shared" si="31"/>
        <v/>
      </c>
      <c r="O77" s="57" t="str">
        <f t="shared" si="146"/>
        <v/>
      </c>
      <c r="P77" s="58" t="str">
        <f t="shared" si="33"/>
        <v/>
      </c>
      <c r="Q77" s="59" t="str">
        <f t="shared" si="147"/>
        <v/>
      </c>
      <c r="R77" s="60" t="str">
        <f t="shared" si="35"/>
        <v/>
      </c>
      <c r="S77" s="55" t="str">
        <f t="shared" si="148"/>
        <v/>
      </c>
      <c r="T77" s="61" t="str">
        <f t="shared" si="149"/>
        <v/>
      </c>
      <c r="U77" s="62" t="str">
        <f t="shared" si="38"/>
        <v/>
      </c>
      <c r="V77" s="63" t="str">
        <f t="shared" si="150"/>
        <v/>
      </c>
      <c r="W77" s="64" t="str">
        <f t="shared" si="40"/>
        <v/>
      </c>
      <c r="X77" s="63" t="str">
        <f t="shared" si="151"/>
        <v/>
      </c>
      <c r="Y77" s="63" t="str">
        <f t="shared" si="152"/>
        <v/>
      </c>
      <c r="Z77" s="55" t="str">
        <f t="shared" si="153"/>
        <v/>
      </c>
      <c r="AA77" s="65" t="str">
        <f t="shared" si="154"/>
        <v/>
      </c>
      <c r="AB77" s="56" t="str">
        <f t="shared" si="45"/>
        <v/>
      </c>
      <c r="AC77" s="66" t="str">
        <f t="shared" si="155"/>
        <v/>
      </c>
      <c r="AD77" s="58" t="str">
        <f t="shared" si="156"/>
        <v/>
      </c>
      <c r="AE77" s="67" t="str">
        <f t="shared" si="157"/>
        <v/>
      </c>
      <c r="AF77" s="60" t="str">
        <f t="shared" si="158"/>
        <v/>
      </c>
      <c r="AG77" s="60" t="str">
        <f t="shared" si="159"/>
        <v/>
      </c>
      <c r="AH77" s="68" t="str">
        <f t="shared" si="160"/>
        <v/>
      </c>
      <c r="AI77" s="69" t="str">
        <f t="shared" si="52"/>
        <v/>
      </c>
      <c r="AJ77" s="63" t="str">
        <f t="shared" si="161"/>
        <v/>
      </c>
      <c r="AK77" s="63" t="str">
        <f t="shared" si="162"/>
        <v/>
      </c>
      <c r="AL77" s="63" t="str">
        <f t="shared" si="163"/>
        <v/>
      </c>
      <c r="AM77" s="63" t="str">
        <f t="shared" si="164"/>
        <v/>
      </c>
      <c r="AN77" s="63" t="str">
        <f t="shared" si="165"/>
        <v/>
      </c>
    </row>
    <row r="78" spans="3:40" ht="25.5" hidden="1" outlineLevel="1" thickTop="1" thickBot="1" x14ac:dyDescent="0.4">
      <c r="C78" s="111"/>
      <c r="D78" s="112"/>
      <c r="E78" s="51"/>
      <c r="F78" s="52"/>
      <c r="G78" s="52"/>
      <c r="H78" s="51"/>
      <c r="I78" s="51"/>
      <c r="J78" s="53"/>
      <c r="K78" s="53"/>
      <c r="L78" s="54" t="str">
        <f t="shared" si="144"/>
        <v/>
      </c>
      <c r="M78" s="55" t="str">
        <f t="shared" si="145"/>
        <v/>
      </c>
      <c r="N78" s="56" t="str">
        <f t="shared" si="31"/>
        <v/>
      </c>
      <c r="O78" s="57" t="str">
        <f t="shared" si="146"/>
        <v/>
      </c>
      <c r="P78" s="58" t="str">
        <f t="shared" si="33"/>
        <v/>
      </c>
      <c r="Q78" s="59" t="str">
        <f t="shared" si="147"/>
        <v/>
      </c>
      <c r="R78" s="60" t="str">
        <f t="shared" si="35"/>
        <v/>
      </c>
      <c r="S78" s="55" t="str">
        <f t="shared" si="148"/>
        <v/>
      </c>
      <c r="T78" s="61" t="str">
        <f t="shared" si="149"/>
        <v/>
      </c>
      <c r="U78" s="62" t="str">
        <f t="shared" si="38"/>
        <v/>
      </c>
      <c r="V78" s="63" t="str">
        <f t="shared" si="150"/>
        <v/>
      </c>
      <c r="W78" s="64" t="str">
        <f t="shared" si="40"/>
        <v/>
      </c>
      <c r="X78" s="63" t="str">
        <f t="shared" si="151"/>
        <v/>
      </c>
      <c r="Y78" s="63" t="str">
        <f t="shared" si="152"/>
        <v/>
      </c>
      <c r="Z78" s="55" t="str">
        <f t="shared" si="153"/>
        <v/>
      </c>
      <c r="AA78" s="65" t="str">
        <f t="shared" si="154"/>
        <v/>
      </c>
      <c r="AB78" s="56" t="str">
        <f t="shared" si="45"/>
        <v/>
      </c>
      <c r="AC78" s="66" t="str">
        <f t="shared" si="155"/>
        <v/>
      </c>
      <c r="AD78" s="58" t="str">
        <f t="shared" si="156"/>
        <v/>
      </c>
      <c r="AE78" s="67" t="str">
        <f t="shared" si="157"/>
        <v/>
      </c>
      <c r="AF78" s="60" t="str">
        <f t="shared" si="158"/>
        <v/>
      </c>
      <c r="AG78" s="60" t="str">
        <f t="shared" si="159"/>
        <v/>
      </c>
      <c r="AH78" s="68" t="str">
        <f t="shared" si="160"/>
        <v/>
      </c>
      <c r="AI78" s="69" t="str">
        <f t="shared" si="52"/>
        <v/>
      </c>
      <c r="AJ78" s="63" t="str">
        <f t="shared" si="161"/>
        <v/>
      </c>
      <c r="AK78" s="63" t="str">
        <f t="shared" si="162"/>
        <v/>
      </c>
      <c r="AL78" s="63" t="str">
        <f t="shared" si="163"/>
        <v/>
      </c>
      <c r="AM78" s="63" t="str">
        <f t="shared" si="164"/>
        <v/>
      </c>
      <c r="AN78" s="63" t="str">
        <f t="shared" si="165"/>
        <v/>
      </c>
    </row>
    <row r="79" spans="3:40" ht="25.5" hidden="1" outlineLevel="1" thickTop="1" thickBot="1" x14ac:dyDescent="0.4">
      <c r="C79" s="111"/>
      <c r="D79" s="112"/>
      <c r="E79" s="51"/>
      <c r="F79" s="52"/>
      <c r="G79" s="52"/>
      <c r="H79" s="51"/>
      <c r="I79" s="51"/>
      <c r="J79" s="53"/>
      <c r="K79" s="53"/>
      <c r="L79" s="54" t="str">
        <f t="shared" si="144"/>
        <v/>
      </c>
      <c r="M79" s="55" t="str">
        <f t="shared" si="145"/>
        <v/>
      </c>
      <c r="N79" s="56" t="str">
        <f t="shared" si="31"/>
        <v/>
      </c>
      <c r="O79" s="57" t="str">
        <f t="shared" si="146"/>
        <v/>
      </c>
      <c r="P79" s="58" t="str">
        <f t="shared" si="33"/>
        <v/>
      </c>
      <c r="Q79" s="59" t="str">
        <f t="shared" si="147"/>
        <v/>
      </c>
      <c r="R79" s="60" t="str">
        <f t="shared" si="35"/>
        <v/>
      </c>
      <c r="S79" s="55" t="str">
        <f t="shared" si="148"/>
        <v/>
      </c>
      <c r="T79" s="61" t="str">
        <f t="shared" si="149"/>
        <v/>
      </c>
      <c r="U79" s="62" t="str">
        <f t="shared" si="38"/>
        <v/>
      </c>
      <c r="V79" s="63" t="str">
        <f t="shared" si="150"/>
        <v/>
      </c>
      <c r="W79" s="64" t="str">
        <f t="shared" si="40"/>
        <v/>
      </c>
      <c r="X79" s="63" t="str">
        <f t="shared" si="151"/>
        <v/>
      </c>
      <c r="Y79" s="63" t="str">
        <f t="shared" si="152"/>
        <v/>
      </c>
      <c r="Z79" s="55" t="str">
        <f t="shared" si="153"/>
        <v/>
      </c>
      <c r="AA79" s="65" t="str">
        <f t="shared" si="154"/>
        <v/>
      </c>
      <c r="AB79" s="56" t="str">
        <f t="shared" si="45"/>
        <v/>
      </c>
      <c r="AC79" s="66" t="str">
        <f t="shared" si="155"/>
        <v/>
      </c>
      <c r="AD79" s="58" t="str">
        <f t="shared" si="156"/>
        <v/>
      </c>
      <c r="AE79" s="67" t="str">
        <f t="shared" si="157"/>
        <v/>
      </c>
      <c r="AF79" s="60" t="str">
        <f t="shared" si="158"/>
        <v/>
      </c>
      <c r="AG79" s="60" t="str">
        <f t="shared" si="159"/>
        <v/>
      </c>
      <c r="AH79" s="68" t="str">
        <f t="shared" si="160"/>
        <v/>
      </c>
      <c r="AI79" s="69" t="str">
        <f t="shared" si="52"/>
        <v/>
      </c>
      <c r="AJ79" s="63" t="str">
        <f t="shared" si="161"/>
        <v/>
      </c>
      <c r="AK79" s="63" t="str">
        <f t="shared" si="162"/>
        <v/>
      </c>
      <c r="AL79" s="63" t="str">
        <f t="shared" si="163"/>
        <v/>
      </c>
      <c r="AM79" s="63" t="str">
        <f t="shared" si="164"/>
        <v/>
      </c>
      <c r="AN79" s="63" t="str">
        <f t="shared" si="165"/>
        <v/>
      </c>
    </row>
    <row r="80" spans="3:40" ht="25.5" hidden="1" outlineLevel="1" thickTop="1" thickBot="1" x14ac:dyDescent="0.4">
      <c r="C80" s="111"/>
      <c r="D80" s="112"/>
      <c r="E80" s="51"/>
      <c r="F80" s="52"/>
      <c r="G80" s="52"/>
      <c r="H80" s="51"/>
      <c r="I80" s="51"/>
      <c r="J80" s="53"/>
      <c r="K80" s="53"/>
      <c r="L80" s="54" t="str">
        <f t="shared" si="144"/>
        <v/>
      </c>
      <c r="M80" s="55" t="str">
        <f t="shared" si="145"/>
        <v/>
      </c>
      <c r="N80" s="56" t="str">
        <f t="shared" si="31"/>
        <v/>
      </c>
      <c r="O80" s="57" t="str">
        <f t="shared" si="146"/>
        <v/>
      </c>
      <c r="P80" s="58" t="str">
        <f t="shared" si="33"/>
        <v/>
      </c>
      <c r="Q80" s="59" t="str">
        <f t="shared" si="147"/>
        <v/>
      </c>
      <c r="R80" s="60" t="str">
        <f t="shared" si="35"/>
        <v/>
      </c>
      <c r="S80" s="55" t="str">
        <f t="shared" si="148"/>
        <v/>
      </c>
      <c r="T80" s="61" t="str">
        <f t="shared" si="149"/>
        <v/>
      </c>
      <c r="U80" s="62" t="str">
        <f t="shared" si="38"/>
        <v/>
      </c>
      <c r="V80" s="63" t="str">
        <f t="shared" si="150"/>
        <v/>
      </c>
      <c r="W80" s="64" t="str">
        <f t="shared" si="40"/>
        <v/>
      </c>
      <c r="X80" s="63" t="str">
        <f t="shared" si="151"/>
        <v/>
      </c>
      <c r="Y80" s="63" t="str">
        <f t="shared" si="152"/>
        <v/>
      </c>
      <c r="Z80" s="55" t="str">
        <f t="shared" si="153"/>
        <v/>
      </c>
      <c r="AA80" s="65" t="str">
        <f t="shared" si="154"/>
        <v/>
      </c>
      <c r="AB80" s="56" t="str">
        <f t="shared" si="45"/>
        <v/>
      </c>
      <c r="AC80" s="66" t="str">
        <f t="shared" si="155"/>
        <v/>
      </c>
      <c r="AD80" s="58" t="str">
        <f t="shared" si="156"/>
        <v/>
      </c>
      <c r="AE80" s="67" t="str">
        <f t="shared" si="157"/>
        <v/>
      </c>
      <c r="AF80" s="60" t="str">
        <f t="shared" si="158"/>
        <v/>
      </c>
      <c r="AG80" s="60" t="str">
        <f t="shared" si="159"/>
        <v/>
      </c>
      <c r="AH80" s="68" t="str">
        <f t="shared" si="160"/>
        <v/>
      </c>
      <c r="AI80" s="69" t="str">
        <f t="shared" si="52"/>
        <v/>
      </c>
      <c r="AJ80" s="63" t="str">
        <f t="shared" si="161"/>
        <v/>
      </c>
      <c r="AK80" s="63" t="str">
        <f t="shared" si="162"/>
        <v/>
      </c>
      <c r="AL80" s="63" t="str">
        <f t="shared" si="163"/>
        <v/>
      </c>
      <c r="AM80" s="63" t="str">
        <f t="shared" si="164"/>
        <v/>
      </c>
      <c r="AN80" s="63" t="str">
        <f t="shared" si="165"/>
        <v/>
      </c>
    </row>
    <row r="81" spans="3:40" ht="25.5" hidden="1" outlineLevel="1" thickTop="1" thickBot="1" x14ac:dyDescent="0.4">
      <c r="C81" s="111"/>
      <c r="D81" s="112"/>
      <c r="E81" s="51"/>
      <c r="F81" s="52"/>
      <c r="G81" s="52"/>
      <c r="H81" s="51"/>
      <c r="I81" s="51"/>
      <c r="J81" s="53"/>
      <c r="K81" s="53"/>
      <c r="L81" s="54" t="str">
        <f t="shared" si="144"/>
        <v/>
      </c>
      <c r="M81" s="55" t="str">
        <f t="shared" si="145"/>
        <v/>
      </c>
      <c r="N81" s="56" t="str">
        <f t="shared" si="31"/>
        <v/>
      </c>
      <c r="O81" s="57" t="str">
        <f t="shared" si="146"/>
        <v/>
      </c>
      <c r="P81" s="58" t="str">
        <f t="shared" si="33"/>
        <v/>
      </c>
      <c r="Q81" s="59" t="str">
        <f t="shared" si="147"/>
        <v/>
      </c>
      <c r="R81" s="60" t="str">
        <f t="shared" si="35"/>
        <v/>
      </c>
      <c r="S81" s="55" t="str">
        <f t="shared" si="148"/>
        <v/>
      </c>
      <c r="T81" s="61" t="str">
        <f t="shared" si="149"/>
        <v/>
      </c>
      <c r="U81" s="62" t="str">
        <f t="shared" si="38"/>
        <v/>
      </c>
      <c r="V81" s="63" t="str">
        <f t="shared" si="150"/>
        <v/>
      </c>
      <c r="W81" s="64" t="str">
        <f t="shared" si="40"/>
        <v/>
      </c>
      <c r="X81" s="63" t="str">
        <f t="shared" si="151"/>
        <v/>
      </c>
      <c r="Y81" s="63" t="str">
        <f t="shared" si="152"/>
        <v/>
      </c>
      <c r="Z81" s="55" t="str">
        <f t="shared" si="153"/>
        <v/>
      </c>
      <c r="AA81" s="65" t="str">
        <f t="shared" si="154"/>
        <v/>
      </c>
      <c r="AB81" s="56" t="str">
        <f t="shared" si="45"/>
        <v/>
      </c>
      <c r="AC81" s="66" t="str">
        <f t="shared" si="155"/>
        <v/>
      </c>
      <c r="AD81" s="58" t="str">
        <f t="shared" si="156"/>
        <v/>
      </c>
      <c r="AE81" s="67" t="str">
        <f t="shared" si="157"/>
        <v/>
      </c>
      <c r="AF81" s="60" t="str">
        <f t="shared" si="158"/>
        <v/>
      </c>
      <c r="AG81" s="60" t="str">
        <f t="shared" si="159"/>
        <v/>
      </c>
      <c r="AH81" s="68" t="str">
        <f t="shared" si="160"/>
        <v/>
      </c>
      <c r="AI81" s="69" t="str">
        <f t="shared" si="52"/>
        <v/>
      </c>
      <c r="AJ81" s="63" t="str">
        <f t="shared" si="161"/>
        <v/>
      </c>
      <c r="AK81" s="63" t="str">
        <f t="shared" si="162"/>
        <v/>
      </c>
      <c r="AL81" s="63" t="str">
        <f t="shared" si="163"/>
        <v/>
      </c>
      <c r="AM81" s="63" t="str">
        <f t="shared" si="164"/>
        <v/>
      </c>
      <c r="AN81" s="63" t="str">
        <f t="shared" si="165"/>
        <v/>
      </c>
    </row>
    <row r="82" spans="3:40" ht="25.5" hidden="1" outlineLevel="1" thickTop="1" thickBot="1" x14ac:dyDescent="0.4">
      <c r="C82" s="111"/>
      <c r="D82" s="112"/>
      <c r="E82" s="51"/>
      <c r="F82" s="52"/>
      <c r="G82" s="52"/>
      <c r="H82" s="51"/>
      <c r="I82" s="51"/>
      <c r="J82" s="53"/>
      <c r="K82" s="53"/>
      <c r="L82" s="54" t="str">
        <f t="shared" si="144"/>
        <v/>
      </c>
      <c r="M82" s="55" t="str">
        <f t="shared" si="145"/>
        <v/>
      </c>
      <c r="N82" s="56" t="str">
        <f t="shared" si="31"/>
        <v/>
      </c>
      <c r="O82" s="57" t="str">
        <f t="shared" si="146"/>
        <v/>
      </c>
      <c r="P82" s="58" t="str">
        <f t="shared" si="33"/>
        <v/>
      </c>
      <c r="Q82" s="59" t="str">
        <f t="shared" si="147"/>
        <v/>
      </c>
      <c r="R82" s="60" t="str">
        <f t="shared" si="35"/>
        <v/>
      </c>
      <c r="S82" s="55" t="str">
        <f t="shared" si="148"/>
        <v/>
      </c>
      <c r="T82" s="61" t="str">
        <f t="shared" si="149"/>
        <v/>
      </c>
      <c r="U82" s="62" t="str">
        <f t="shared" si="38"/>
        <v/>
      </c>
      <c r="V82" s="63" t="str">
        <f t="shared" si="150"/>
        <v/>
      </c>
      <c r="W82" s="64" t="str">
        <f t="shared" si="40"/>
        <v/>
      </c>
      <c r="X82" s="63" t="str">
        <f t="shared" si="151"/>
        <v/>
      </c>
      <c r="Y82" s="63" t="str">
        <f t="shared" si="152"/>
        <v/>
      </c>
      <c r="Z82" s="55" t="str">
        <f t="shared" si="153"/>
        <v/>
      </c>
      <c r="AA82" s="65" t="str">
        <f t="shared" si="154"/>
        <v/>
      </c>
      <c r="AB82" s="56" t="str">
        <f t="shared" si="45"/>
        <v/>
      </c>
      <c r="AC82" s="66" t="str">
        <f t="shared" si="155"/>
        <v/>
      </c>
      <c r="AD82" s="58" t="str">
        <f t="shared" si="156"/>
        <v/>
      </c>
      <c r="AE82" s="67" t="str">
        <f t="shared" si="157"/>
        <v/>
      </c>
      <c r="AF82" s="60" t="str">
        <f t="shared" si="158"/>
        <v/>
      </c>
      <c r="AG82" s="60" t="str">
        <f t="shared" si="159"/>
        <v/>
      </c>
      <c r="AH82" s="68" t="str">
        <f t="shared" si="160"/>
        <v/>
      </c>
      <c r="AI82" s="69" t="str">
        <f t="shared" si="52"/>
        <v/>
      </c>
      <c r="AJ82" s="63" t="str">
        <f t="shared" si="161"/>
        <v/>
      </c>
      <c r="AK82" s="63" t="str">
        <f t="shared" si="162"/>
        <v/>
      </c>
      <c r="AL82" s="63" t="str">
        <f t="shared" si="163"/>
        <v/>
      </c>
      <c r="AM82" s="63" t="str">
        <f t="shared" si="164"/>
        <v/>
      </c>
      <c r="AN82" s="63" t="str">
        <f t="shared" si="165"/>
        <v/>
      </c>
    </row>
    <row r="83" spans="3:40" ht="25.5" hidden="1" outlineLevel="1" thickTop="1" thickBot="1" x14ac:dyDescent="0.4">
      <c r="C83" s="111"/>
      <c r="D83" s="112"/>
      <c r="E83" s="51"/>
      <c r="F83" s="52"/>
      <c r="G83" s="52"/>
      <c r="H83" s="51"/>
      <c r="I83" s="51"/>
      <c r="J83" s="53"/>
      <c r="K83" s="53"/>
      <c r="L83" s="54" t="str">
        <f t="shared" si="144"/>
        <v/>
      </c>
      <c r="M83" s="55" t="str">
        <f t="shared" si="145"/>
        <v/>
      </c>
      <c r="N83" s="56" t="str">
        <f t="shared" si="31"/>
        <v/>
      </c>
      <c r="O83" s="57" t="str">
        <f t="shared" si="146"/>
        <v/>
      </c>
      <c r="P83" s="58" t="str">
        <f t="shared" si="33"/>
        <v/>
      </c>
      <c r="Q83" s="59" t="str">
        <f t="shared" si="147"/>
        <v/>
      </c>
      <c r="R83" s="60" t="str">
        <f t="shared" si="35"/>
        <v/>
      </c>
      <c r="S83" s="55" t="str">
        <f t="shared" si="148"/>
        <v/>
      </c>
      <c r="T83" s="61" t="str">
        <f t="shared" si="149"/>
        <v/>
      </c>
      <c r="U83" s="62" t="str">
        <f t="shared" si="38"/>
        <v/>
      </c>
      <c r="V83" s="63" t="str">
        <f t="shared" si="150"/>
        <v/>
      </c>
      <c r="W83" s="64" t="str">
        <f t="shared" si="40"/>
        <v/>
      </c>
      <c r="X83" s="63" t="str">
        <f t="shared" si="151"/>
        <v/>
      </c>
      <c r="Y83" s="63" t="str">
        <f t="shared" si="152"/>
        <v/>
      </c>
      <c r="Z83" s="55" t="str">
        <f t="shared" si="153"/>
        <v/>
      </c>
      <c r="AA83" s="65" t="str">
        <f t="shared" si="154"/>
        <v/>
      </c>
      <c r="AB83" s="56" t="str">
        <f t="shared" si="45"/>
        <v/>
      </c>
      <c r="AC83" s="66" t="str">
        <f t="shared" si="155"/>
        <v/>
      </c>
      <c r="AD83" s="58" t="str">
        <f t="shared" si="156"/>
        <v/>
      </c>
      <c r="AE83" s="67" t="str">
        <f t="shared" si="157"/>
        <v/>
      </c>
      <c r="AF83" s="60" t="str">
        <f t="shared" si="158"/>
        <v/>
      </c>
      <c r="AG83" s="60" t="str">
        <f t="shared" si="159"/>
        <v/>
      </c>
      <c r="AH83" s="68" t="str">
        <f t="shared" si="160"/>
        <v/>
      </c>
      <c r="AI83" s="69" t="str">
        <f t="shared" si="52"/>
        <v/>
      </c>
      <c r="AJ83" s="63" t="str">
        <f t="shared" si="161"/>
        <v/>
      </c>
      <c r="AK83" s="63" t="str">
        <f t="shared" si="162"/>
        <v/>
      </c>
      <c r="AL83" s="63" t="str">
        <f t="shared" si="163"/>
        <v/>
      </c>
      <c r="AM83" s="63" t="str">
        <f t="shared" si="164"/>
        <v/>
      </c>
      <c r="AN83" s="63" t="str">
        <f t="shared" si="165"/>
        <v/>
      </c>
    </row>
    <row r="84" spans="3:40" ht="25.5" hidden="1" outlineLevel="1" thickTop="1" thickBot="1" x14ac:dyDescent="0.4">
      <c r="C84" s="111"/>
      <c r="D84" s="112"/>
      <c r="E84" s="51"/>
      <c r="F84" s="52"/>
      <c r="G84" s="52"/>
      <c r="H84" s="51"/>
      <c r="I84" s="51"/>
      <c r="J84" s="53"/>
      <c r="K84" s="53"/>
      <c r="L84" s="54" t="str">
        <f t="shared" si="144"/>
        <v/>
      </c>
      <c r="M84" s="55" t="str">
        <f t="shared" si="145"/>
        <v/>
      </c>
      <c r="N84" s="56" t="str">
        <f t="shared" si="31"/>
        <v/>
      </c>
      <c r="O84" s="57" t="str">
        <f t="shared" si="146"/>
        <v/>
      </c>
      <c r="P84" s="58" t="str">
        <f t="shared" si="33"/>
        <v/>
      </c>
      <c r="Q84" s="59" t="str">
        <f t="shared" si="147"/>
        <v/>
      </c>
      <c r="R84" s="60" t="str">
        <f t="shared" si="35"/>
        <v/>
      </c>
      <c r="S84" s="55" t="str">
        <f t="shared" si="148"/>
        <v/>
      </c>
      <c r="T84" s="61" t="str">
        <f t="shared" si="149"/>
        <v/>
      </c>
      <c r="U84" s="62" t="str">
        <f t="shared" si="38"/>
        <v/>
      </c>
      <c r="V84" s="63" t="str">
        <f t="shared" si="150"/>
        <v/>
      </c>
      <c r="W84" s="64" t="str">
        <f t="shared" si="40"/>
        <v/>
      </c>
      <c r="X84" s="63" t="str">
        <f t="shared" si="151"/>
        <v/>
      </c>
      <c r="Y84" s="63" t="str">
        <f t="shared" si="152"/>
        <v/>
      </c>
      <c r="Z84" s="55" t="str">
        <f t="shared" si="153"/>
        <v/>
      </c>
      <c r="AA84" s="65" t="str">
        <f t="shared" si="154"/>
        <v/>
      </c>
      <c r="AB84" s="56" t="str">
        <f t="shared" si="45"/>
        <v/>
      </c>
      <c r="AC84" s="66" t="str">
        <f t="shared" si="155"/>
        <v/>
      </c>
      <c r="AD84" s="58" t="str">
        <f t="shared" si="156"/>
        <v/>
      </c>
      <c r="AE84" s="67" t="str">
        <f t="shared" si="157"/>
        <v/>
      </c>
      <c r="AF84" s="60" t="str">
        <f t="shared" si="158"/>
        <v/>
      </c>
      <c r="AG84" s="60" t="str">
        <f t="shared" si="159"/>
        <v/>
      </c>
      <c r="AH84" s="68" t="str">
        <f t="shared" si="160"/>
        <v/>
      </c>
      <c r="AI84" s="69" t="str">
        <f t="shared" si="52"/>
        <v/>
      </c>
      <c r="AJ84" s="63" t="str">
        <f t="shared" si="161"/>
        <v/>
      </c>
      <c r="AK84" s="63" t="str">
        <f t="shared" si="162"/>
        <v/>
      </c>
      <c r="AL84" s="63" t="str">
        <f t="shared" si="163"/>
        <v/>
      </c>
      <c r="AM84" s="63" t="str">
        <f t="shared" si="164"/>
        <v/>
      </c>
      <c r="AN84" s="63" t="str">
        <f t="shared" si="165"/>
        <v/>
      </c>
    </row>
    <row r="85" spans="3:40" ht="25.5" hidden="1" outlineLevel="1" thickTop="1" thickBot="1" x14ac:dyDescent="0.4">
      <c r="C85" s="111"/>
      <c r="D85" s="112"/>
      <c r="E85" s="51"/>
      <c r="F85" s="52"/>
      <c r="G85" s="52"/>
      <c r="H85" s="51"/>
      <c r="I85" s="51"/>
      <c r="J85" s="53"/>
      <c r="K85" s="53"/>
      <c r="L85" s="54" t="str">
        <f t="shared" si="144"/>
        <v/>
      </c>
      <c r="M85" s="55" t="str">
        <f t="shared" si="145"/>
        <v/>
      </c>
      <c r="N85" s="56" t="str">
        <f t="shared" si="31"/>
        <v/>
      </c>
      <c r="O85" s="57" t="str">
        <f t="shared" si="146"/>
        <v/>
      </c>
      <c r="P85" s="58" t="str">
        <f t="shared" si="33"/>
        <v/>
      </c>
      <c r="Q85" s="59" t="str">
        <f t="shared" si="147"/>
        <v/>
      </c>
      <c r="R85" s="60" t="str">
        <f t="shared" si="35"/>
        <v/>
      </c>
      <c r="S85" s="55" t="str">
        <f t="shared" si="148"/>
        <v/>
      </c>
      <c r="T85" s="61" t="str">
        <f t="shared" si="149"/>
        <v/>
      </c>
      <c r="U85" s="62" t="str">
        <f t="shared" si="38"/>
        <v/>
      </c>
      <c r="V85" s="63" t="str">
        <f t="shared" si="150"/>
        <v/>
      </c>
      <c r="W85" s="64" t="str">
        <f t="shared" si="40"/>
        <v/>
      </c>
      <c r="X85" s="63" t="str">
        <f t="shared" si="151"/>
        <v/>
      </c>
      <c r="Y85" s="63" t="str">
        <f t="shared" si="152"/>
        <v/>
      </c>
      <c r="Z85" s="55" t="str">
        <f t="shared" si="153"/>
        <v/>
      </c>
      <c r="AA85" s="65" t="str">
        <f t="shared" si="154"/>
        <v/>
      </c>
      <c r="AB85" s="56" t="str">
        <f t="shared" si="45"/>
        <v/>
      </c>
      <c r="AC85" s="66" t="str">
        <f t="shared" si="155"/>
        <v/>
      </c>
      <c r="AD85" s="58" t="str">
        <f t="shared" si="156"/>
        <v/>
      </c>
      <c r="AE85" s="67" t="str">
        <f t="shared" si="157"/>
        <v/>
      </c>
      <c r="AF85" s="60" t="str">
        <f t="shared" si="158"/>
        <v/>
      </c>
      <c r="AG85" s="60" t="str">
        <f t="shared" si="159"/>
        <v/>
      </c>
      <c r="AH85" s="68" t="str">
        <f t="shared" si="160"/>
        <v/>
      </c>
      <c r="AI85" s="69" t="str">
        <f t="shared" si="52"/>
        <v/>
      </c>
      <c r="AJ85" s="63" t="str">
        <f t="shared" si="161"/>
        <v/>
      </c>
      <c r="AK85" s="63" t="str">
        <f t="shared" si="162"/>
        <v/>
      </c>
      <c r="AL85" s="63" t="str">
        <f t="shared" si="163"/>
        <v/>
      </c>
      <c r="AM85" s="63" t="str">
        <f t="shared" si="164"/>
        <v/>
      </c>
      <c r="AN85" s="63" t="str">
        <f t="shared" si="165"/>
        <v/>
      </c>
    </row>
    <row r="86" spans="3:40" ht="25.5" hidden="1" outlineLevel="1" thickTop="1" thickBot="1" x14ac:dyDescent="0.4">
      <c r="C86" s="111"/>
      <c r="D86" s="112"/>
      <c r="E86" s="51"/>
      <c r="F86" s="52"/>
      <c r="G86" s="52"/>
      <c r="H86" s="51"/>
      <c r="I86" s="51"/>
      <c r="J86" s="53"/>
      <c r="K86" s="53"/>
      <c r="L86" s="54" t="str">
        <f t="shared" si="144"/>
        <v/>
      </c>
      <c r="M86" s="55" t="str">
        <f t="shared" si="145"/>
        <v/>
      </c>
      <c r="N86" s="56" t="str">
        <f t="shared" si="31"/>
        <v/>
      </c>
      <c r="O86" s="57" t="str">
        <f t="shared" si="146"/>
        <v/>
      </c>
      <c r="P86" s="58" t="str">
        <f t="shared" si="33"/>
        <v/>
      </c>
      <c r="Q86" s="59" t="str">
        <f t="shared" si="147"/>
        <v/>
      </c>
      <c r="R86" s="60" t="str">
        <f t="shared" si="35"/>
        <v/>
      </c>
      <c r="S86" s="55" t="str">
        <f t="shared" si="148"/>
        <v/>
      </c>
      <c r="T86" s="61" t="str">
        <f t="shared" si="149"/>
        <v/>
      </c>
      <c r="U86" s="62" t="str">
        <f t="shared" si="38"/>
        <v/>
      </c>
      <c r="V86" s="63" t="str">
        <f t="shared" si="150"/>
        <v/>
      </c>
      <c r="W86" s="64" t="str">
        <f t="shared" si="40"/>
        <v/>
      </c>
      <c r="X86" s="63" t="str">
        <f t="shared" si="151"/>
        <v/>
      </c>
      <c r="Y86" s="63" t="str">
        <f t="shared" si="152"/>
        <v/>
      </c>
      <c r="Z86" s="55" t="str">
        <f t="shared" si="153"/>
        <v/>
      </c>
      <c r="AA86" s="65" t="str">
        <f t="shared" si="154"/>
        <v/>
      </c>
      <c r="AB86" s="56" t="str">
        <f t="shared" si="45"/>
        <v/>
      </c>
      <c r="AC86" s="66" t="str">
        <f t="shared" si="155"/>
        <v/>
      </c>
      <c r="AD86" s="58" t="str">
        <f t="shared" si="156"/>
        <v/>
      </c>
      <c r="AE86" s="67" t="str">
        <f t="shared" si="157"/>
        <v/>
      </c>
      <c r="AF86" s="60" t="str">
        <f t="shared" si="158"/>
        <v/>
      </c>
      <c r="AG86" s="60" t="str">
        <f t="shared" si="159"/>
        <v/>
      </c>
      <c r="AH86" s="68" t="str">
        <f t="shared" si="160"/>
        <v/>
      </c>
      <c r="AI86" s="69" t="str">
        <f t="shared" si="52"/>
        <v/>
      </c>
      <c r="AJ86" s="63" t="str">
        <f t="shared" si="161"/>
        <v/>
      </c>
      <c r="AK86" s="63" t="str">
        <f t="shared" si="162"/>
        <v/>
      </c>
      <c r="AL86" s="63" t="str">
        <f t="shared" si="163"/>
        <v/>
      </c>
      <c r="AM86" s="63" t="str">
        <f t="shared" si="164"/>
        <v/>
      </c>
      <c r="AN86" s="63" t="str">
        <f t="shared" si="165"/>
        <v/>
      </c>
    </row>
    <row r="87" spans="3:40" ht="25.5" hidden="1" outlineLevel="1" thickTop="1" thickBot="1" x14ac:dyDescent="0.4">
      <c r="C87" s="111"/>
      <c r="D87" s="112"/>
      <c r="E87" s="51"/>
      <c r="F87" s="52"/>
      <c r="G87" s="52"/>
      <c r="H87" s="51"/>
      <c r="I87" s="51"/>
      <c r="J87" s="53"/>
      <c r="K87" s="53"/>
      <c r="L87" s="54" t="str">
        <f t="shared" si="144"/>
        <v/>
      </c>
      <c r="M87" s="55" t="str">
        <f t="shared" si="145"/>
        <v/>
      </c>
      <c r="N87" s="56" t="str">
        <f t="shared" si="31"/>
        <v/>
      </c>
      <c r="O87" s="57" t="str">
        <f t="shared" si="146"/>
        <v/>
      </c>
      <c r="P87" s="58" t="str">
        <f t="shared" si="33"/>
        <v/>
      </c>
      <c r="Q87" s="59" t="str">
        <f t="shared" si="147"/>
        <v/>
      </c>
      <c r="R87" s="60" t="str">
        <f t="shared" si="35"/>
        <v/>
      </c>
      <c r="S87" s="55" t="str">
        <f t="shared" si="148"/>
        <v/>
      </c>
      <c r="T87" s="61" t="str">
        <f t="shared" si="149"/>
        <v/>
      </c>
      <c r="U87" s="62" t="str">
        <f t="shared" si="38"/>
        <v/>
      </c>
      <c r="V87" s="63" t="str">
        <f t="shared" si="150"/>
        <v/>
      </c>
      <c r="W87" s="64" t="str">
        <f t="shared" si="40"/>
        <v/>
      </c>
      <c r="X87" s="63" t="str">
        <f t="shared" si="151"/>
        <v/>
      </c>
      <c r="Y87" s="63" t="str">
        <f t="shared" si="152"/>
        <v/>
      </c>
      <c r="Z87" s="55" t="str">
        <f t="shared" si="153"/>
        <v/>
      </c>
      <c r="AA87" s="65" t="str">
        <f t="shared" si="154"/>
        <v/>
      </c>
      <c r="AB87" s="56" t="str">
        <f t="shared" si="45"/>
        <v/>
      </c>
      <c r="AC87" s="66" t="str">
        <f t="shared" si="155"/>
        <v/>
      </c>
      <c r="AD87" s="58" t="str">
        <f t="shared" si="156"/>
        <v/>
      </c>
      <c r="AE87" s="67" t="str">
        <f t="shared" si="157"/>
        <v/>
      </c>
      <c r="AF87" s="60" t="str">
        <f t="shared" si="158"/>
        <v/>
      </c>
      <c r="AG87" s="60" t="str">
        <f t="shared" si="159"/>
        <v/>
      </c>
      <c r="AH87" s="68" t="str">
        <f t="shared" si="160"/>
        <v/>
      </c>
      <c r="AI87" s="69" t="str">
        <f t="shared" si="52"/>
        <v/>
      </c>
      <c r="AJ87" s="63" t="str">
        <f t="shared" si="161"/>
        <v/>
      </c>
      <c r="AK87" s="63" t="str">
        <f t="shared" si="162"/>
        <v/>
      </c>
      <c r="AL87" s="63" t="str">
        <f t="shared" si="163"/>
        <v/>
      </c>
      <c r="AM87" s="63" t="str">
        <f t="shared" si="164"/>
        <v/>
      </c>
      <c r="AN87" s="63" t="str">
        <f t="shared" si="165"/>
        <v/>
      </c>
    </row>
    <row r="88" spans="3:40" ht="25.5" hidden="1" outlineLevel="1" thickTop="1" thickBot="1" x14ac:dyDescent="0.4">
      <c r="C88" s="111"/>
      <c r="D88" s="112"/>
      <c r="E88" s="51"/>
      <c r="F88" s="52"/>
      <c r="G88" s="52"/>
      <c r="H88" s="51"/>
      <c r="I88" s="51"/>
      <c r="J88" s="53"/>
      <c r="K88" s="53"/>
      <c r="L88" s="54" t="str">
        <f t="shared" si="144"/>
        <v/>
      </c>
      <c r="M88" s="55" t="str">
        <f t="shared" si="145"/>
        <v/>
      </c>
      <c r="N88" s="56" t="str">
        <f t="shared" si="31"/>
        <v/>
      </c>
      <c r="O88" s="57" t="str">
        <f t="shared" si="146"/>
        <v/>
      </c>
      <c r="P88" s="58" t="str">
        <f t="shared" si="33"/>
        <v/>
      </c>
      <c r="Q88" s="59" t="str">
        <f t="shared" si="147"/>
        <v/>
      </c>
      <c r="R88" s="60" t="str">
        <f t="shared" si="35"/>
        <v/>
      </c>
      <c r="S88" s="55" t="str">
        <f t="shared" si="148"/>
        <v/>
      </c>
      <c r="T88" s="61" t="str">
        <f t="shared" si="149"/>
        <v/>
      </c>
      <c r="U88" s="62" t="str">
        <f t="shared" si="38"/>
        <v/>
      </c>
      <c r="V88" s="63" t="str">
        <f t="shared" si="150"/>
        <v/>
      </c>
      <c r="W88" s="64" t="str">
        <f t="shared" si="40"/>
        <v/>
      </c>
      <c r="X88" s="63" t="str">
        <f t="shared" si="151"/>
        <v/>
      </c>
      <c r="Y88" s="63" t="str">
        <f t="shared" si="152"/>
        <v/>
      </c>
      <c r="Z88" s="55" t="str">
        <f t="shared" si="153"/>
        <v/>
      </c>
      <c r="AA88" s="65" t="str">
        <f t="shared" si="154"/>
        <v/>
      </c>
      <c r="AB88" s="56" t="str">
        <f t="shared" si="45"/>
        <v/>
      </c>
      <c r="AC88" s="66" t="str">
        <f t="shared" si="155"/>
        <v/>
      </c>
      <c r="AD88" s="58" t="str">
        <f t="shared" si="156"/>
        <v/>
      </c>
      <c r="AE88" s="67" t="str">
        <f t="shared" si="157"/>
        <v/>
      </c>
      <c r="AF88" s="60" t="str">
        <f t="shared" si="158"/>
        <v/>
      </c>
      <c r="AG88" s="60" t="str">
        <f t="shared" si="159"/>
        <v/>
      </c>
      <c r="AH88" s="68" t="str">
        <f t="shared" si="160"/>
        <v/>
      </c>
      <c r="AI88" s="69" t="str">
        <f t="shared" si="52"/>
        <v/>
      </c>
      <c r="AJ88" s="63" t="str">
        <f t="shared" si="161"/>
        <v/>
      </c>
      <c r="AK88" s="63" t="str">
        <f t="shared" si="162"/>
        <v/>
      </c>
      <c r="AL88" s="63" t="str">
        <f t="shared" si="163"/>
        <v/>
      </c>
      <c r="AM88" s="63" t="str">
        <f t="shared" si="164"/>
        <v/>
      </c>
      <c r="AN88" s="63" t="str">
        <f t="shared" si="165"/>
        <v/>
      </c>
    </row>
    <row r="89" spans="3:40" ht="25.5" hidden="1" outlineLevel="1" thickTop="1" thickBot="1" x14ac:dyDescent="0.4">
      <c r="C89" s="111"/>
      <c r="D89" s="112"/>
      <c r="E89" s="51"/>
      <c r="F89" s="52"/>
      <c r="G89" s="52"/>
      <c r="H89" s="51"/>
      <c r="I89" s="51"/>
      <c r="J89" s="53"/>
      <c r="K89" s="53"/>
      <c r="L89" s="54" t="str">
        <f t="shared" si="144"/>
        <v/>
      </c>
      <c r="M89" s="55" t="str">
        <f t="shared" si="145"/>
        <v/>
      </c>
      <c r="N89" s="56" t="str">
        <f t="shared" si="31"/>
        <v/>
      </c>
      <c r="O89" s="57" t="str">
        <f t="shared" si="146"/>
        <v/>
      </c>
      <c r="P89" s="58" t="str">
        <f t="shared" si="33"/>
        <v/>
      </c>
      <c r="Q89" s="59" t="str">
        <f t="shared" si="147"/>
        <v/>
      </c>
      <c r="R89" s="60" t="str">
        <f t="shared" si="35"/>
        <v/>
      </c>
      <c r="S89" s="55" t="str">
        <f t="shared" si="148"/>
        <v/>
      </c>
      <c r="T89" s="61" t="str">
        <f t="shared" si="149"/>
        <v/>
      </c>
      <c r="U89" s="62" t="str">
        <f t="shared" si="38"/>
        <v/>
      </c>
      <c r="V89" s="63" t="str">
        <f t="shared" si="150"/>
        <v/>
      </c>
      <c r="W89" s="64" t="str">
        <f t="shared" si="40"/>
        <v/>
      </c>
      <c r="X89" s="63" t="str">
        <f t="shared" si="151"/>
        <v/>
      </c>
      <c r="Y89" s="63" t="str">
        <f t="shared" si="152"/>
        <v/>
      </c>
      <c r="Z89" s="55" t="str">
        <f t="shared" si="153"/>
        <v/>
      </c>
      <c r="AA89" s="65" t="str">
        <f t="shared" si="154"/>
        <v/>
      </c>
      <c r="AB89" s="56" t="str">
        <f t="shared" si="45"/>
        <v/>
      </c>
      <c r="AC89" s="66" t="str">
        <f t="shared" si="155"/>
        <v/>
      </c>
      <c r="AD89" s="58" t="str">
        <f t="shared" si="156"/>
        <v/>
      </c>
      <c r="AE89" s="67" t="str">
        <f t="shared" si="157"/>
        <v/>
      </c>
      <c r="AF89" s="60" t="str">
        <f t="shared" si="158"/>
        <v/>
      </c>
      <c r="AG89" s="60" t="str">
        <f t="shared" si="159"/>
        <v/>
      </c>
      <c r="AH89" s="68" t="str">
        <f t="shared" si="160"/>
        <v/>
      </c>
      <c r="AI89" s="69" t="str">
        <f t="shared" si="52"/>
        <v/>
      </c>
      <c r="AJ89" s="63" t="str">
        <f t="shared" si="161"/>
        <v/>
      </c>
      <c r="AK89" s="63" t="str">
        <f t="shared" si="162"/>
        <v/>
      </c>
      <c r="AL89" s="63" t="str">
        <f t="shared" si="163"/>
        <v/>
      </c>
      <c r="AM89" s="63" t="str">
        <f t="shared" si="164"/>
        <v/>
      </c>
      <c r="AN89" s="63" t="str">
        <f t="shared" si="165"/>
        <v/>
      </c>
    </row>
    <row r="90" spans="3:40" ht="25.5" hidden="1" outlineLevel="1" thickTop="1" thickBot="1" x14ac:dyDescent="0.4">
      <c r="C90" s="111"/>
      <c r="D90" s="112"/>
      <c r="E90" s="51"/>
      <c r="F90" s="52"/>
      <c r="G90" s="52"/>
      <c r="H90" s="51"/>
      <c r="I90" s="51"/>
      <c r="J90" s="53"/>
      <c r="K90" s="53"/>
      <c r="L90" s="54" t="str">
        <f t="shared" si="144"/>
        <v/>
      </c>
      <c r="M90" s="55" t="str">
        <f t="shared" si="145"/>
        <v/>
      </c>
      <c r="N90" s="56" t="str">
        <f t="shared" si="31"/>
        <v/>
      </c>
      <c r="O90" s="57" t="str">
        <f t="shared" si="146"/>
        <v/>
      </c>
      <c r="P90" s="58" t="str">
        <f t="shared" si="33"/>
        <v/>
      </c>
      <c r="Q90" s="59" t="str">
        <f t="shared" si="147"/>
        <v/>
      </c>
      <c r="R90" s="60" t="str">
        <f t="shared" si="35"/>
        <v/>
      </c>
      <c r="S90" s="55" t="str">
        <f t="shared" si="148"/>
        <v/>
      </c>
      <c r="T90" s="61" t="str">
        <f t="shared" si="149"/>
        <v/>
      </c>
      <c r="U90" s="62" t="str">
        <f t="shared" si="38"/>
        <v/>
      </c>
      <c r="V90" s="63" t="str">
        <f t="shared" si="150"/>
        <v/>
      </c>
      <c r="W90" s="64" t="str">
        <f t="shared" si="40"/>
        <v/>
      </c>
      <c r="X90" s="63" t="str">
        <f t="shared" si="151"/>
        <v/>
      </c>
      <c r="Y90" s="63" t="str">
        <f t="shared" si="152"/>
        <v/>
      </c>
      <c r="Z90" s="55" t="str">
        <f t="shared" si="153"/>
        <v/>
      </c>
      <c r="AA90" s="65" t="str">
        <f t="shared" si="154"/>
        <v/>
      </c>
      <c r="AB90" s="56" t="str">
        <f t="shared" si="45"/>
        <v/>
      </c>
      <c r="AC90" s="66" t="str">
        <f t="shared" si="155"/>
        <v/>
      </c>
      <c r="AD90" s="58" t="str">
        <f t="shared" si="156"/>
        <v/>
      </c>
      <c r="AE90" s="67" t="str">
        <f t="shared" si="157"/>
        <v/>
      </c>
      <c r="AF90" s="60" t="str">
        <f t="shared" si="158"/>
        <v/>
      </c>
      <c r="AG90" s="60" t="str">
        <f t="shared" si="159"/>
        <v/>
      </c>
      <c r="AH90" s="68" t="str">
        <f t="shared" si="160"/>
        <v/>
      </c>
      <c r="AI90" s="69" t="str">
        <f t="shared" si="52"/>
        <v/>
      </c>
      <c r="AJ90" s="63" t="str">
        <f t="shared" si="161"/>
        <v/>
      </c>
      <c r="AK90" s="63" t="str">
        <f t="shared" si="162"/>
        <v/>
      </c>
      <c r="AL90" s="63" t="str">
        <f t="shared" si="163"/>
        <v/>
      </c>
      <c r="AM90" s="63" t="str">
        <f t="shared" si="164"/>
        <v/>
      </c>
      <c r="AN90" s="63" t="str">
        <f t="shared" si="165"/>
        <v/>
      </c>
    </row>
    <row r="91" spans="3:40" ht="25.5" hidden="1" outlineLevel="1" thickTop="1" thickBot="1" x14ac:dyDescent="0.4">
      <c r="C91" s="111"/>
      <c r="D91" s="112"/>
      <c r="E91" s="51"/>
      <c r="F91" s="52"/>
      <c r="G91" s="52"/>
      <c r="H91" s="51"/>
      <c r="I91" s="51"/>
      <c r="J91" s="53"/>
      <c r="K91" s="53"/>
      <c r="L91" s="54" t="str">
        <f t="shared" si="144"/>
        <v/>
      </c>
      <c r="M91" s="55" t="str">
        <f t="shared" si="145"/>
        <v/>
      </c>
      <c r="N91" s="56" t="str">
        <f t="shared" si="31"/>
        <v/>
      </c>
      <c r="O91" s="57" t="str">
        <f t="shared" si="146"/>
        <v/>
      </c>
      <c r="P91" s="58" t="str">
        <f t="shared" si="33"/>
        <v/>
      </c>
      <c r="Q91" s="59" t="str">
        <f t="shared" si="147"/>
        <v/>
      </c>
      <c r="R91" s="60" t="str">
        <f t="shared" si="35"/>
        <v/>
      </c>
      <c r="S91" s="55" t="str">
        <f t="shared" si="148"/>
        <v/>
      </c>
      <c r="T91" s="61" t="str">
        <f t="shared" si="149"/>
        <v/>
      </c>
      <c r="U91" s="62" t="str">
        <f t="shared" si="38"/>
        <v/>
      </c>
      <c r="V91" s="63" t="str">
        <f t="shared" si="150"/>
        <v/>
      </c>
      <c r="W91" s="64" t="str">
        <f t="shared" si="40"/>
        <v/>
      </c>
      <c r="X91" s="63" t="str">
        <f t="shared" si="151"/>
        <v/>
      </c>
      <c r="Y91" s="63" t="str">
        <f t="shared" si="152"/>
        <v/>
      </c>
      <c r="Z91" s="55" t="str">
        <f t="shared" si="153"/>
        <v/>
      </c>
      <c r="AA91" s="65" t="str">
        <f t="shared" si="154"/>
        <v/>
      </c>
      <c r="AB91" s="56" t="str">
        <f t="shared" si="45"/>
        <v/>
      </c>
      <c r="AC91" s="66" t="str">
        <f t="shared" si="155"/>
        <v/>
      </c>
      <c r="AD91" s="58" t="str">
        <f t="shared" si="156"/>
        <v/>
      </c>
      <c r="AE91" s="67" t="str">
        <f t="shared" si="157"/>
        <v/>
      </c>
      <c r="AF91" s="60" t="str">
        <f t="shared" si="158"/>
        <v/>
      </c>
      <c r="AG91" s="60" t="str">
        <f t="shared" si="159"/>
        <v/>
      </c>
      <c r="AH91" s="68" t="str">
        <f t="shared" si="160"/>
        <v/>
      </c>
      <c r="AI91" s="69" t="str">
        <f t="shared" si="52"/>
        <v/>
      </c>
      <c r="AJ91" s="63" t="str">
        <f t="shared" si="161"/>
        <v/>
      </c>
      <c r="AK91" s="63" t="str">
        <f t="shared" si="162"/>
        <v/>
      </c>
      <c r="AL91" s="63" t="str">
        <f t="shared" si="163"/>
        <v/>
      </c>
      <c r="AM91" s="63" t="str">
        <f t="shared" si="164"/>
        <v/>
      </c>
      <c r="AN91" s="63" t="str">
        <f t="shared" si="165"/>
        <v/>
      </c>
    </row>
    <row r="92" spans="3:40" ht="25.5" hidden="1" outlineLevel="1" thickTop="1" thickBot="1" x14ac:dyDescent="0.4">
      <c r="C92" s="111"/>
      <c r="D92" s="112"/>
      <c r="E92" s="51"/>
      <c r="F92" s="52"/>
      <c r="G92" s="52"/>
      <c r="H92" s="51"/>
      <c r="I92" s="51"/>
      <c r="J92" s="53"/>
      <c r="K92" s="53"/>
      <c r="L92" s="54" t="str">
        <f t="shared" si="144"/>
        <v/>
      </c>
      <c r="M92" s="55" t="str">
        <f t="shared" si="145"/>
        <v/>
      </c>
      <c r="N92" s="56" t="str">
        <f t="shared" si="31"/>
        <v/>
      </c>
      <c r="O92" s="57" t="str">
        <f t="shared" si="146"/>
        <v/>
      </c>
      <c r="P92" s="58" t="str">
        <f t="shared" si="33"/>
        <v/>
      </c>
      <c r="Q92" s="59" t="str">
        <f t="shared" si="147"/>
        <v/>
      </c>
      <c r="R92" s="60" t="str">
        <f t="shared" si="35"/>
        <v/>
      </c>
      <c r="S92" s="55" t="str">
        <f t="shared" si="148"/>
        <v/>
      </c>
      <c r="T92" s="61" t="str">
        <f t="shared" si="149"/>
        <v/>
      </c>
      <c r="U92" s="62" t="str">
        <f t="shared" si="38"/>
        <v/>
      </c>
      <c r="V92" s="63" t="str">
        <f t="shared" si="150"/>
        <v/>
      </c>
      <c r="W92" s="64" t="str">
        <f t="shared" si="40"/>
        <v/>
      </c>
      <c r="X92" s="63" t="str">
        <f t="shared" si="151"/>
        <v/>
      </c>
      <c r="Y92" s="63" t="str">
        <f t="shared" si="152"/>
        <v/>
      </c>
      <c r="Z92" s="55" t="str">
        <f t="shared" si="153"/>
        <v/>
      </c>
      <c r="AA92" s="65" t="str">
        <f t="shared" si="154"/>
        <v/>
      </c>
      <c r="AB92" s="56" t="str">
        <f t="shared" si="45"/>
        <v/>
      </c>
      <c r="AC92" s="66" t="str">
        <f t="shared" si="155"/>
        <v/>
      </c>
      <c r="AD92" s="58" t="str">
        <f t="shared" si="156"/>
        <v/>
      </c>
      <c r="AE92" s="67" t="str">
        <f t="shared" si="157"/>
        <v/>
      </c>
      <c r="AF92" s="60" t="str">
        <f t="shared" si="158"/>
        <v/>
      </c>
      <c r="AG92" s="60" t="str">
        <f t="shared" si="159"/>
        <v/>
      </c>
      <c r="AH92" s="68" t="str">
        <f t="shared" si="160"/>
        <v/>
      </c>
      <c r="AI92" s="69" t="str">
        <f t="shared" si="52"/>
        <v/>
      </c>
      <c r="AJ92" s="63" t="str">
        <f t="shared" si="161"/>
        <v/>
      </c>
      <c r="AK92" s="63" t="str">
        <f t="shared" si="162"/>
        <v/>
      </c>
      <c r="AL92" s="63" t="str">
        <f t="shared" si="163"/>
        <v/>
      </c>
      <c r="AM92" s="63" t="str">
        <f t="shared" si="164"/>
        <v/>
      </c>
      <c r="AN92" s="63" t="str">
        <f t="shared" si="165"/>
        <v/>
      </c>
    </row>
    <row r="93" spans="3:40" ht="25.5" hidden="1" outlineLevel="1" thickTop="1" thickBot="1" x14ac:dyDescent="0.4">
      <c r="C93" s="111"/>
      <c r="D93" s="112"/>
      <c r="E93" s="51"/>
      <c r="F93" s="52"/>
      <c r="G93" s="52"/>
      <c r="H93" s="51"/>
      <c r="I93" s="51"/>
      <c r="J93" s="53"/>
      <c r="K93" s="53"/>
      <c r="L93" s="54" t="str">
        <f t="shared" si="144"/>
        <v/>
      </c>
      <c r="M93" s="55" t="str">
        <f t="shared" si="145"/>
        <v/>
      </c>
      <c r="N93" s="56" t="str">
        <f t="shared" si="31"/>
        <v/>
      </c>
      <c r="O93" s="57" t="str">
        <f t="shared" si="146"/>
        <v/>
      </c>
      <c r="P93" s="58" t="str">
        <f t="shared" si="33"/>
        <v/>
      </c>
      <c r="Q93" s="59" t="str">
        <f t="shared" si="147"/>
        <v/>
      </c>
      <c r="R93" s="60" t="str">
        <f t="shared" si="35"/>
        <v/>
      </c>
      <c r="S93" s="55" t="str">
        <f t="shared" si="148"/>
        <v/>
      </c>
      <c r="T93" s="61" t="str">
        <f t="shared" si="149"/>
        <v/>
      </c>
      <c r="U93" s="62" t="str">
        <f t="shared" si="38"/>
        <v/>
      </c>
      <c r="V93" s="63" t="str">
        <f t="shared" si="150"/>
        <v/>
      </c>
      <c r="W93" s="64" t="str">
        <f t="shared" si="40"/>
        <v/>
      </c>
      <c r="X93" s="63" t="str">
        <f t="shared" si="151"/>
        <v/>
      </c>
      <c r="Y93" s="63" t="str">
        <f t="shared" si="152"/>
        <v/>
      </c>
      <c r="Z93" s="55" t="str">
        <f t="shared" si="153"/>
        <v/>
      </c>
      <c r="AA93" s="65" t="str">
        <f t="shared" si="154"/>
        <v/>
      </c>
      <c r="AB93" s="56" t="str">
        <f t="shared" si="45"/>
        <v/>
      </c>
      <c r="AC93" s="66" t="str">
        <f t="shared" si="155"/>
        <v/>
      </c>
      <c r="AD93" s="58" t="str">
        <f t="shared" si="156"/>
        <v/>
      </c>
      <c r="AE93" s="67" t="str">
        <f t="shared" si="157"/>
        <v/>
      </c>
      <c r="AF93" s="60" t="str">
        <f t="shared" si="158"/>
        <v/>
      </c>
      <c r="AG93" s="60" t="str">
        <f t="shared" si="159"/>
        <v/>
      </c>
      <c r="AH93" s="68" t="str">
        <f t="shared" si="160"/>
        <v/>
      </c>
      <c r="AI93" s="69" t="str">
        <f t="shared" si="52"/>
        <v/>
      </c>
      <c r="AJ93" s="63" t="str">
        <f t="shared" si="161"/>
        <v/>
      </c>
      <c r="AK93" s="63" t="str">
        <f t="shared" si="162"/>
        <v/>
      </c>
      <c r="AL93" s="63" t="str">
        <f t="shared" si="163"/>
        <v/>
      </c>
      <c r="AM93" s="63" t="str">
        <f t="shared" si="164"/>
        <v/>
      </c>
      <c r="AN93" s="63" t="str">
        <f t="shared" si="165"/>
        <v/>
      </c>
    </row>
    <row r="94" spans="3:40" ht="25.5" hidden="1" outlineLevel="1" thickTop="1" thickBot="1" x14ac:dyDescent="0.4">
      <c r="C94" s="111"/>
      <c r="D94" s="112"/>
      <c r="E94" s="51"/>
      <c r="F94" s="52"/>
      <c r="G94" s="52"/>
      <c r="H94" s="51"/>
      <c r="I94" s="51"/>
      <c r="J94" s="53"/>
      <c r="K94" s="53"/>
      <c r="L94" s="54" t="str">
        <f t="shared" si="144"/>
        <v/>
      </c>
      <c r="M94" s="55" t="str">
        <f t="shared" si="145"/>
        <v/>
      </c>
      <c r="N94" s="56" t="str">
        <f t="shared" si="31"/>
        <v/>
      </c>
      <c r="O94" s="57" t="str">
        <f t="shared" si="146"/>
        <v/>
      </c>
      <c r="P94" s="58" t="str">
        <f t="shared" si="33"/>
        <v/>
      </c>
      <c r="Q94" s="59" t="str">
        <f t="shared" si="147"/>
        <v/>
      </c>
      <c r="R94" s="60" t="str">
        <f t="shared" si="35"/>
        <v/>
      </c>
      <c r="S94" s="55" t="str">
        <f t="shared" si="148"/>
        <v/>
      </c>
      <c r="T94" s="61" t="str">
        <f t="shared" si="149"/>
        <v/>
      </c>
      <c r="U94" s="62" t="str">
        <f t="shared" si="38"/>
        <v/>
      </c>
      <c r="V94" s="63" t="str">
        <f t="shared" si="150"/>
        <v/>
      </c>
      <c r="W94" s="64" t="str">
        <f t="shared" si="40"/>
        <v/>
      </c>
      <c r="X94" s="63" t="str">
        <f t="shared" si="151"/>
        <v/>
      </c>
      <c r="Y94" s="63" t="str">
        <f t="shared" si="152"/>
        <v/>
      </c>
      <c r="Z94" s="55" t="str">
        <f t="shared" si="153"/>
        <v/>
      </c>
      <c r="AA94" s="65" t="str">
        <f t="shared" si="154"/>
        <v/>
      </c>
      <c r="AB94" s="56" t="str">
        <f t="shared" si="45"/>
        <v/>
      </c>
      <c r="AC94" s="66" t="str">
        <f t="shared" si="155"/>
        <v/>
      </c>
      <c r="AD94" s="58" t="str">
        <f t="shared" si="156"/>
        <v/>
      </c>
      <c r="AE94" s="67" t="str">
        <f t="shared" si="157"/>
        <v/>
      </c>
      <c r="AF94" s="60" t="str">
        <f t="shared" si="158"/>
        <v/>
      </c>
      <c r="AG94" s="60" t="str">
        <f t="shared" si="159"/>
        <v/>
      </c>
      <c r="AH94" s="68" t="str">
        <f t="shared" si="160"/>
        <v/>
      </c>
      <c r="AI94" s="69" t="str">
        <f t="shared" si="52"/>
        <v/>
      </c>
      <c r="AJ94" s="63" t="str">
        <f t="shared" si="161"/>
        <v/>
      </c>
      <c r="AK94" s="63" t="str">
        <f t="shared" si="162"/>
        <v/>
      </c>
      <c r="AL94" s="63" t="str">
        <f t="shared" si="163"/>
        <v/>
      </c>
      <c r="AM94" s="63" t="str">
        <f t="shared" si="164"/>
        <v/>
      </c>
      <c r="AN94" s="63" t="str">
        <f t="shared" si="165"/>
        <v/>
      </c>
    </row>
    <row r="95" spans="3:40" ht="25.5" hidden="1" outlineLevel="1" thickTop="1" thickBot="1" x14ac:dyDescent="0.4">
      <c r="C95" s="111"/>
      <c r="D95" s="112"/>
      <c r="E95" s="51"/>
      <c r="F95" s="52"/>
      <c r="G95" s="52"/>
      <c r="H95" s="51"/>
      <c r="I95" s="51"/>
      <c r="J95" s="53"/>
      <c r="K95" s="53"/>
      <c r="L95" s="54" t="str">
        <f t="shared" si="144"/>
        <v/>
      </c>
      <c r="M95" s="55" t="str">
        <f t="shared" si="145"/>
        <v/>
      </c>
      <c r="N95" s="56" t="str">
        <f t="shared" si="31"/>
        <v/>
      </c>
      <c r="O95" s="57" t="str">
        <f t="shared" si="146"/>
        <v/>
      </c>
      <c r="P95" s="58" t="str">
        <f t="shared" si="33"/>
        <v/>
      </c>
      <c r="Q95" s="59" t="str">
        <f t="shared" si="147"/>
        <v/>
      </c>
      <c r="R95" s="60" t="str">
        <f t="shared" si="35"/>
        <v/>
      </c>
      <c r="S95" s="55" t="str">
        <f t="shared" si="148"/>
        <v/>
      </c>
      <c r="T95" s="61" t="str">
        <f t="shared" si="149"/>
        <v/>
      </c>
      <c r="U95" s="62" t="str">
        <f t="shared" si="38"/>
        <v/>
      </c>
      <c r="V95" s="63" t="str">
        <f t="shared" si="150"/>
        <v/>
      </c>
      <c r="W95" s="64" t="str">
        <f t="shared" si="40"/>
        <v/>
      </c>
      <c r="X95" s="63" t="str">
        <f t="shared" si="151"/>
        <v/>
      </c>
      <c r="Y95" s="63" t="str">
        <f t="shared" si="152"/>
        <v/>
      </c>
      <c r="Z95" s="55" t="str">
        <f t="shared" si="153"/>
        <v/>
      </c>
      <c r="AA95" s="65" t="str">
        <f t="shared" si="154"/>
        <v/>
      </c>
      <c r="AB95" s="56" t="str">
        <f t="shared" si="45"/>
        <v/>
      </c>
      <c r="AC95" s="66" t="str">
        <f t="shared" si="155"/>
        <v/>
      </c>
      <c r="AD95" s="58" t="str">
        <f t="shared" si="156"/>
        <v/>
      </c>
      <c r="AE95" s="67" t="str">
        <f t="shared" si="157"/>
        <v/>
      </c>
      <c r="AF95" s="60" t="str">
        <f t="shared" si="158"/>
        <v/>
      </c>
      <c r="AG95" s="60" t="str">
        <f t="shared" si="159"/>
        <v/>
      </c>
      <c r="AH95" s="68" t="str">
        <f t="shared" si="160"/>
        <v/>
      </c>
      <c r="AI95" s="69" t="str">
        <f t="shared" si="52"/>
        <v/>
      </c>
      <c r="AJ95" s="63" t="str">
        <f t="shared" si="161"/>
        <v/>
      </c>
      <c r="AK95" s="63" t="str">
        <f t="shared" si="162"/>
        <v/>
      </c>
      <c r="AL95" s="63" t="str">
        <f t="shared" si="163"/>
        <v/>
      </c>
      <c r="AM95" s="63" t="str">
        <f t="shared" si="164"/>
        <v/>
      </c>
      <c r="AN95" s="63" t="str">
        <f t="shared" si="165"/>
        <v/>
      </c>
    </row>
    <row r="96" spans="3:40" ht="25.5" hidden="1" outlineLevel="1" thickTop="1" thickBot="1" x14ac:dyDescent="0.4">
      <c r="C96" s="111"/>
      <c r="D96" s="112"/>
      <c r="E96" s="51"/>
      <c r="F96" s="52"/>
      <c r="G96" s="52"/>
      <c r="H96" s="51"/>
      <c r="I96" s="51"/>
      <c r="J96" s="53"/>
      <c r="K96" s="53"/>
      <c r="L96" s="54" t="str">
        <f t="shared" si="144"/>
        <v/>
      </c>
      <c r="M96" s="55" t="str">
        <f t="shared" si="145"/>
        <v/>
      </c>
      <c r="N96" s="56" t="str">
        <f t="shared" si="31"/>
        <v/>
      </c>
      <c r="O96" s="57" t="str">
        <f t="shared" si="146"/>
        <v/>
      </c>
      <c r="P96" s="58" t="str">
        <f t="shared" si="33"/>
        <v/>
      </c>
      <c r="Q96" s="59" t="str">
        <f t="shared" si="147"/>
        <v/>
      </c>
      <c r="R96" s="60" t="str">
        <f t="shared" si="35"/>
        <v/>
      </c>
      <c r="S96" s="55" t="str">
        <f t="shared" si="148"/>
        <v/>
      </c>
      <c r="T96" s="61" t="str">
        <f t="shared" si="149"/>
        <v/>
      </c>
      <c r="U96" s="62" t="str">
        <f t="shared" si="38"/>
        <v/>
      </c>
      <c r="V96" s="63" t="str">
        <f t="shared" si="150"/>
        <v/>
      </c>
      <c r="W96" s="64" t="str">
        <f t="shared" si="40"/>
        <v/>
      </c>
      <c r="X96" s="63" t="str">
        <f t="shared" si="151"/>
        <v/>
      </c>
      <c r="Y96" s="63" t="str">
        <f t="shared" si="152"/>
        <v/>
      </c>
      <c r="Z96" s="55" t="str">
        <f t="shared" si="153"/>
        <v/>
      </c>
      <c r="AA96" s="65" t="str">
        <f t="shared" si="154"/>
        <v/>
      </c>
      <c r="AB96" s="56" t="str">
        <f t="shared" si="45"/>
        <v/>
      </c>
      <c r="AC96" s="66" t="str">
        <f t="shared" si="155"/>
        <v/>
      </c>
      <c r="AD96" s="58" t="str">
        <f t="shared" si="156"/>
        <v/>
      </c>
      <c r="AE96" s="67" t="str">
        <f t="shared" si="157"/>
        <v/>
      </c>
      <c r="AF96" s="60" t="str">
        <f t="shared" si="158"/>
        <v/>
      </c>
      <c r="AG96" s="60" t="str">
        <f t="shared" si="159"/>
        <v/>
      </c>
      <c r="AH96" s="68" t="str">
        <f t="shared" si="160"/>
        <v/>
      </c>
      <c r="AI96" s="69" t="str">
        <f t="shared" si="52"/>
        <v/>
      </c>
      <c r="AJ96" s="63" t="str">
        <f t="shared" si="161"/>
        <v/>
      </c>
      <c r="AK96" s="63" t="str">
        <f t="shared" si="162"/>
        <v/>
      </c>
      <c r="AL96" s="63" t="str">
        <f t="shared" si="163"/>
        <v/>
      </c>
      <c r="AM96" s="63" t="str">
        <f t="shared" si="164"/>
        <v/>
      </c>
      <c r="AN96" s="63" t="str">
        <f t="shared" si="165"/>
        <v/>
      </c>
    </row>
    <row r="97" spans="1:40" ht="25.5" hidden="1" outlineLevel="1" thickTop="1" thickBot="1" x14ac:dyDescent="0.4">
      <c r="C97" s="111"/>
      <c r="D97" s="112"/>
      <c r="E97" s="51"/>
      <c r="F97" s="52"/>
      <c r="G97" s="52"/>
      <c r="H97" s="51"/>
      <c r="I97" s="51"/>
      <c r="J97" s="53"/>
      <c r="K97" s="53"/>
      <c r="L97" s="54" t="str">
        <f t="shared" si="144"/>
        <v/>
      </c>
      <c r="M97" s="55" t="str">
        <f t="shared" si="145"/>
        <v/>
      </c>
      <c r="N97" s="56" t="str">
        <f t="shared" si="31"/>
        <v/>
      </c>
      <c r="O97" s="57" t="str">
        <f t="shared" si="146"/>
        <v/>
      </c>
      <c r="P97" s="58" t="str">
        <f t="shared" si="33"/>
        <v/>
      </c>
      <c r="Q97" s="59" t="str">
        <f t="shared" si="147"/>
        <v/>
      </c>
      <c r="R97" s="60" t="str">
        <f t="shared" si="35"/>
        <v/>
      </c>
      <c r="S97" s="55" t="str">
        <f t="shared" si="148"/>
        <v/>
      </c>
      <c r="T97" s="61" t="str">
        <f t="shared" si="149"/>
        <v/>
      </c>
      <c r="U97" s="62" t="str">
        <f t="shared" si="38"/>
        <v/>
      </c>
      <c r="V97" s="63" t="str">
        <f t="shared" si="150"/>
        <v/>
      </c>
      <c r="W97" s="64" t="str">
        <f t="shared" si="40"/>
        <v/>
      </c>
      <c r="X97" s="63" t="str">
        <f t="shared" si="151"/>
        <v/>
      </c>
      <c r="Y97" s="63" t="str">
        <f t="shared" si="152"/>
        <v/>
      </c>
      <c r="Z97" s="55" t="str">
        <f t="shared" si="153"/>
        <v/>
      </c>
      <c r="AA97" s="65" t="str">
        <f t="shared" si="154"/>
        <v/>
      </c>
      <c r="AB97" s="56" t="str">
        <f t="shared" si="45"/>
        <v/>
      </c>
      <c r="AC97" s="66" t="str">
        <f t="shared" si="155"/>
        <v/>
      </c>
      <c r="AD97" s="58" t="str">
        <f t="shared" si="156"/>
        <v/>
      </c>
      <c r="AE97" s="67" t="str">
        <f t="shared" si="157"/>
        <v/>
      </c>
      <c r="AF97" s="60" t="str">
        <f t="shared" si="158"/>
        <v/>
      </c>
      <c r="AG97" s="60" t="str">
        <f t="shared" si="159"/>
        <v/>
      </c>
      <c r="AH97" s="68" t="str">
        <f t="shared" si="160"/>
        <v/>
      </c>
      <c r="AI97" s="69" t="str">
        <f t="shared" si="52"/>
        <v/>
      </c>
      <c r="AJ97" s="63" t="str">
        <f t="shared" si="161"/>
        <v/>
      </c>
      <c r="AK97" s="63" t="str">
        <f t="shared" si="162"/>
        <v/>
      </c>
      <c r="AL97" s="63" t="str">
        <f t="shared" si="163"/>
        <v/>
      </c>
      <c r="AM97" s="63" t="str">
        <f t="shared" si="164"/>
        <v/>
      </c>
      <c r="AN97" s="63" t="str">
        <f t="shared" si="165"/>
        <v/>
      </c>
    </row>
    <row r="98" spans="1:40" ht="25.5" hidden="1" outlineLevel="1" thickTop="1" thickBot="1" x14ac:dyDescent="0.4">
      <c r="C98" s="111"/>
      <c r="D98" s="112"/>
      <c r="E98" s="51"/>
      <c r="F98" s="52"/>
      <c r="G98" s="52"/>
      <c r="H98" s="51"/>
      <c r="I98" s="51"/>
      <c r="J98" s="53"/>
      <c r="K98" s="53"/>
      <c r="L98" s="54" t="str">
        <f t="shared" si="144"/>
        <v/>
      </c>
      <c r="M98" s="55" t="str">
        <f t="shared" si="145"/>
        <v/>
      </c>
      <c r="N98" s="56" t="str">
        <f t="shared" si="31"/>
        <v/>
      </c>
      <c r="O98" s="57" t="str">
        <f t="shared" si="146"/>
        <v/>
      </c>
      <c r="P98" s="58" t="str">
        <f t="shared" si="33"/>
        <v/>
      </c>
      <c r="Q98" s="59" t="str">
        <f t="shared" si="147"/>
        <v/>
      </c>
      <c r="R98" s="60" t="str">
        <f t="shared" si="35"/>
        <v/>
      </c>
      <c r="S98" s="55" t="str">
        <f t="shared" si="148"/>
        <v/>
      </c>
      <c r="T98" s="61" t="str">
        <f t="shared" si="149"/>
        <v/>
      </c>
      <c r="U98" s="62" t="str">
        <f t="shared" si="38"/>
        <v/>
      </c>
      <c r="V98" s="63" t="str">
        <f t="shared" si="150"/>
        <v/>
      </c>
      <c r="W98" s="64" t="str">
        <f t="shared" si="40"/>
        <v/>
      </c>
      <c r="X98" s="63" t="str">
        <f t="shared" si="151"/>
        <v/>
      </c>
      <c r="Y98" s="63" t="str">
        <f t="shared" si="152"/>
        <v/>
      </c>
      <c r="Z98" s="55" t="str">
        <f t="shared" si="153"/>
        <v/>
      </c>
      <c r="AA98" s="65" t="str">
        <f t="shared" si="154"/>
        <v/>
      </c>
      <c r="AB98" s="56" t="str">
        <f t="shared" si="45"/>
        <v/>
      </c>
      <c r="AC98" s="66" t="str">
        <f t="shared" si="155"/>
        <v/>
      </c>
      <c r="AD98" s="58" t="str">
        <f t="shared" si="156"/>
        <v/>
      </c>
      <c r="AE98" s="67" t="str">
        <f t="shared" si="157"/>
        <v/>
      </c>
      <c r="AF98" s="60" t="str">
        <f t="shared" si="158"/>
        <v/>
      </c>
      <c r="AG98" s="60" t="str">
        <f t="shared" si="159"/>
        <v/>
      </c>
      <c r="AH98" s="68" t="str">
        <f t="shared" si="160"/>
        <v/>
      </c>
      <c r="AI98" s="69" t="str">
        <f t="shared" si="52"/>
        <v/>
      </c>
      <c r="AJ98" s="63" t="str">
        <f t="shared" si="161"/>
        <v/>
      </c>
      <c r="AK98" s="63" t="str">
        <f t="shared" si="162"/>
        <v/>
      </c>
      <c r="AL98" s="63" t="str">
        <f t="shared" si="163"/>
        <v/>
      </c>
      <c r="AM98" s="63" t="str">
        <f t="shared" si="164"/>
        <v/>
      </c>
      <c r="AN98" s="63" t="str">
        <f t="shared" si="165"/>
        <v/>
      </c>
    </row>
    <row r="99" spans="1:40" ht="25.5" hidden="1" outlineLevel="1" thickTop="1" thickBot="1" x14ac:dyDescent="0.4">
      <c r="C99" s="111"/>
      <c r="D99" s="112"/>
      <c r="E99" s="51"/>
      <c r="F99" s="52"/>
      <c r="G99" s="52"/>
      <c r="H99" s="51"/>
      <c r="I99" s="51"/>
      <c r="J99" s="53"/>
      <c r="K99" s="53"/>
      <c r="L99" s="54" t="str">
        <f t="shared" si="144"/>
        <v/>
      </c>
      <c r="M99" s="55" t="str">
        <f t="shared" si="145"/>
        <v/>
      </c>
      <c r="N99" s="56" t="str">
        <f t="shared" si="31"/>
        <v/>
      </c>
      <c r="O99" s="57" t="str">
        <f t="shared" si="146"/>
        <v/>
      </c>
      <c r="P99" s="58" t="str">
        <f t="shared" si="33"/>
        <v/>
      </c>
      <c r="Q99" s="59" t="str">
        <f t="shared" si="147"/>
        <v/>
      </c>
      <c r="R99" s="60" t="str">
        <f t="shared" si="35"/>
        <v/>
      </c>
      <c r="S99" s="55" t="str">
        <f t="shared" si="148"/>
        <v/>
      </c>
      <c r="T99" s="61" t="str">
        <f t="shared" si="149"/>
        <v/>
      </c>
      <c r="U99" s="62" t="str">
        <f t="shared" si="38"/>
        <v/>
      </c>
      <c r="V99" s="63" t="str">
        <f t="shared" si="150"/>
        <v/>
      </c>
      <c r="W99" s="64" t="str">
        <f t="shared" si="40"/>
        <v/>
      </c>
      <c r="X99" s="63" t="str">
        <f t="shared" si="151"/>
        <v/>
      </c>
      <c r="Y99" s="63" t="str">
        <f t="shared" si="152"/>
        <v/>
      </c>
      <c r="Z99" s="55" t="str">
        <f t="shared" si="153"/>
        <v/>
      </c>
      <c r="AA99" s="65" t="str">
        <f t="shared" si="154"/>
        <v/>
      </c>
      <c r="AB99" s="56" t="str">
        <f t="shared" si="45"/>
        <v/>
      </c>
      <c r="AC99" s="66" t="str">
        <f t="shared" si="155"/>
        <v/>
      </c>
      <c r="AD99" s="58" t="str">
        <f t="shared" si="156"/>
        <v/>
      </c>
      <c r="AE99" s="67" t="str">
        <f t="shared" si="157"/>
        <v/>
      </c>
      <c r="AF99" s="60" t="str">
        <f t="shared" si="158"/>
        <v/>
      </c>
      <c r="AG99" s="60" t="str">
        <f t="shared" si="159"/>
        <v/>
      </c>
      <c r="AH99" s="68" t="str">
        <f t="shared" si="160"/>
        <v/>
      </c>
      <c r="AI99" s="69" t="str">
        <f t="shared" si="52"/>
        <v/>
      </c>
      <c r="AJ99" s="63" t="str">
        <f t="shared" si="161"/>
        <v/>
      </c>
      <c r="AK99" s="63" t="str">
        <f t="shared" si="162"/>
        <v/>
      </c>
      <c r="AL99" s="63" t="str">
        <f t="shared" si="163"/>
        <v/>
      </c>
      <c r="AM99" s="63" t="str">
        <f t="shared" si="164"/>
        <v/>
      </c>
      <c r="AN99" s="63" t="str">
        <f t="shared" si="165"/>
        <v/>
      </c>
    </row>
    <row r="100" spans="1:40" ht="25.5" hidden="1" outlineLevel="1" thickTop="1" thickBot="1" x14ac:dyDescent="0.4">
      <c r="C100" s="111"/>
      <c r="D100" s="112"/>
      <c r="E100" s="51"/>
      <c r="F100" s="52"/>
      <c r="G100" s="52"/>
      <c r="H100" s="51"/>
      <c r="I100" s="51"/>
      <c r="J100" s="53"/>
      <c r="K100" s="53"/>
      <c r="L100" s="54" t="str">
        <f t="shared" si="144"/>
        <v/>
      </c>
      <c r="M100" s="55" t="str">
        <f t="shared" si="145"/>
        <v/>
      </c>
      <c r="N100" s="56" t="str">
        <f t="shared" si="31"/>
        <v/>
      </c>
      <c r="O100" s="57" t="str">
        <f t="shared" si="146"/>
        <v/>
      </c>
      <c r="P100" s="58" t="str">
        <f t="shared" si="33"/>
        <v/>
      </c>
      <c r="Q100" s="59" t="str">
        <f t="shared" si="147"/>
        <v/>
      </c>
      <c r="R100" s="60" t="str">
        <f t="shared" si="35"/>
        <v/>
      </c>
      <c r="S100" s="55" t="str">
        <f t="shared" si="148"/>
        <v/>
      </c>
      <c r="T100" s="61" t="str">
        <f t="shared" si="149"/>
        <v/>
      </c>
      <c r="U100" s="62" t="str">
        <f t="shared" si="38"/>
        <v/>
      </c>
      <c r="V100" s="63" t="str">
        <f t="shared" si="150"/>
        <v/>
      </c>
      <c r="W100" s="64" t="str">
        <f t="shared" si="40"/>
        <v/>
      </c>
      <c r="X100" s="63" t="str">
        <f t="shared" si="151"/>
        <v/>
      </c>
      <c r="Y100" s="63" t="str">
        <f t="shared" si="152"/>
        <v/>
      </c>
      <c r="Z100" s="55" t="str">
        <f t="shared" si="153"/>
        <v/>
      </c>
      <c r="AA100" s="65" t="str">
        <f t="shared" si="154"/>
        <v/>
      </c>
      <c r="AB100" s="56" t="str">
        <f t="shared" si="45"/>
        <v/>
      </c>
      <c r="AC100" s="66" t="str">
        <f t="shared" si="155"/>
        <v/>
      </c>
      <c r="AD100" s="58" t="str">
        <f t="shared" si="156"/>
        <v/>
      </c>
      <c r="AE100" s="67" t="str">
        <f t="shared" si="157"/>
        <v/>
      </c>
      <c r="AF100" s="60" t="str">
        <f t="shared" si="158"/>
        <v/>
      </c>
      <c r="AG100" s="60" t="str">
        <f t="shared" si="159"/>
        <v/>
      </c>
      <c r="AH100" s="68" t="str">
        <f t="shared" si="160"/>
        <v/>
      </c>
      <c r="AI100" s="69" t="str">
        <f t="shared" si="52"/>
        <v/>
      </c>
      <c r="AJ100" s="63" t="str">
        <f t="shared" si="161"/>
        <v/>
      </c>
      <c r="AK100" s="63" t="str">
        <f t="shared" si="162"/>
        <v/>
      </c>
      <c r="AL100" s="63" t="str">
        <f t="shared" si="163"/>
        <v/>
      </c>
      <c r="AM100" s="63" t="str">
        <f t="shared" si="164"/>
        <v/>
      </c>
      <c r="AN100" s="63" t="str">
        <f t="shared" si="165"/>
        <v/>
      </c>
    </row>
    <row r="101" spans="1:40" ht="24" customHeight="1" collapsed="1" thickTop="1" x14ac:dyDescent="0.4">
      <c r="A101" s="94"/>
      <c r="B101" s="94"/>
      <c r="C101" s="94"/>
      <c r="D101" s="94"/>
      <c r="E101" s="94"/>
      <c r="F101" s="94"/>
      <c r="G101" s="94"/>
      <c r="H101" s="94"/>
      <c r="I101" s="94"/>
      <c r="J101" s="94"/>
      <c r="K101" s="94"/>
      <c r="L101" s="98" t="str">
        <f ca="1">_xlfn.CONCAT("]}, // ULTIMA LINEA DEL CANTO: ",L1)</f>
        <v xml:space="preserve">]}, // ULTIMA LINEA DEL CANTO: </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66">IF(N104="Do",10,IF(N104="Re",22,IF(N104="Mi",20,IF(N104="Fa",20,IF(N104="Sol",14,IF(N104="La",20,IF(N104="Si",20,IF(N104="Do#",14,IF(N104="Fa#",15,IF(N104="Sol#",20,IF(N104="Si♭",17,"")))))))))))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21" t="s">
        <v>1000</v>
      </c>
      <c r="M105" s="55" t="str">
        <f t="shared" ref="M105:M112" si="167">IF(N105="","","(")</f>
        <v/>
      </c>
      <c r="N105" s="56" t="str">
        <f t="shared" ref="N105:N112" si="168">IF(D105="","",D105)</f>
        <v/>
      </c>
      <c r="O105" s="57" t="str">
        <f t="shared" ref="O105:O112" si="169">IF(N105="","",",")</f>
        <v/>
      </c>
      <c r="P105" s="58" t="str">
        <f t="shared" ref="P105:P112" si="170">IF(E105="","",E105)</f>
        <v/>
      </c>
      <c r="Q105" s="59" t="str">
        <f t="shared" ref="Q105:Q112" si="171">IF(N105="","",",")</f>
        <v/>
      </c>
      <c r="R105" s="60" t="str">
        <f t="shared" si="166"/>
        <v/>
      </c>
      <c r="S105" s="55" t="str">
        <f t="shared" ref="S105:S112" si="172">IF(N105="","",")")</f>
        <v/>
      </c>
      <c r="T105" s="61" t="str">
        <f t="shared" ref="T105:T112" si="173">IF(U105="","","(")</f>
        <v/>
      </c>
      <c r="U105" s="62" t="str">
        <f t="shared" ref="U105:U112" si="174">IF(F105="","",F105)</f>
        <v/>
      </c>
      <c r="V105" s="63" t="str">
        <f t="shared" ref="V105:V112" si="175">IF(U105="","",",")</f>
        <v/>
      </c>
      <c r="W105" s="64" t="str">
        <f t="shared" ref="W105:W112" si="176">IF(G105="","",G105)</f>
        <v/>
      </c>
      <c r="X105" s="63" t="str">
        <f t="shared" ref="X105:X112" si="177">IF(U105="","",",")</f>
        <v/>
      </c>
      <c r="Y105" s="63" t="str">
        <f t="shared" ref="Y105:Y112" si="178">IF(U105="","",250)</f>
        <v/>
      </c>
      <c r="Z105" s="55" t="str">
        <f t="shared" ref="Z105:Z112" si="179">IF(U105="","",")")</f>
        <v/>
      </c>
      <c r="AA105" s="65" t="str">
        <f t="shared" ref="AA105:AA112" si="180">IF(AB105="","","(")</f>
        <v/>
      </c>
      <c r="AB105" s="56" t="str">
        <f t="shared" ref="AB105:AB112" si="181">IF(H105="","",H105)</f>
        <v/>
      </c>
      <c r="AC105" s="66" t="str">
        <f t="shared" ref="AC105:AC112" si="182">IF(AB105="","",",")</f>
        <v/>
      </c>
      <c r="AD105" s="58" t="str">
        <f t="shared" ref="AD105:AD112" si="183">IF(I105="","",I105)</f>
        <v/>
      </c>
      <c r="AE105" s="67" t="str">
        <f t="shared" ref="AE105:AE112" si="184">IF(AB105="","",",")</f>
        <v/>
      </c>
      <c r="AF105" s="60" t="str">
        <f t="shared" ref="AF105:AF112" si="185">IF(AB105="","",350)</f>
        <v/>
      </c>
      <c r="AG105" s="60" t="str">
        <f t="shared" ref="AG105:AG112" si="186">IF(AB105="","",")")</f>
        <v/>
      </c>
      <c r="AH105" s="68" t="str">
        <f t="shared" ref="AH105:AH112" si="187">IF(AI105="","","(")</f>
        <v/>
      </c>
      <c r="AI105" s="69" t="str">
        <f t="shared" ref="AI105:AI112" si="188">IF(J105="","",J105)</f>
        <v/>
      </c>
      <c r="AJ105" s="63" t="str">
        <f t="shared" ref="AJ105:AJ112" si="189">IF(AI105="","",",")</f>
        <v/>
      </c>
      <c r="AK105" s="63" t="str">
        <f t="shared" ref="AK105:AK112" si="190">IF(K105="","",K105)</f>
        <v/>
      </c>
      <c r="AL105" s="63" t="str">
        <f t="shared" ref="AL105:AL112" si="191">IF(AI105="","",",")</f>
        <v/>
      </c>
      <c r="AM105" s="63" t="str">
        <f t="shared" ref="AM105:AM112" si="192">IF(AI105="","",450)</f>
        <v/>
      </c>
      <c r="AN105" s="63" t="str">
        <f t="shared" ref="AN105:AN112" si="193">IF(AI105="","",")")</f>
        <v/>
      </c>
    </row>
    <row r="106" spans="1:40" ht="25.5" hidden="1" outlineLevel="1" thickTop="1" thickBot="1" x14ac:dyDescent="0.4">
      <c r="B106" t="s">
        <v>1001</v>
      </c>
      <c r="C106" s="81" t="s">
        <v>1002</v>
      </c>
      <c r="D106" s="82"/>
      <c r="E106" s="82"/>
      <c r="F106" s="82"/>
      <c r="G106" s="82"/>
      <c r="H106" s="82"/>
      <c r="I106" s="82"/>
      <c r="J106" s="82"/>
      <c r="K106" s="82"/>
      <c r="L106" s="122" t="str">
        <f>IF(C106="","",_xlfn.CONCAT("       triggerLine: ","""",C106,", ",M106:AN106,""", sC: ","""",B106,""", lines: ["))</f>
        <v xml:space="preserve">       triggerLine: "ASAMBLEA UNO, ", sC: "ta as", lines: [</v>
      </c>
      <c r="M106" s="55" t="str">
        <f t="shared" si="167"/>
        <v/>
      </c>
      <c r="N106" s="56" t="str">
        <f t="shared" si="168"/>
        <v/>
      </c>
      <c r="O106" s="57" t="str">
        <f t="shared" si="169"/>
        <v/>
      </c>
      <c r="P106" s="58" t="str">
        <f t="shared" si="170"/>
        <v/>
      </c>
      <c r="Q106" s="59" t="str">
        <f t="shared" si="171"/>
        <v/>
      </c>
      <c r="R106" s="60" t="str">
        <f t="shared" si="166"/>
        <v/>
      </c>
      <c r="S106" s="55" t="str">
        <f t="shared" si="172"/>
        <v/>
      </c>
      <c r="T106" s="61" t="str">
        <f t="shared" si="173"/>
        <v/>
      </c>
      <c r="U106" s="62" t="str">
        <f t="shared" si="174"/>
        <v/>
      </c>
      <c r="V106" s="63" t="str">
        <f t="shared" si="175"/>
        <v/>
      </c>
      <c r="W106" s="64" t="str">
        <f t="shared" si="176"/>
        <v/>
      </c>
      <c r="X106" s="63" t="str">
        <f t="shared" si="177"/>
        <v/>
      </c>
      <c r="Y106" s="63" t="str">
        <f t="shared" si="178"/>
        <v/>
      </c>
      <c r="Z106" s="55" t="str">
        <f t="shared" si="179"/>
        <v/>
      </c>
      <c r="AA106" s="65" t="str">
        <f t="shared" si="180"/>
        <v/>
      </c>
      <c r="AB106" s="56" t="str">
        <f t="shared" si="181"/>
        <v/>
      </c>
      <c r="AC106" s="66" t="str">
        <f t="shared" si="182"/>
        <v/>
      </c>
      <c r="AD106" s="58" t="str">
        <f t="shared" si="183"/>
        <v/>
      </c>
      <c r="AE106" s="67" t="str">
        <f t="shared" si="184"/>
        <v/>
      </c>
      <c r="AF106" s="60" t="str">
        <f t="shared" si="185"/>
        <v/>
      </c>
      <c r="AG106" s="60" t="str">
        <f t="shared" si="186"/>
        <v/>
      </c>
      <c r="AH106" s="68" t="str">
        <f t="shared" si="187"/>
        <v/>
      </c>
      <c r="AI106" s="69" t="str">
        <f t="shared" si="188"/>
        <v/>
      </c>
      <c r="AJ106" s="63" t="str">
        <f t="shared" si="189"/>
        <v/>
      </c>
      <c r="AK106" s="63" t="str">
        <f t="shared" si="190"/>
        <v/>
      </c>
      <c r="AL106" s="63" t="str">
        <f t="shared" si="191"/>
        <v/>
      </c>
      <c r="AM106" s="63" t="str">
        <f t="shared" si="192"/>
        <v/>
      </c>
      <c r="AN106" s="63" t="str">
        <f t="shared" si="193"/>
        <v/>
      </c>
    </row>
    <row r="107" spans="1:40" ht="25.5" hidden="1" outlineLevel="1" thickTop="1" thickBot="1" x14ac:dyDescent="0.4">
      <c r="B107" t="s">
        <v>1003</v>
      </c>
      <c r="C107" s="84" t="s">
        <v>1004</v>
      </c>
      <c r="D107" s="85"/>
      <c r="E107" s="85"/>
      <c r="F107" s="85"/>
      <c r="G107" s="85"/>
      <c r="H107" s="86"/>
      <c r="I107" s="86"/>
      <c r="J107" s="86"/>
      <c r="K107" s="86"/>
      <c r="L107" s="123" t="str">
        <f>IF(C107="","",_xlfn.CONCAT("            { line: ","""",C107,", ",M107:AN107,""", sC: ","""",B107,"""},"))</f>
        <v xml:space="preserve">            { line: "ASAMBLEA DOS, ", sC: "as"},</v>
      </c>
      <c r="M107" s="55" t="str">
        <f t="shared" si="167"/>
        <v/>
      </c>
      <c r="N107" s="56" t="str">
        <f t="shared" si="168"/>
        <v/>
      </c>
      <c r="O107" s="57" t="str">
        <f t="shared" si="169"/>
        <v/>
      </c>
      <c r="P107" s="58" t="str">
        <f t="shared" si="170"/>
        <v/>
      </c>
      <c r="Q107" s="59" t="str">
        <f t="shared" si="171"/>
        <v/>
      </c>
      <c r="R107" s="60" t="str">
        <f t="shared" si="166"/>
        <v/>
      </c>
      <c r="S107" s="55" t="str">
        <f t="shared" si="172"/>
        <v/>
      </c>
      <c r="T107" s="61" t="str">
        <f t="shared" si="173"/>
        <v/>
      </c>
      <c r="U107" s="62" t="str">
        <f t="shared" si="174"/>
        <v/>
      </c>
      <c r="V107" s="63" t="str">
        <f t="shared" si="175"/>
        <v/>
      </c>
      <c r="W107" s="64" t="str">
        <f t="shared" si="176"/>
        <v/>
      </c>
      <c r="X107" s="63" t="str">
        <f t="shared" si="177"/>
        <v/>
      </c>
      <c r="Y107" s="63" t="str">
        <f t="shared" si="178"/>
        <v/>
      </c>
      <c r="Z107" s="55" t="str">
        <f t="shared" si="179"/>
        <v/>
      </c>
      <c r="AA107" s="65" t="str">
        <f t="shared" si="180"/>
        <v/>
      </c>
      <c r="AB107" s="56" t="str">
        <f t="shared" si="181"/>
        <v/>
      </c>
      <c r="AC107" s="66" t="str">
        <f t="shared" si="182"/>
        <v/>
      </c>
      <c r="AD107" s="58" t="str">
        <f t="shared" si="183"/>
        <v/>
      </c>
      <c r="AE107" s="67" t="str">
        <f t="shared" si="184"/>
        <v/>
      </c>
      <c r="AF107" s="60" t="str">
        <f t="shared" si="185"/>
        <v/>
      </c>
      <c r="AG107" s="60" t="str">
        <f t="shared" si="186"/>
        <v/>
      </c>
      <c r="AH107" s="68" t="str">
        <f t="shared" si="187"/>
        <v/>
      </c>
      <c r="AI107" s="69" t="str">
        <f t="shared" si="188"/>
        <v/>
      </c>
      <c r="AJ107" s="63" t="str">
        <f t="shared" si="189"/>
        <v/>
      </c>
      <c r="AK107" s="63" t="str">
        <f t="shared" si="190"/>
        <v/>
      </c>
      <c r="AL107" s="63" t="str">
        <f t="shared" si="191"/>
        <v/>
      </c>
      <c r="AM107" s="63" t="str">
        <f t="shared" si="192"/>
        <v/>
      </c>
      <c r="AN107" s="63" t="str">
        <f t="shared" si="193"/>
        <v/>
      </c>
    </row>
    <row r="108" spans="1:40" ht="25.5" hidden="1" outlineLevel="1" thickTop="1" thickBot="1" x14ac:dyDescent="0.4">
      <c r="B108" t="s">
        <v>1003</v>
      </c>
      <c r="C108" s="84" t="s">
        <v>1005</v>
      </c>
      <c r="D108" s="88"/>
      <c r="E108" s="88"/>
      <c r="F108" s="88"/>
      <c r="G108" s="88"/>
      <c r="H108" s="89"/>
      <c r="I108" s="89"/>
      <c r="J108" s="89"/>
      <c r="K108" s="89"/>
      <c r="L108" s="123" t="str">
        <f>IF(C108="","",_xlfn.CONCAT("            { line: ","""",C108,", ",M108:AN108,""", sC: ","""",B108,"""},"))</f>
        <v xml:space="preserve">            { line: "ASAMBLEA TRES, ", sC: "as"},</v>
      </c>
      <c r="M108" s="55" t="str">
        <f t="shared" si="167"/>
        <v/>
      </c>
      <c r="N108" s="56" t="str">
        <f t="shared" si="168"/>
        <v/>
      </c>
      <c r="O108" s="57" t="str">
        <f t="shared" si="169"/>
        <v/>
      </c>
      <c r="P108" s="58" t="str">
        <f t="shared" si="170"/>
        <v/>
      </c>
      <c r="Q108" s="59" t="str">
        <f t="shared" si="171"/>
        <v/>
      </c>
      <c r="R108" s="60" t="str">
        <f t="shared" si="166"/>
        <v/>
      </c>
      <c r="S108" s="55" t="str">
        <f t="shared" si="172"/>
        <v/>
      </c>
      <c r="T108" s="61" t="str">
        <f t="shared" si="173"/>
        <v/>
      </c>
      <c r="U108" s="62" t="str">
        <f t="shared" si="174"/>
        <v/>
      </c>
      <c r="V108" s="63" t="str">
        <f t="shared" si="175"/>
        <v/>
      </c>
      <c r="W108" s="64" t="str">
        <f t="shared" si="176"/>
        <v/>
      </c>
      <c r="X108" s="63" t="str">
        <f t="shared" si="177"/>
        <v/>
      </c>
      <c r="Y108" s="63" t="str">
        <f t="shared" si="178"/>
        <v/>
      </c>
      <c r="Z108" s="55" t="str">
        <f t="shared" si="179"/>
        <v/>
      </c>
      <c r="AA108" s="65" t="str">
        <f t="shared" si="180"/>
        <v/>
      </c>
      <c r="AB108" s="56" t="str">
        <f t="shared" si="181"/>
        <v/>
      </c>
      <c r="AC108" s="66" t="str">
        <f t="shared" si="182"/>
        <v/>
      </c>
      <c r="AD108" s="58" t="str">
        <f t="shared" si="183"/>
        <v/>
      </c>
      <c r="AE108" s="67" t="str">
        <f t="shared" si="184"/>
        <v/>
      </c>
      <c r="AF108" s="60" t="str">
        <f t="shared" si="185"/>
        <v/>
      </c>
      <c r="AG108" s="60" t="str">
        <f t="shared" si="186"/>
        <v/>
      </c>
      <c r="AH108" s="68" t="str">
        <f t="shared" si="187"/>
        <v/>
      </c>
      <c r="AI108" s="69" t="str">
        <f t="shared" si="188"/>
        <v/>
      </c>
      <c r="AJ108" s="63" t="str">
        <f t="shared" si="189"/>
        <v/>
      </c>
      <c r="AK108" s="63" t="str">
        <f t="shared" si="190"/>
        <v/>
      </c>
      <c r="AL108" s="63" t="str">
        <f t="shared" si="191"/>
        <v/>
      </c>
      <c r="AM108" s="63" t="str">
        <f t="shared" si="192"/>
        <v/>
      </c>
      <c r="AN108" s="63" t="str">
        <f t="shared" si="193"/>
        <v/>
      </c>
    </row>
    <row r="109" spans="1:40" ht="25.5" hidden="1" outlineLevel="1" thickTop="1" thickBot="1" x14ac:dyDescent="0.4">
      <c r="B109" t="s">
        <v>1003</v>
      </c>
      <c r="C109" s="84" t="s">
        <v>1006</v>
      </c>
      <c r="D109" s="85"/>
      <c r="E109" s="85"/>
      <c r="F109" s="85"/>
      <c r="G109" s="85"/>
      <c r="H109" s="86"/>
      <c r="I109" s="86"/>
      <c r="J109" s="86"/>
      <c r="K109" s="86"/>
      <c r="L109" s="123" t="str">
        <f>IF(C109="","",_xlfn.CONCAT("            { line: ","""",C109,", ",M109:AN109,""", sC: ","""",B109,"""},"))</f>
        <v xml:space="preserve">            { line: "ASAMBLEA CUATRO, ", sC: "as"},</v>
      </c>
      <c r="M109" s="55" t="str">
        <f t="shared" si="167"/>
        <v/>
      </c>
      <c r="N109" s="56" t="str">
        <f t="shared" si="168"/>
        <v/>
      </c>
      <c r="O109" s="57" t="str">
        <f t="shared" si="169"/>
        <v/>
      </c>
      <c r="P109" s="58" t="str">
        <f t="shared" si="170"/>
        <v/>
      </c>
      <c r="Q109" s="59" t="str">
        <f t="shared" si="171"/>
        <v/>
      </c>
      <c r="R109" s="60" t="str">
        <f t="shared" si="166"/>
        <v/>
      </c>
      <c r="S109" s="55" t="str">
        <f t="shared" si="172"/>
        <v/>
      </c>
      <c r="T109" s="61" t="str">
        <f t="shared" si="173"/>
        <v/>
      </c>
      <c r="U109" s="62" t="str">
        <f t="shared" si="174"/>
        <v/>
      </c>
      <c r="V109" s="63" t="str">
        <f t="shared" si="175"/>
        <v/>
      </c>
      <c r="W109" s="64" t="str">
        <f t="shared" si="176"/>
        <v/>
      </c>
      <c r="X109" s="63" t="str">
        <f t="shared" si="177"/>
        <v/>
      </c>
      <c r="Y109" s="63" t="str">
        <f t="shared" si="178"/>
        <v/>
      </c>
      <c r="Z109" s="55" t="str">
        <f t="shared" si="179"/>
        <v/>
      </c>
      <c r="AA109" s="65" t="str">
        <f t="shared" si="180"/>
        <v/>
      </c>
      <c r="AB109" s="56" t="str">
        <f t="shared" si="181"/>
        <v/>
      </c>
      <c r="AC109" s="66" t="str">
        <f t="shared" si="182"/>
        <v/>
      </c>
      <c r="AD109" s="58" t="str">
        <f t="shared" si="183"/>
        <v/>
      </c>
      <c r="AE109" s="67" t="str">
        <f t="shared" si="184"/>
        <v/>
      </c>
      <c r="AF109" s="60" t="str">
        <f t="shared" si="185"/>
        <v/>
      </c>
      <c r="AG109" s="60" t="str">
        <f t="shared" si="186"/>
        <v/>
      </c>
      <c r="AH109" s="68" t="str">
        <f t="shared" si="187"/>
        <v/>
      </c>
      <c r="AI109" s="69" t="str">
        <f t="shared" si="188"/>
        <v/>
      </c>
      <c r="AJ109" s="63" t="str">
        <f t="shared" si="189"/>
        <v/>
      </c>
      <c r="AK109" s="63" t="str">
        <f t="shared" si="190"/>
        <v/>
      </c>
      <c r="AL109" s="63" t="str">
        <f t="shared" si="191"/>
        <v/>
      </c>
      <c r="AM109" s="63" t="str">
        <f t="shared" si="192"/>
        <v/>
      </c>
      <c r="AN109" s="63" t="str">
        <f t="shared" si="193"/>
        <v/>
      </c>
    </row>
    <row r="110" spans="1:40" ht="25.5" hidden="1" outlineLevel="1" thickTop="1" thickBot="1" x14ac:dyDescent="0.4">
      <c r="B110" t="s">
        <v>1003</v>
      </c>
      <c r="C110" s="84" t="s">
        <v>1007</v>
      </c>
      <c r="D110" s="88"/>
      <c r="E110" s="88"/>
      <c r="F110" s="88"/>
      <c r="G110" s="88"/>
      <c r="H110" s="89"/>
      <c r="I110" s="89"/>
      <c r="J110" s="89"/>
      <c r="K110" s="89"/>
      <c r="L110" s="123" t="str">
        <f>IF(C110="","",_xlfn.CONCAT("            { line: ","""",C110,", ",M110:AN110,""", sC: ","""",B110,"""},"))</f>
        <v xml:space="preserve">            { line: "ASAMBLEA CISCO, ", sC: "as"},</v>
      </c>
      <c r="M110" s="55" t="str">
        <f t="shared" si="167"/>
        <v/>
      </c>
      <c r="N110" s="56" t="str">
        <f t="shared" si="168"/>
        <v/>
      </c>
      <c r="O110" s="57" t="str">
        <f t="shared" si="169"/>
        <v/>
      </c>
      <c r="P110" s="58" t="str">
        <f t="shared" si="170"/>
        <v/>
      </c>
      <c r="Q110" s="59" t="str">
        <f t="shared" si="171"/>
        <v/>
      </c>
      <c r="R110" s="60" t="str">
        <f t="shared" si="166"/>
        <v/>
      </c>
      <c r="S110" s="55" t="str">
        <f t="shared" si="172"/>
        <v/>
      </c>
      <c r="T110" s="61" t="str">
        <f t="shared" si="173"/>
        <v/>
      </c>
      <c r="U110" s="62" t="str">
        <f t="shared" si="174"/>
        <v/>
      </c>
      <c r="V110" s="63" t="str">
        <f t="shared" si="175"/>
        <v/>
      </c>
      <c r="W110" s="64" t="str">
        <f t="shared" si="176"/>
        <v/>
      </c>
      <c r="X110" s="63" t="str">
        <f t="shared" si="177"/>
        <v/>
      </c>
      <c r="Y110" s="63" t="str">
        <f t="shared" si="178"/>
        <v/>
      </c>
      <c r="Z110" s="55" t="str">
        <f t="shared" si="179"/>
        <v/>
      </c>
      <c r="AA110" s="65" t="str">
        <f t="shared" si="180"/>
        <v/>
      </c>
      <c r="AB110" s="56" t="str">
        <f t="shared" si="181"/>
        <v/>
      </c>
      <c r="AC110" s="66" t="str">
        <f t="shared" si="182"/>
        <v/>
      </c>
      <c r="AD110" s="58" t="str">
        <f t="shared" si="183"/>
        <v/>
      </c>
      <c r="AE110" s="67" t="str">
        <f t="shared" si="184"/>
        <v/>
      </c>
      <c r="AF110" s="60" t="str">
        <f t="shared" si="185"/>
        <v/>
      </c>
      <c r="AG110" s="60" t="str">
        <f t="shared" si="186"/>
        <v/>
      </c>
      <c r="AH110" s="68" t="str">
        <f t="shared" si="187"/>
        <v/>
      </c>
      <c r="AI110" s="69" t="str">
        <f t="shared" si="188"/>
        <v/>
      </c>
      <c r="AJ110" s="63" t="str">
        <f t="shared" si="189"/>
        <v/>
      </c>
      <c r="AK110" s="63" t="str">
        <f t="shared" si="190"/>
        <v/>
      </c>
      <c r="AL110" s="63" t="str">
        <f t="shared" si="191"/>
        <v/>
      </c>
      <c r="AM110" s="63" t="str">
        <f t="shared" si="192"/>
        <v/>
      </c>
      <c r="AN110" s="63" t="str">
        <f t="shared" si="193"/>
        <v/>
      </c>
    </row>
    <row r="111" spans="1:40" ht="25.5" hidden="1" outlineLevel="1" thickTop="1" thickBot="1" x14ac:dyDescent="0.4">
      <c r="B111" t="s">
        <v>1003</v>
      </c>
      <c r="C111" s="84" t="s">
        <v>1008</v>
      </c>
      <c r="D111" s="90"/>
      <c r="E111" s="90"/>
      <c r="F111" s="90"/>
      <c r="G111" s="90"/>
      <c r="H111" s="91"/>
      <c r="I111" s="91"/>
      <c r="J111" s="91"/>
      <c r="K111" s="91"/>
      <c r="L111" s="123" t="str">
        <f>IF(C111="","",_xlfn.CONCAT("            { line: ","""",C111,", ",M111:AN111,""", sC: ","""",B111,"""},"))</f>
        <v xml:space="preserve">            { line: "ASAMBLEA SEIS, ", sC: "as"},</v>
      </c>
      <c r="M111" s="55" t="str">
        <f t="shared" si="167"/>
        <v/>
      </c>
      <c r="N111" s="56" t="str">
        <f t="shared" si="168"/>
        <v/>
      </c>
      <c r="O111" s="57" t="str">
        <f t="shared" si="169"/>
        <v/>
      </c>
      <c r="P111" s="58" t="str">
        <f t="shared" si="170"/>
        <v/>
      </c>
      <c r="Q111" s="59" t="str">
        <f t="shared" si="171"/>
        <v/>
      </c>
      <c r="R111" s="60" t="str">
        <f t="shared" si="166"/>
        <v/>
      </c>
      <c r="S111" s="55" t="str">
        <f t="shared" si="172"/>
        <v/>
      </c>
      <c r="T111" s="61" t="str">
        <f t="shared" si="173"/>
        <v/>
      </c>
      <c r="U111" s="62" t="str">
        <f t="shared" si="174"/>
        <v/>
      </c>
      <c r="V111" s="63" t="str">
        <f t="shared" si="175"/>
        <v/>
      </c>
      <c r="W111" s="64" t="str">
        <f t="shared" si="176"/>
        <v/>
      </c>
      <c r="X111" s="63" t="str">
        <f t="shared" si="177"/>
        <v/>
      </c>
      <c r="Y111" s="63" t="str">
        <f t="shared" si="178"/>
        <v/>
      </c>
      <c r="Z111" s="55" t="str">
        <f t="shared" si="179"/>
        <v/>
      </c>
      <c r="AA111" s="65" t="str">
        <f t="shared" si="180"/>
        <v/>
      </c>
      <c r="AB111" s="56" t="str">
        <f t="shared" si="181"/>
        <v/>
      </c>
      <c r="AC111" s="66" t="str">
        <f t="shared" si="182"/>
        <v/>
      </c>
      <c r="AD111" s="58" t="str">
        <f t="shared" si="183"/>
        <v/>
      </c>
      <c r="AE111" s="67" t="str">
        <f t="shared" si="184"/>
        <v/>
      </c>
      <c r="AF111" s="60" t="str">
        <f t="shared" si="185"/>
        <v/>
      </c>
      <c r="AG111" s="60" t="str">
        <f t="shared" si="186"/>
        <v/>
      </c>
      <c r="AH111" s="68" t="str">
        <f t="shared" si="187"/>
        <v/>
      </c>
      <c r="AI111" s="69" t="str">
        <f t="shared" si="188"/>
        <v/>
      </c>
      <c r="AJ111" s="63" t="str">
        <f t="shared" si="189"/>
        <v/>
      </c>
      <c r="AK111" s="63" t="str">
        <f t="shared" si="190"/>
        <v/>
      </c>
      <c r="AL111" s="63" t="str">
        <f t="shared" si="191"/>
        <v/>
      </c>
      <c r="AM111" s="63" t="str">
        <f t="shared" si="192"/>
        <v/>
      </c>
      <c r="AN111" s="63" t="str">
        <f t="shared" si="193"/>
        <v/>
      </c>
    </row>
    <row r="112" spans="1:40" ht="25.5" hidden="1" outlineLevel="1" thickTop="1" thickBot="1" x14ac:dyDescent="0.4">
      <c r="B112" t="s">
        <v>1003</v>
      </c>
      <c r="C112" s="92" t="s">
        <v>1009</v>
      </c>
      <c r="D112" s="82"/>
      <c r="E112" s="82"/>
      <c r="F112" s="82"/>
      <c r="G112" s="82"/>
      <c r="H112" s="82"/>
      <c r="I112" s="82"/>
      <c r="J112" s="82"/>
      <c r="K112" s="82"/>
      <c r="L112" s="124" t="str">
        <f>IF(C112="","",_xlfn.CONCAT("            { line: ","""",C112,", ",M112:AN112,""", sC: ","""",B112,"""},  ]},"))</f>
        <v xml:space="preserve">            { line: "ASAMBLEA CIERRE, ", sC: "as"},  ]},</v>
      </c>
      <c r="M112" s="55" t="str">
        <f t="shared" si="167"/>
        <v/>
      </c>
      <c r="N112" s="56" t="str">
        <f t="shared" si="168"/>
        <v/>
      </c>
      <c r="O112" s="57" t="str">
        <f t="shared" si="169"/>
        <v/>
      </c>
      <c r="P112" s="58" t="str">
        <f t="shared" si="170"/>
        <v/>
      </c>
      <c r="Q112" s="59" t="str">
        <f t="shared" si="171"/>
        <v/>
      </c>
      <c r="R112" s="60" t="str">
        <f t="shared" si="166"/>
        <v/>
      </c>
      <c r="S112" s="55" t="str">
        <f t="shared" si="172"/>
        <v/>
      </c>
      <c r="T112" s="61" t="str">
        <f t="shared" si="173"/>
        <v/>
      </c>
      <c r="U112" s="62" t="str">
        <f t="shared" si="174"/>
        <v/>
      </c>
      <c r="V112" s="63" t="str">
        <f t="shared" si="175"/>
        <v/>
      </c>
      <c r="W112" s="64" t="str">
        <f t="shared" si="176"/>
        <v/>
      </c>
      <c r="X112" s="63" t="str">
        <f t="shared" si="177"/>
        <v/>
      </c>
      <c r="Y112" s="63" t="str">
        <f t="shared" si="178"/>
        <v/>
      </c>
      <c r="Z112" s="55" t="str">
        <f t="shared" si="179"/>
        <v/>
      </c>
      <c r="AA112" s="65" t="str">
        <f t="shared" si="180"/>
        <v/>
      </c>
      <c r="AB112" s="56" t="str">
        <f t="shared" si="181"/>
        <v/>
      </c>
      <c r="AC112" s="66" t="str">
        <f t="shared" si="182"/>
        <v/>
      </c>
      <c r="AD112" s="58" t="str">
        <f t="shared" si="183"/>
        <v/>
      </c>
      <c r="AE112" s="67" t="str">
        <f t="shared" si="184"/>
        <v/>
      </c>
      <c r="AF112" s="60" t="str">
        <f t="shared" si="185"/>
        <v/>
      </c>
      <c r="AG112" s="60" t="str">
        <f t="shared" si="186"/>
        <v/>
      </c>
      <c r="AH112" s="68" t="str">
        <f t="shared" si="187"/>
        <v/>
      </c>
      <c r="AI112" s="69" t="str">
        <f t="shared" si="188"/>
        <v/>
      </c>
      <c r="AJ112" s="63" t="str">
        <f t="shared" si="189"/>
        <v/>
      </c>
      <c r="AK112" s="63" t="str">
        <f t="shared" si="190"/>
        <v/>
      </c>
      <c r="AL112" s="63" t="str">
        <f t="shared" si="191"/>
        <v/>
      </c>
      <c r="AM112" s="63" t="str">
        <f t="shared" si="192"/>
        <v/>
      </c>
      <c r="AN112" s="63" t="str">
        <f t="shared" si="193"/>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66"/>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8B3-A25A-4DFC-81B2-2C97420A1D8C}">
  <sheetPr codeName="Sheet128">
    <tabColor rgb="FF00B0F0"/>
  </sheetPr>
  <dimension ref="A1:AN116"/>
  <sheetViews>
    <sheetView zoomScale="85" zoomScaleNormal="85" workbookViewId="0">
      <pane xSplit="2" ySplit="1" topLeftCell="E17" activePane="bottomRight" state="frozen"/>
      <selection pane="topRight" activeCell="C1" sqref="C1"/>
      <selection pane="bottomLeft" activeCell="A2" sqref="A2"/>
      <selection pane="bottomRight" activeCell="L31" sqref="L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213</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213</v>
      </c>
      <c r="L16" s="109" t="str">
        <f ca="1">_xlfn.CONCAT("        dbno: ","""",C16,"""",",")</f>
        <v xml:space="preserve">        dbno: "213",</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212</v>
      </c>
      <c r="C26" t="str">
        <f ca="1">VLOOKUP(B26,Table4[#Data],13,FALSE)</f>
        <v>"/src/index.html?canto="</v>
      </c>
      <c r="L26" s="109" t="str">
        <f ca="1">_xlfn.CONCAT("        ant: ",C26,",")</f>
        <v xml:space="preserve">        ant: "/src/index.html?canto=",</v>
      </c>
    </row>
    <row r="27" spans="1:40" ht="23.25" x14ac:dyDescent="0.25">
      <c r="B27">
        <f ca="1">+C1+1</f>
        <v>214</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5" t="s">
        <v>2155</v>
      </c>
      <c r="D31" s="112" t="s">
        <v>1017</v>
      </c>
      <c r="E31" s="51" t="s">
        <v>1016</v>
      </c>
      <c r="F31" s="52" t="s">
        <v>1021</v>
      </c>
      <c r="G31" s="52"/>
      <c r="H31" s="51"/>
      <c r="I31" s="51"/>
      <c r="J31" s="53"/>
      <c r="K31" s="53"/>
      <c r="L31" s="54" t="str">
        <f t="shared" ref="L31:L32" si="0">IF(C31="","",_xlfn.CONCAT("            { line: ","""",C31,", ",M31:AN31,""", sC: ","""",B31,"""},"))</f>
        <v xml:space="preserve">            { line: "Yo pensé: «En medio de mis días, (La,m,20)(Sol,,250)", sC: "tc"},</v>
      </c>
      <c r="M31" s="55" t="str">
        <f t="shared" ref="M31:M36" si="1">IF(N31="","","(")</f>
        <v>(</v>
      </c>
      <c r="N31" s="56" t="str">
        <f t="shared" ref="N31:N102" si="2">IF(D31="","",D31)</f>
        <v>La</v>
      </c>
      <c r="O31" s="57" t="str">
        <f t="shared" ref="O31:O36" si="3">IF(N31="","",",")</f>
        <v>,</v>
      </c>
      <c r="P31" s="58" t="str">
        <f t="shared" ref="P31:P102" si="4">IF(E31="","",E31)</f>
        <v>m</v>
      </c>
      <c r="Q31" s="59" t="str">
        <f t="shared" ref="Q31:Q36" si="5">IF(N31="","",",")</f>
        <v>,</v>
      </c>
      <c r="R31" s="60">
        <f t="shared" ref="R31:R102" si="6">IF(N31="Do",10,IF(N31="Re",22,IF(N31="Mi",20,IF(N31="Fa",20,IF(N31="Sol",14,IF(N31="La",20,IF(N31="Si",20,IF(N31="Do#",14,IF(N31="Fa#",15,IF(N31="Sol#",20,IF(N31="Si♭",17,"")))))))))))</f>
        <v>20</v>
      </c>
      <c r="S31" s="55" t="str">
        <f t="shared" ref="S31:S36" si="7">IF(N31="","",")")</f>
        <v>)</v>
      </c>
      <c r="T31" s="61" t="str">
        <f t="shared" ref="T31:T36" si="8">IF(U31="","","(")</f>
        <v>(</v>
      </c>
      <c r="U31" s="62" t="str">
        <f t="shared" ref="U31:U102" si="9">IF(F31="","",F31)</f>
        <v>Sol</v>
      </c>
      <c r="V31" s="63" t="str">
        <f t="shared" ref="V31:V36" si="10">IF(U31="","",",")</f>
        <v>,</v>
      </c>
      <c r="W31" s="64" t="str">
        <f t="shared" ref="W31:W102" si="11">IF(G31="","",G31)</f>
        <v/>
      </c>
      <c r="X31" s="63" t="str">
        <f t="shared" ref="X31:X36" si="12">IF(U31="","",",")</f>
        <v>,</v>
      </c>
      <c r="Y31" s="63">
        <f t="shared" ref="Y31:Y36" si="13">IF(U31="","",250)</f>
        <v>250</v>
      </c>
      <c r="Z31" s="55" t="str">
        <f t="shared" ref="Z31:Z36" si="14">IF(U31="","",")")</f>
        <v>)</v>
      </c>
      <c r="AA31" s="65" t="str">
        <f t="shared" ref="AA31:AA36" si="15">IF(AB31="","","(")</f>
        <v/>
      </c>
      <c r="AB31" s="56" t="str">
        <f t="shared" ref="AB31:AB102"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2"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25" t="s">
        <v>2156</v>
      </c>
      <c r="D32" s="112" t="s">
        <v>1017</v>
      </c>
      <c r="E32" s="51" t="s">
        <v>1016</v>
      </c>
      <c r="F32" s="52"/>
      <c r="G32" s="52"/>
      <c r="H32" s="51"/>
      <c r="I32" s="51"/>
      <c r="J32" s="53"/>
      <c r="K32" s="53"/>
      <c r="L32" s="54" t="str">
        <f t="shared" si="0"/>
        <v xml:space="preserve">            { line: "tengo que marchar hacia las puertas del abismo;,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1001</v>
      </c>
      <c r="C33" s="126" t="s">
        <v>2157</v>
      </c>
      <c r="D33" s="112" t="s">
        <v>1021</v>
      </c>
      <c r="E33" s="51"/>
      <c r="F33" s="52" t="s">
        <v>1017</v>
      </c>
      <c r="G33" s="52" t="s">
        <v>1016</v>
      </c>
      <c r="H33" s="51"/>
      <c r="I33" s="51"/>
      <c r="J33" s="53"/>
      <c r="K33" s="53"/>
      <c r="L33" s="54" t="str">
        <f>IF(C33="","",_xlfn.CONCAT("            { line: ","""",C33,", ",M33:AN33,""", sC: ","""",B33,"""},"))</f>
        <v xml:space="preserve">            { line: "me privan del resto de mis años.», (Sol,,14)(La,m,250)", sC: "ta as"},</v>
      </c>
      <c r="M33" s="55" t="str">
        <f t="shared" si="1"/>
        <v>(</v>
      </c>
      <c r="N33" s="56" t="str">
        <f t="shared" si="2"/>
        <v>Sol</v>
      </c>
      <c r="O33" s="57" t="str">
        <f t="shared" si="3"/>
        <v>,</v>
      </c>
      <c r="P33" s="58" t="str">
        <f t="shared" si="4"/>
        <v/>
      </c>
      <c r="Q33" s="59" t="str">
        <f t="shared" si="5"/>
        <v>,</v>
      </c>
      <c r="R33" s="60">
        <f t="shared" si="6"/>
        <v>14</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1018</v>
      </c>
      <c r="C35" s="125" t="s">
        <v>2158</v>
      </c>
      <c r="D35" s="112" t="s">
        <v>1017</v>
      </c>
      <c r="E35" s="51" t="s">
        <v>1016</v>
      </c>
      <c r="F35" s="52"/>
      <c r="G35" s="52"/>
      <c r="H35" s="51"/>
      <c r="I35" s="51"/>
      <c r="J35" s="53"/>
      <c r="K35" s="53"/>
      <c r="L35" s="54" t="str">
        <f t="shared" ref="L35:L36" si="29">IF(C35="","",_xlfn.CONCAT("            { line: ","""",C35,", ",M35:AN35,""", sC: ","""",B35,"""},"))</f>
        <v xml:space="preserve">            { line: "Yo pensé: «Ya no veré más al Señor, (La,m,20)",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25" t="s">
        <v>2159</v>
      </c>
      <c r="D36" s="112" t="s">
        <v>1021</v>
      </c>
      <c r="E36" s="51"/>
      <c r="F36" s="52" t="s">
        <v>1017</v>
      </c>
      <c r="G36" s="52" t="s">
        <v>1016</v>
      </c>
      <c r="H36" s="51"/>
      <c r="I36" s="51"/>
      <c r="J36" s="53"/>
      <c r="K36" s="53"/>
      <c r="L36" s="54" t="str">
        <f t="shared" si="29"/>
        <v xml:space="preserve">            { line: "en la tierra de los vivos,, (Sol,,14)(La,m,250)", sC: ""},</v>
      </c>
      <c r="M36" s="55" t="str">
        <f t="shared" si="1"/>
        <v>(</v>
      </c>
      <c r="N36" s="56" t="str">
        <f t="shared" si="2"/>
        <v>Sol</v>
      </c>
      <c r="O36" s="57" t="str">
        <f t="shared" si="3"/>
        <v>,</v>
      </c>
      <c r="P36" s="58" t="str">
        <f t="shared" si="4"/>
        <v/>
      </c>
      <c r="Q36" s="59" t="str">
        <f t="shared" si="5"/>
        <v>,</v>
      </c>
      <c r="R36" s="60">
        <f t="shared" si="6"/>
        <v>14</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1001</v>
      </c>
      <c r="C37" s="126" t="s">
        <v>2160</v>
      </c>
      <c r="D37" s="112" t="s">
        <v>1021</v>
      </c>
      <c r="E37" s="51"/>
      <c r="F37" s="52" t="s">
        <v>1017</v>
      </c>
      <c r="G37" s="52" t="s">
        <v>1016</v>
      </c>
      <c r="H37" s="51"/>
      <c r="I37" s="51"/>
      <c r="J37" s="53"/>
      <c r="K37" s="53"/>
      <c r="L37" s="54" t="str">
        <f>IF(C37="","",_xlfn.CONCAT("            { line: ","""",C37,", ",M37:AN37,""", sC: ","""",B37,"""},"))</f>
        <v xml:space="preserve">            { line: "ya no miraré a los hombres, (Sol,,14)(La,m,250)", sC: "ta as"},</v>
      </c>
      <c r="M37" s="55" t="str">
        <f>IF(N37="","","(")</f>
        <v>(</v>
      </c>
      <c r="N37" s="56" t="str">
        <f>IF(D37="","",D37)</f>
        <v>Sol</v>
      </c>
      <c r="O37" s="57" t="str">
        <f>IF(N37="","",",")</f>
        <v>,</v>
      </c>
      <c r="P37" s="58" t="str">
        <f>IF(E37="","",E37)</f>
        <v/>
      </c>
      <c r="Q37" s="59" t="str">
        <f>IF(N37="","",",")</f>
        <v>,</v>
      </c>
      <c r="R37" s="60">
        <f t="shared" si="6"/>
        <v>14</v>
      </c>
      <c r="S37" s="55" t="str">
        <f>IF(N37="","",")")</f>
        <v>)</v>
      </c>
      <c r="T37" s="61" t="str">
        <f>IF(U37="","","(")</f>
        <v>(</v>
      </c>
      <c r="U37" s="62" t="str">
        <f>IF(F37="","",F37)</f>
        <v>La</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B38" t="s">
        <v>1003</v>
      </c>
      <c r="C38" s="126" t="s">
        <v>2161</v>
      </c>
      <c r="D38" s="112" t="s">
        <v>1021</v>
      </c>
      <c r="E38" s="51"/>
      <c r="F38" s="52" t="s">
        <v>1017</v>
      </c>
      <c r="G38" s="52" t="s">
        <v>1016</v>
      </c>
      <c r="H38" s="51"/>
      <c r="I38" s="51"/>
      <c r="J38" s="53"/>
      <c r="K38" s="53"/>
      <c r="L38" s="54" t="str">
        <f>IF(C38="","",_xlfn.CONCAT("            { line: ","""",C38,", ",M38:AN38,""", sC: ","""",B38,"""},"))</f>
        <v xml:space="preserve">            { line: "entre los habitantes del mundo., (Sol,,14)(La,m,250)", sC: "as"},</v>
      </c>
      <c r="M38" s="55" t="str">
        <f>IF(N38="","","(")</f>
        <v>(</v>
      </c>
      <c r="N38" s="56" t="str">
        <f>IF(D38="","",D38)</f>
        <v>Sol</v>
      </c>
      <c r="O38" s="57" t="str">
        <f>IF(N38="","",",")</f>
        <v>,</v>
      </c>
      <c r="P38" s="58" t="str">
        <f>IF(E38="","",E38)</f>
        <v/>
      </c>
      <c r="Q38" s="59" t="str">
        <f>IF(N38="","",",")</f>
        <v>,</v>
      </c>
      <c r="R38" s="60">
        <f t="shared" si="6"/>
        <v>14</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3">
      <c r="B40" t="s">
        <v>1018</v>
      </c>
      <c r="C40" s="125" t="s">
        <v>2162</v>
      </c>
      <c r="D40" s="112" t="s">
        <v>1017</v>
      </c>
      <c r="E40" s="51" t="s">
        <v>1016</v>
      </c>
      <c r="F40" s="52"/>
      <c r="G40" s="52"/>
      <c r="H40" s="51"/>
      <c r="I40" s="51"/>
      <c r="J40" s="53"/>
      <c r="K40" s="53"/>
      <c r="L40" s="54" t="str">
        <f t="shared" ref="L40:L43" si="30">IF(C40="","",_xlfn.CONCAT("            { line: ","""",C40,", ",M40:AN40,""", sC: ","""",B40,"""},"))</f>
        <v xml:space="preserve">            { line: "Levantan y enrollan mi vida, (La,m,20)", sC: "tc"},</v>
      </c>
      <c r="M40" s="55" t="str">
        <f t="shared" ref="M40:M42" si="31">IF(N40="","","(")</f>
        <v>(</v>
      </c>
      <c r="N40" s="56" t="str">
        <f t="shared" ref="N40:N42" si="32">IF(D40="","",D40)</f>
        <v>La</v>
      </c>
      <c r="O40" s="57" t="str">
        <f t="shared" ref="O40:O42" si="33">IF(N40="","",",")</f>
        <v>,</v>
      </c>
      <c r="P40" s="58" t="str">
        <f t="shared" ref="P40:P42" si="34">IF(E40="","",E40)</f>
        <v>m</v>
      </c>
      <c r="Q40" s="59" t="str">
        <f t="shared" ref="Q40:Q42" si="35">IF(N40="","",",")</f>
        <v>,</v>
      </c>
      <c r="R40" s="60">
        <f t="shared" si="6"/>
        <v>20</v>
      </c>
      <c r="S40" s="55" t="str">
        <f t="shared" ref="S40:S42" si="36">IF(N40="","",")")</f>
        <v>)</v>
      </c>
      <c r="T40" s="61" t="str">
        <f t="shared" ref="T40:T42" si="37">IF(U40="","","(")</f>
        <v/>
      </c>
      <c r="U40" s="62" t="str">
        <f t="shared" ref="U40:U42" si="38">IF(F40="","",F40)</f>
        <v/>
      </c>
      <c r="V40" s="63" t="str">
        <f t="shared" ref="V40:V42" si="39">IF(U40="","",",")</f>
        <v/>
      </c>
      <c r="W40" s="64" t="str">
        <f t="shared" ref="W40:W42" si="40">IF(G40="","",G40)</f>
        <v/>
      </c>
      <c r="X40" s="63" t="str">
        <f t="shared" ref="X40:X42" si="41">IF(U40="","",",")</f>
        <v/>
      </c>
      <c r="Y40" s="63" t="str">
        <f t="shared" ref="Y40:Y42" si="42">IF(U40="","",250)</f>
        <v/>
      </c>
      <c r="Z40" s="55" t="str">
        <f t="shared" ref="Z40:Z42" si="43">IF(U40="","",")")</f>
        <v/>
      </c>
      <c r="AA40" s="65" t="str">
        <f t="shared" ref="AA40:AA42" si="44">IF(AB40="","","(")</f>
        <v/>
      </c>
      <c r="AB40" s="56" t="str">
        <f t="shared" ref="AB40:AB42" si="45">IF(H40="","",H40)</f>
        <v/>
      </c>
      <c r="AC40" s="66" t="str">
        <f t="shared" ref="AC40:AC42" si="46">IF(AB40="","",",")</f>
        <v/>
      </c>
      <c r="AD40" s="58" t="str">
        <f t="shared" ref="AD40:AD42" si="47">IF(I40="","",I40)</f>
        <v/>
      </c>
      <c r="AE40" s="67" t="str">
        <f t="shared" ref="AE40:AE42" si="48">IF(AB40="","",",")</f>
        <v/>
      </c>
      <c r="AF40" s="60" t="str">
        <f t="shared" ref="AF40:AF42" si="49">IF(AB40="","",350)</f>
        <v/>
      </c>
      <c r="AG40" s="60" t="str">
        <f t="shared" ref="AG40:AG42" si="50">IF(AB40="","",")")</f>
        <v/>
      </c>
      <c r="AH40" s="68" t="str">
        <f t="shared" ref="AH40:AH42" si="51">IF(AI40="","","(")</f>
        <v/>
      </c>
      <c r="AI40" s="69" t="str">
        <f t="shared" ref="AI40:AI42" si="52">IF(J40="","",J40)</f>
        <v/>
      </c>
      <c r="AJ40" s="63" t="str">
        <f t="shared" ref="AJ40:AJ42" si="53">IF(AI40="","",",")</f>
        <v/>
      </c>
      <c r="AK40" s="63" t="str">
        <f t="shared" ref="AK40:AK42" si="54">IF(K40="","",K40)</f>
        <v/>
      </c>
      <c r="AL40" s="63" t="str">
        <f t="shared" ref="AL40:AL42" si="55">IF(AI40="","",",")</f>
        <v/>
      </c>
      <c r="AM40" s="63" t="str">
        <f t="shared" ref="AM40:AM42" si="56">IF(AI40="","",450)</f>
        <v/>
      </c>
      <c r="AN40" s="63" t="str">
        <f t="shared" ref="AN40:AN42" si="57">IF(AI40="","",")")</f>
        <v/>
      </c>
    </row>
    <row r="41" spans="1:40" ht="25.5" thickTop="1" thickBot="1" x14ac:dyDescent="0.3">
      <c r="C41" s="125" t="s">
        <v>2163</v>
      </c>
      <c r="D41" s="112" t="s">
        <v>1021</v>
      </c>
      <c r="E41" s="51"/>
      <c r="F41" s="52" t="s">
        <v>1017</v>
      </c>
      <c r="G41" s="52" t="s">
        <v>1016</v>
      </c>
      <c r="H41" s="51"/>
      <c r="I41" s="51"/>
      <c r="J41" s="53"/>
      <c r="K41" s="53"/>
      <c r="L41" s="54" t="str">
        <f t="shared" si="30"/>
        <v xml:space="preserve">            { line: "como una tienda de pastores., (Sol,,14)(La,m,250)", sC: ""},</v>
      </c>
      <c r="M41" s="55" t="str">
        <f t="shared" si="31"/>
        <v>(</v>
      </c>
      <c r="N41" s="56" t="str">
        <f t="shared" si="32"/>
        <v>Sol</v>
      </c>
      <c r="O41" s="57" t="str">
        <f t="shared" si="33"/>
        <v>,</v>
      </c>
      <c r="P41" s="58" t="str">
        <f t="shared" si="34"/>
        <v/>
      </c>
      <c r="Q41" s="59" t="str">
        <f t="shared" si="35"/>
        <v>,</v>
      </c>
      <c r="R41" s="60">
        <f t="shared" si="6"/>
        <v>14</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3">
      <c r="B42" t="s">
        <v>1001</v>
      </c>
      <c r="C42" s="126" t="s">
        <v>2164</v>
      </c>
      <c r="D42" s="112" t="s">
        <v>1021</v>
      </c>
      <c r="E42" s="51"/>
      <c r="F42" s="52" t="s">
        <v>1017</v>
      </c>
      <c r="G42" s="52" t="s">
        <v>1016</v>
      </c>
      <c r="H42" s="51"/>
      <c r="I42" s="51"/>
      <c r="J42" s="53"/>
      <c r="K42" s="53"/>
      <c r="L42" s="54" t="str">
        <f t="shared" si="30"/>
        <v xml:space="preserve">            { line: "Como un tejedor devanaba yo mi vida,, (Sol,,14)(La,m,250)", sC: "ta as"},</v>
      </c>
      <c r="M42" s="55" t="str">
        <f t="shared" si="31"/>
        <v>(</v>
      </c>
      <c r="N42" s="56" t="str">
        <f t="shared" si="32"/>
        <v>Sol</v>
      </c>
      <c r="O42" s="57" t="str">
        <f t="shared" si="33"/>
        <v>,</v>
      </c>
      <c r="P42" s="58" t="str">
        <f t="shared" si="34"/>
        <v/>
      </c>
      <c r="Q42" s="59" t="str">
        <f t="shared" si="35"/>
        <v>,</v>
      </c>
      <c r="R42" s="60">
        <f t="shared" si="6"/>
        <v>14</v>
      </c>
      <c r="S42" s="55" t="str">
        <f t="shared" si="36"/>
        <v>)</v>
      </c>
      <c r="T42" s="61" t="str">
        <f t="shared" si="37"/>
        <v>(</v>
      </c>
      <c r="U42" s="62" t="str">
        <f t="shared" si="38"/>
        <v>La</v>
      </c>
      <c r="V42" s="63" t="str">
        <f t="shared" si="39"/>
        <v>,</v>
      </c>
      <c r="W42" s="64" t="str">
        <f t="shared" si="40"/>
        <v>m</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3">
      <c r="B43" t="s">
        <v>1003</v>
      </c>
      <c r="C43" s="126" t="s">
        <v>2165</v>
      </c>
      <c r="D43" s="112" t="s">
        <v>1021</v>
      </c>
      <c r="E43" s="51"/>
      <c r="F43" s="52" t="s">
        <v>1017</v>
      </c>
      <c r="G43" s="52" t="s">
        <v>1016</v>
      </c>
      <c r="H43" s="51"/>
      <c r="I43" s="51"/>
      <c r="J43" s="53"/>
      <c r="K43" s="53"/>
      <c r="L43" s="54" t="str">
        <f t="shared" si="30"/>
        <v xml:space="preserve">            { line: "y me cortan la trama.», (Sol,,14)(La,m,250)", sC: "as"},</v>
      </c>
      <c r="M43" s="55" t="str">
        <f t="shared" ref="M43:M45" si="58">IF(N43="","","(")</f>
        <v>(</v>
      </c>
      <c r="N43" s="56" t="str">
        <f t="shared" ref="N43:N45" si="59">IF(D43="","",D43)</f>
        <v>Sol</v>
      </c>
      <c r="O43" s="57" t="str">
        <f t="shared" ref="O43:O45" si="60">IF(N43="","",",")</f>
        <v>,</v>
      </c>
      <c r="P43" s="58" t="str">
        <f t="shared" ref="P43:P45" si="61">IF(E43="","",E43)</f>
        <v/>
      </c>
      <c r="Q43" s="59" t="str">
        <f t="shared" ref="Q43:Q45" si="62">IF(N43="","",",")</f>
        <v>,</v>
      </c>
      <c r="R43" s="60">
        <f t="shared" si="6"/>
        <v>14</v>
      </c>
      <c r="S43" s="55" t="str">
        <f t="shared" ref="S43:S45" si="63">IF(N43="","",")")</f>
        <v>)</v>
      </c>
      <c r="T43" s="61" t="str">
        <f t="shared" ref="T43:T45" si="64">IF(U43="","","(")</f>
        <v>(</v>
      </c>
      <c r="U43" s="62" t="str">
        <f t="shared" ref="U43:U45" si="65">IF(F43="","",F43)</f>
        <v>La</v>
      </c>
      <c r="V43" s="63" t="str">
        <f t="shared" ref="V43:V45" si="66">IF(U43="","",",")</f>
        <v>,</v>
      </c>
      <c r="W43" s="64" t="str">
        <f t="shared" ref="W43:W45" si="67">IF(G43="","",G43)</f>
        <v>m</v>
      </c>
      <c r="X43" s="63" t="str">
        <f t="shared" ref="X43:X45" si="68">IF(U43="","",",")</f>
        <v>,</v>
      </c>
      <c r="Y43" s="63">
        <f t="shared" ref="Y43:Y45" si="69">IF(U43="","",250)</f>
        <v>250</v>
      </c>
      <c r="Z43" s="55" t="str">
        <f t="shared" ref="Z43:Z45" si="70">IF(U43="","",")")</f>
        <v>)</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25" t="s">
        <v>2166</v>
      </c>
      <c r="D45" s="112" t="s">
        <v>1017</v>
      </c>
      <c r="E45" s="51" t="s">
        <v>1016</v>
      </c>
      <c r="F45" s="52"/>
      <c r="G45" s="52"/>
      <c r="H45" s="51"/>
      <c r="I45" s="51"/>
      <c r="J45" s="53"/>
      <c r="K45" s="53"/>
      <c r="L45" s="54" t="str">
        <f t="shared" ref="L45:L48" si="85">IF(C45="","",_xlfn.CONCAT("            { line: ","""",C45,", ",M45:AN45,""", sC: ","""",B45,"""},"))</f>
        <v xml:space="preserve">            { line: "Día y noche me estás acabando,, (La,m,20)", sC: "tc"},</v>
      </c>
      <c r="M45" s="55" t="str">
        <f t="shared" si="58"/>
        <v>(</v>
      </c>
      <c r="N45" s="56" t="str">
        <f t="shared" si="59"/>
        <v>La</v>
      </c>
      <c r="O45" s="57" t="str">
        <f t="shared" si="60"/>
        <v>,</v>
      </c>
      <c r="P45" s="58" t="str">
        <f t="shared" si="61"/>
        <v>m</v>
      </c>
      <c r="Q45" s="59" t="str">
        <f t="shared" si="62"/>
        <v>,</v>
      </c>
      <c r="R45" s="60">
        <f t="shared" si="6"/>
        <v>20</v>
      </c>
      <c r="S45" s="55" t="str">
        <f t="shared" si="63"/>
        <v>)</v>
      </c>
      <c r="T45" s="61" t="str">
        <f t="shared" si="64"/>
        <v/>
      </c>
      <c r="U45" s="62" t="str">
        <f t="shared" si="65"/>
        <v/>
      </c>
      <c r="V45" s="63" t="str">
        <f t="shared" si="66"/>
        <v/>
      </c>
      <c r="W45" s="64" t="str">
        <f t="shared" si="67"/>
        <v/>
      </c>
      <c r="X45" s="63" t="str">
        <f t="shared" si="68"/>
        <v/>
      </c>
      <c r="Y45" s="63" t="str">
        <f t="shared" si="69"/>
        <v/>
      </c>
      <c r="Z45" s="55" t="str">
        <f t="shared" si="70"/>
        <v/>
      </c>
      <c r="AA45" s="65" t="str">
        <f t="shared" si="71"/>
        <v/>
      </c>
      <c r="AB45" s="56" t="str">
        <f t="shared" si="72"/>
        <v/>
      </c>
      <c r="AC45" s="66" t="str">
        <f t="shared" si="73"/>
        <v/>
      </c>
      <c r="AD45" s="58" t="str">
        <f t="shared" si="74"/>
        <v/>
      </c>
      <c r="AE45" s="67" t="str">
        <f t="shared" si="75"/>
        <v/>
      </c>
      <c r="AF45" s="60" t="str">
        <f t="shared" si="76"/>
        <v/>
      </c>
      <c r="AG45" s="60" t="str">
        <f t="shared" si="77"/>
        <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5.5" thickTop="1" thickBot="1" x14ac:dyDescent="0.3">
      <c r="C46" s="125" t="s">
        <v>2167</v>
      </c>
      <c r="D46" s="112" t="s">
        <v>1021</v>
      </c>
      <c r="E46" s="51"/>
      <c r="F46" s="52" t="s">
        <v>1017</v>
      </c>
      <c r="G46" s="52" t="s">
        <v>1016</v>
      </c>
      <c r="H46" s="51"/>
      <c r="I46" s="51"/>
      <c r="J46" s="53"/>
      <c r="K46" s="53"/>
      <c r="L46" s="54" t="str">
        <f t="shared" si="85"/>
        <v xml:space="preserve">            { line: "sollozo hasta el amanecer., (Sol,,14)(La,m,250)", sC: ""},</v>
      </c>
      <c r="M46" s="55" t="str">
        <f>IF(N46="","","(")</f>
        <v>(</v>
      </c>
      <c r="N46" s="56" t="str">
        <f>IF(D46="","",D46)</f>
        <v>Sol</v>
      </c>
      <c r="O46" s="57" t="str">
        <f>IF(N46="","",",")</f>
        <v>,</v>
      </c>
      <c r="P46" s="58" t="str">
        <f>IF(E46="","",E46)</f>
        <v/>
      </c>
      <c r="Q46" s="59" t="str">
        <f>IF(N46="","",",")</f>
        <v>,</v>
      </c>
      <c r="R46" s="60">
        <f t="shared" si="6"/>
        <v>14</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3">
      <c r="B47" t="s">
        <v>1001</v>
      </c>
      <c r="C47" s="126" t="s">
        <v>2168</v>
      </c>
      <c r="D47" s="112" t="s">
        <v>1021</v>
      </c>
      <c r="E47" s="51"/>
      <c r="F47" s="52" t="s">
        <v>1017</v>
      </c>
      <c r="G47" s="52" t="s">
        <v>1016</v>
      </c>
      <c r="H47" s="51"/>
      <c r="I47" s="51"/>
      <c r="J47" s="53"/>
      <c r="K47" s="53"/>
      <c r="L47" s="54" t="str">
        <f>IF(C47="","",_xlfn.CONCAT("            { line: ","""",C47,", ",M47:AN47,""", sC: ","""",B47,"""},"))</f>
        <v xml:space="preserve">            { line: "Me quiebras los huesos como un león,, (Sol,,14)(La,m,250)", sC: "ta as"},</v>
      </c>
      <c r="M47" s="55" t="str">
        <f t="shared" ref="M47:M100" si="86">IF(N47="","","(")</f>
        <v>(</v>
      </c>
      <c r="N47" s="56" t="str">
        <f t="shared" ref="N47:N48" si="87">IF(D47="","",D47)</f>
        <v>Sol</v>
      </c>
      <c r="O47" s="57" t="str">
        <f t="shared" ref="O47:O100" si="88">IF(N47="","",",")</f>
        <v>,</v>
      </c>
      <c r="P47" s="58" t="str">
        <f t="shared" ref="P47:P48" si="89">IF(E47="","",E47)</f>
        <v/>
      </c>
      <c r="Q47" s="59" t="str">
        <f t="shared" ref="Q47:Q48" si="90">IF(N47="","",",")</f>
        <v>,</v>
      </c>
      <c r="R47" s="60">
        <f t="shared" ref="R47:R48" si="91">IF(N47="Do",10,IF(N47="Re",22,IF(N47="Mi",20,IF(N47="Fa",20,IF(N47="Sol",14,IF(N47="La",20,IF(N47="Si",20,IF(N47="Do#",14,IF(N47="Fa#",15,IF(N47="Sol#",20,IF(N47="Si♭",17,"")))))))))))</f>
        <v>14</v>
      </c>
      <c r="S47" s="55" t="str">
        <f t="shared" ref="S47:S48" si="92">IF(N47="","",")")</f>
        <v>)</v>
      </c>
      <c r="T47" s="61" t="str">
        <f t="shared" ref="T47:T100" si="93">IF(U47="","","(")</f>
        <v>(</v>
      </c>
      <c r="U47" s="62" t="str">
        <f t="shared" ref="U47:U48" si="94">IF(F47="","",F47)</f>
        <v>La</v>
      </c>
      <c r="V47" s="63" t="str">
        <f t="shared" ref="V47:V100" si="95">IF(U47="","",",")</f>
        <v>,</v>
      </c>
      <c r="W47" s="64" t="str">
        <f t="shared" ref="W47:W48" si="96">IF(G47="","",G47)</f>
        <v>m</v>
      </c>
      <c r="X47" s="63" t="str">
        <f t="shared" ref="X47:X48" si="97">IF(U47="","",",")</f>
        <v>,</v>
      </c>
      <c r="Y47" s="63">
        <f t="shared" ref="Y47:Y48" si="98">IF(U47="","",250)</f>
        <v>250</v>
      </c>
      <c r="Z47" s="55" t="str">
        <f t="shared" ref="Z47:Z48" si="99">IF(U47="","",")")</f>
        <v>)</v>
      </c>
      <c r="AA47" s="65" t="str">
        <f t="shared" ref="AA47:AA100" si="100">IF(AB47="","","(")</f>
        <v/>
      </c>
      <c r="AB47" s="56" t="str">
        <f t="shared" ref="AB47:AB48" si="101">IF(H47="","",H47)</f>
        <v/>
      </c>
      <c r="AC47" s="66" t="str">
        <f t="shared" ref="AC47:AC100" si="102">IF(AB47="","",",")</f>
        <v/>
      </c>
      <c r="AD47" s="58" t="str">
        <f t="shared" ref="AD47:AD48" si="103">IF(I47="","",I47)</f>
        <v/>
      </c>
      <c r="AE47" s="67" t="str">
        <f t="shared" ref="AE47:AE48" si="104">IF(AB47="","",",")</f>
        <v/>
      </c>
      <c r="AF47" s="60" t="str">
        <f t="shared" ref="AF47:AF48" si="105">IF(AB47="","",350)</f>
        <v/>
      </c>
      <c r="AG47" s="60" t="str">
        <f t="shared" ref="AG47:AG48" si="106">IF(AB47="","",")")</f>
        <v/>
      </c>
      <c r="AH47" s="68" t="str">
        <f t="shared" ref="AH47:AH100" si="107">IF(AI47="","","(")</f>
        <v/>
      </c>
      <c r="AI47" s="69" t="str">
        <f t="shared" ref="AI47:AI48" si="108">IF(J47="","",J47)</f>
        <v/>
      </c>
      <c r="AJ47" s="63" t="str">
        <f t="shared" ref="AJ47:AJ100" si="109">IF(AI47="","",",")</f>
        <v/>
      </c>
      <c r="AK47" s="63" t="str">
        <f t="shared" ref="AK47:AK48" si="110">IF(K47="","",K47)</f>
        <v/>
      </c>
      <c r="AL47" s="63" t="str">
        <f t="shared" ref="AL47:AL48" si="111">IF(AI47="","",",")</f>
        <v/>
      </c>
      <c r="AM47" s="63" t="str">
        <f t="shared" ref="AM47:AM48" si="112">IF(AI47="","",450)</f>
        <v/>
      </c>
      <c r="AN47" s="63" t="str">
        <f t="shared" ref="AN47:AN48" si="113">IF(AI47="","",")")</f>
        <v/>
      </c>
    </row>
    <row r="48" spans="1:40" ht="25.5" thickTop="1" thickBot="1" x14ac:dyDescent="0.3">
      <c r="B48" t="s">
        <v>1003</v>
      </c>
      <c r="C48" s="126" t="s">
        <v>2169</v>
      </c>
      <c r="D48" s="112" t="s">
        <v>1021</v>
      </c>
      <c r="E48" s="51"/>
      <c r="F48" s="52" t="s">
        <v>1017</v>
      </c>
      <c r="G48" s="52" t="s">
        <v>1016</v>
      </c>
      <c r="H48" s="51"/>
      <c r="I48" s="51"/>
      <c r="J48" s="53"/>
      <c r="K48" s="53"/>
      <c r="L48" s="54" t="str">
        <f t="shared" si="85"/>
        <v xml:space="preserve">            { line: "día y noche me estás acabando., (Sol,,14)(La,m,250)", sC: "as"},</v>
      </c>
      <c r="M48" s="55" t="str">
        <f t="shared" si="86"/>
        <v>(</v>
      </c>
      <c r="N48" s="56" t="str">
        <f t="shared" si="87"/>
        <v>Sol</v>
      </c>
      <c r="O48" s="57" t="str">
        <f t="shared" si="88"/>
        <v>,</v>
      </c>
      <c r="P48" s="58" t="str">
        <f t="shared" si="89"/>
        <v/>
      </c>
      <c r="Q48" s="59" t="str">
        <f t="shared" si="90"/>
        <v>,</v>
      </c>
      <c r="R48" s="60">
        <f t="shared" si="91"/>
        <v>14</v>
      </c>
      <c r="S48" s="55" t="str">
        <f t="shared" si="92"/>
        <v>)</v>
      </c>
      <c r="T48" s="61" t="str">
        <f t="shared" si="93"/>
        <v>(</v>
      </c>
      <c r="U48" s="62" t="str">
        <f t="shared" si="94"/>
        <v>La</v>
      </c>
      <c r="V48" s="63" t="str">
        <f t="shared" si="95"/>
        <v>,</v>
      </c>
      <c r="W48" s="64" t="str">
        <f t="shared" si="96"/>
        <v>m</v>
      </c>
      <c r="X48" s="63" t="str">
        <f t="shared" si="97"/>
        <v>,</v>
      </c>
      <c r="Y48" s="63">
        <f t="shared" si="98"/>
        <v>250</v>
      </c>
      <c r="Z48" s="55" t="str">
        <f t="shared" si="99"/>
        <v>)</v>
      </c>
      <c r="AA48" s="65" t="str">
        <f t="shared" si="100"/>
        <v/>
      </c>
      <c r="AB48" s="56" t="str">
        <f t="shared" si="101"/>
        <v/>
      </c>
      <c r="AC48" s="66" t="str">
        <f t="shared" si="102"/>
        <v/>
      </c>
      <c r="AD48" s="58" t="str">
        <f t="shared" si="103"/>
        <v/>
      </c>
      <c r="AE48" s="67" t="str">
        <f t="shared" si="104"/>
        <v/>
      </c>
      <c r="AF48" s="60" t="str">
        <f t="shared" si="105"/>
        <v/>
      </c>
      <c r="AG48" s="60" t="str">
        <f t="shared" si="106"/>
        <v/>
      </c>
      <c r="AH48" s="68" t="str">
        <f t="shared" si="107"/>
        <v/>
      </c>
      <c r="AI48" s="69" t="str">
        <f t="shared" si="108"/>
        <v/>
      </c>
      <c r="AJ48" s="63" t="str">
        <f t="shared" si="109"/>
        <v/>
      </c>
      <c r="AK48" s="63" t="str">
        <f t="shared" si="110"/>
        <v/>
      </c>
      <c r="AL48" s="63" t="str">
        <f t="shared" si="111"/>
        <v/>
      </c>
      <c r="AM48" s="63" t="str">
        <f t="shared" si="112"/>
        <v/>
      </c>
      <c r="AN48" s="63" t="str">
        <f t="shared" si="113"/>
        <v/>
      </c>
    </row>
    <row r="49" spans="1:40" ht="27.75" thickTop="1" thickBot="1" x14ac:dyDescent="0.4">
      <c r="A49" s="72"/>
      <c r="B49" s="72"/>
      <c r="C49" s="72"/>
      <c r="D49" s="73"/>
      <c r="E49" s="73"/>
      <c r="F49" s="73"/>
      <c r="G49" s="73"/>
      <c r="H49" s="73"/>
      <c r="I49" s="73"/>
      <c r="J49" s="73"/>
      <c r="K49" s="73"/>
      <c r="L49" s="74" t="s">
        <v>997</v>
      </c>
      <c r="M49" s="55" t="str">
        <f t="shared" si="86"/>
        <v/>
      </c>
      <c r="N49" s="56" t="str">
        <f t="shared" ref="N49:N53" si="114">IF(D49="","",D49)</f>
        <v/>
      </c>
      <c r="O49" s="57" t="str">
        <f t="shared" si="88"/>
        <v/>
      </c>
      <c r="P49" s="58" t="str">
        <f t="shared" ref="P49:P53" si="115">IF(E49="","",E49)</f>
        <v/>
      </c>
      <c r="Q49" s="59" t="str">
        <f t="shared" ref="Q49:Q53" si="116">IF(N49="","",",")</f>
        <v/>
      </c>
      <c r="R49" s="60" t="str">
        <f t="shared" ref="R49:R53" si="117">IF(N49="Do",10,IF(N49="Re",22,IF(N49="Mi",20,IF(N49="Fa",20,IF(N49="Sol",14,IF(N49="La",20,IF(N49="Si",20,IF(N49="Do#",14,IF(N49="Fa#",15,IF(N49="Sol#",20,IF(N49="Si♭",17,"")))))))))))</f>
        <v/>
      </c>
      <c r="S49" s="55" t="str">
        <f t="shared" ref="S49:S53" si="118">IF(N49="","",")")</f>
        <v/>
      </c>
      <c r="T49" s="61" t="str">
        <f t="shared" si="93"/>
        <v/>
      </c>
      <c r="U49" s="62" t="str">
        <f t="shared" ref="U49:U53" si="119">IF(F49="","",F49)</f>
        <v/>
      </c>
      <c r="V49" s="63" t="str">
        <f t="shared" si="95"/>
        <v/>
      </c>
      <c r="W49" s="64" t="str">
        <f t="shared" ref="W49:W53" si="120">IF(G49="","",G49)</f>
        <v/>
      </c>
      <c r="X49" s="63" t="str">
        <f t="shared" ref="X49:X53" si="121">IF(U49="","",",")</f>
        <v/>
      </c>
      <c r="Y49" s="63" t="str">
        <f t="shared" ref="Y49:Y53" si="122">IF(U49="","",250)</f>
        <v/>
      </c>
      <c r="Z49" s="55" t="str">
        <f t="shared" ref="Z49:Z53" si="123">IF(U49="","",")")</f>
        <v/>
      </c>
      <c r="AA49" s="65" t="str">
        <f t="shared" si="100"/>
        <v/>
      </c>
      <c r="AB49" s="56" t="str">
        <f t="shared" ref="AB49:AB53" si="124">IF(H49="","",H49)</f>
        <v/>
      </c>
      <c r="AC49" s="66" t="str">
        <f t="shared" si="102"/>
        <v/>
      </c>
      <c r="AD49" s="58" t="str">
        <f t="shared" ref="AD49:AD53" si="125">IF(I49="","",I49)</f>
        <v/>
      </c>
      <c r="AE49" s="67" t="str">
        <f t="shared" ref="AE49:AE53" si="126">IF(AB49="","",",")</f>
        <v/>
      </c>
      <c r="AF49" s="60" t="str">
        <f t="shared" ref="AF49:AF53" si="127">IF(AB49="","",350)</f>
        <v/>
      </c>
      <c r="AG49" s="60" t="str">
        <f t="shared" ref="AG49:AG53" si="128">IF(AB49="","",")")</f>
        <v/>
      </c>
      <c r="AH49" s="68" t="str">
        <f t="shared" si="107"/>
        <v/>
      </c>
      <c r="AI49" s="69" t="str">
        <f t="shared" ref="AI49:AI53" si="129">IF(J49="","",J49)</f>
        <v/>
      </c>
      <c r="AJ49" s="63" t="str">
        <f t="shared" si="109"/>
        <v/>
      </c>
      <c r="AK49" s="63" t="str">
        <f t="shared" ref="AK49:AK53" si="130">IF(K49="","",K49)</f>
        <v/>
      </c>
      <c r="AL49" s="63" t="str">
        <f t="shared" ref="AL49:AL53" si="131">IF(AI49="","",",")</f>
        <v/>
      </c>
      <c r="AM49" s="63" t="str">
        <f t="shared" ref="AM49:AM53" si="132">IF(AI49="","",450)</f>
        <v/>
      </c>
      <c r="AN49" s="63" t="str">
        <f t="shared" ref="AN49:AN53" si="133">IF(AI49="","",")")</f>
        <v/>
      </c>
    </row>
    <row r="50" spans="1:40" ht="25.5" thickTop="1" thickBot="1" x14ac:dyDescent="0.3">
      <c r="B50" t="s">
        <v>1018</v>
      </c>
      <c r="C50" s="125" t="s">
        <v>2170</v>
      </c>
      <c r="D50" s="112" t="s">
        <v>1017</v>
      </c>
      <c r="E50" s="51" t="s">
        <v>1016</v>
      </c>
      <c r="F50" s="52"/>
      <c r="G50" s="52"/>
      <c r="H50" s="51"/>
      <c r="I50" s="51"/>
      <c r="J50" s="53"/>
      <c r="K50" s="53"/>
      <c r="L50" s="54" t="str">
        <f t="shared" ref="L50:L53" si="134">IF(C50="","",_xlfn.CONCAT("            { line: ","""",C50,", ",M50:AN50,""", sC: ","""",B50,"""},"))</f>
        <v xml:space="preserve">            { line: "Estoy piando como una golondrina,, (La,m,20)", sC: "tc"},</v>
      </c>
      <c r="M50" s="55" t="str">
        <f t="shared" si="86"/>
        <v>(</v>
      </c>
      <c r="N50" s="56" t="str">
        <f t="shared" si="114"/>
        <v>La</v>
      </c>
      <c r="O50" s="57" t="str">
        <f t="shared" si="88"/>
        <v>,</v>
      </c>
      <c r="P50" s="58" t="str">
        <f t="shared" si="115"/>
        <v>m</v>
      </c>
      <c r="Q50" s="59" t="str">
        <f t="shared" si="116"/>
        <v>,</v>
      </c>
      <c r="R50" s="60">
        <f t="shared" si="117"/>
        <v>20</v>
      </c>
      <c r="S50" s="55" t="str">
        <f t="shared" si="118"/>
        <v>)</v>
      </c>
      <c r="T50" s="61" t="str">
        <f t="shared" si="93"/>
        <v/>
      </c>
      <c r="U50" s="62" t="str">
        <f t="shared" si="119"/>
        <v/>
      </c>
      <c r="V50" s="63" t="str">
        <f t="shared" si="95"/>
        <v/>
      </c>
      <c r="W50" s="64" t="str">
        <f t="shared" si="120"/>
        <v/>
      </c>
      <c r="X50" s="63" t="str">
        <f t="shared" si="121"/>
        <v/>
      </c>
      <c r="Y50" s="63" t="str">
        <f t="shared" si="122"/>
        <v/>
      </c>
      <c r="Z50" s="55" t="str">
        <f t="shared" si="123"/>
        <v/>
      </c>
      <c r="AA50" s="65" t="str">
        <f t="shared" si="100"/>
        <v/>
      </c>
      <c r="AB50" s="56" t="str">
        <f t="shared" si="124"/>
        <v/>
      </c>
      <c r="AC50" s="66" t="str">
        <f t="shared" si="102"/>
        <v/>
      </c>
      <c r="AD50" s="58" t="str">
        <f t="shared" si="125"/>
        <v/>
      </c>
      <c r="AE50" s="67" t="str">
        <f t="shared" si="126"/>
        <v/>
      </c>
      <c r="AF50" s="60" t="str">
        <f t="shared" si="127"/>
        <v/>
      </c>
      <c r="AG50" s="60" t="str">
        <f t="shared" si="128"/>
        <v/>
      </c>
      <c r="AH50" s="68" t="str">
        <f t="shared" si="107"/>
        <v/>
      </c>
      <c r="AI50" s="69" t="str">
        <f t="shared" si="129"/>
        <v/>
      </c>
      <c r="AJ50" s="63" t="str">
        <f t="shared" si="109"/>
        <v/>
      </c>
      <c r="AK50" s="63" t="str">
        <f t="shared" si="130"/>
        <v/>
      </c>
      <c r="AL50" s="63" t="str">
        <f t="shared" si="131"/>
        <v/>
      </c>
      <c r="AM50" s="63" t="str">
        <f t="shared" si="132"/>
        <v/>
      </c>
      <c r="AN50" s="63" t="str">
        <f t="shared" si="133"/>
        <v/>
      </c>
    </row>
    <row r="51" spans="1:40" ht="25.5" thickTop="1" thickBot="1" x14ac:dyDescent="0.3">
      <c r="C51" s="125" t="s">
        <v>2171</v>
      </c>
      <c r="D51" s="112" t="s">
        <v>1021</v>
      </c>
      <c r="E51" s="51"/>
      <c r="F51" s="52" t="s">
        <v>1017</v>
      </c>
      <c r="G51" s="52" t="s">
        <v>1016</v>
      </c>
      <c r="H51" s="51"/>
      <c r="I51" s="51"/>
      <c r="J51" s="53"/>
      <c r="K51" s="53"/>
      <c r="L51" s="54" t="str">
        <f t="shared" si="134"/>
        <v xml:space="preserve">            { line: "gimo como una paloma., (Sol,,14)(La,m,250)", sC: ""},</v>
      </c>
      <c r="M51" s="55" t="str">
        <f t="shared" si="86"/>
        <v>(</v>
      </c>
      <c r="N51" s="56" t="str">
        <f t="shared" si="114"/>
        <v>Sol</v>
      </c>
      <c r="O51" s="57" t="str">
        <f t="shared" si="88"/>
        <v>,</v>
      </c>
      <c r="P51" s="58" t="str">
        <f t="shared" si="115"/>
        <v/>
      </c>
      <c r="Q51" s="59" t="str">
        <f t="shared" si="116"/>
        <v>,</v>
      </c>
      <c r="R51" s="60">
        <f t="shared" si="117"/>
        <v>14</v>
      </c>
      <c r="S51" s="55" t="str">
        <f t="shared" si="118"/>
        <v>)</v>
      </c>
      <c r="T51" s="61" t="str">
        <f t="shared" si="93"/>
        <v>(</v>
      </c>
      <c r="U51" s="62" t="str">
        <f t="shared" si="119"/>
        <v>La</v>
      </c>
      <c r="V51" s="63" t="str">
        <f t="shared" si="95"/>
        <v>,</v>
      </c>
      <c r="W51" s="64" t="str">
        <f t="shared" si="120"/>
        <v>m</v>
      </c>
      <c r="X51" s="63" t="str">
        <f t="shared" si="121"/>
        <v>,</v>
      </c>
      <c r="Y51" s="63">
        <f t="shared" si="122"/>
        <v>250</v>
      </c>
      <c r="Z51" s="55" t="str">
        <f t="shared" si="123"/>
        <v>)</v>
      </c>
      <c r="AA51" s="65" t="str">
        <f t="shared" si="100"/>
        <v/>
      </c>
      <c r="AB51" s="56" t="str">
        <f t="shared" si="124"/>
        <v/>
      </c>
      <c r="AC51" s="66" t="str">
        <f t="shared" si="102"/>
        <v/>
      </c>
      <c r="AD51" s="58" t="str">
        <f t="shared" si="125"/>
        <v/>
      </c>
      <c r="AE51" s="67" t="str">
        <f t="shared" si="126"/>
        <v/>
      </c>
      <c r="AF51" s="60" t="str">
        <f t="shared" si="127"/>
        <v/>
      </c>
      <c r="AG51" s="60" t="str">
        <f t="shared" si="128"/>
        <v/>
      </c>
      <c r="AH51" s="68" t="str">
        <f t="shared" si="107"/>
        <v/>
      </c>
      <c r="AI51" s="69" t="str">
        <f t="shared" si="129"/>
        <v/>
      </c>
      <c r="AJ51" s="63" t="str">
        <f t="shared" si="109"/>
        <v/>
      </c>
      <c r="AK51" s="63" t="str">
        <f t="shared" si="130"/>
        <v/>
      </c>
      <c r="AL51" s="63" t="str">
        <f t="shared" si="131"/>
        <v/>
      </c>
      <c r="AM51" s="63" t="str">
        <f t="shared" si="132"/>
        <v/>
      </c>
      <c r="AN51" s="63" t="str">
        <f t="shared" si="133"/>
        <v/>
      </c>
    </row>
    <row r="52" spans="1:40" ht="25.5" thickTop="1" thickBot="1" x14ac:dyDescent="0.3">
      <c r="B52" t="s">
        <v>1001</v>
      </c>
      <c r="C52" s="126" t="s">
        <v>2172</v>
      </c>
      <c r="D52" s="112" t="s">
        <v>1021</v>
      </c>
      <c r="E52" s="51"/>
      <c r="F52" s="52" t="s">
        <v>1017</v>
      </c>
      <c r="G52" s="52" t="s">
        <v>1016</v>
      </c>
      <c r="H52" s="51"/>
      <c r="I52" s="51"/>
      <c r="J52" s="53"/>
      <c r="K52" s="53"/>
      <c r="L52" s="54" t="str">
        <f t="shared" si="134"/>
        <v xml:space="preserve">            { line: "Mis ojos mirando al cielo se consumen:, (Sol,,14)(La,m,250)", sC: "ta as"},</v>
      </c>
      <c r="M52" s="55" t="str">
        <f t="shared" si="86"/>
        <v>(</v>
      </c>
      <c r="N52" s="56" t="str">
        <f t="shared" si="114"/>
        <v>Sol</v>
      </c>
      <c r="O52" s="57" t="str">
        <f t="shared" si="88"/>
        <v>,</v>
      </c>
      <c r="P52" s="58" t="str">
        <f t="shared" si="115"/>
        <v/>
      </c>
      <c r="Q52" s="59" t="str">
        <f t="shared" si="116"/>
        <v>,</v>
      </c>
      <c r="R52" s="60">
        <f t="shared" si="117"/>
        <v>14</v>
      </c>
      <c r="S52" s="55" t="str">
        <f t="shared" si="118"/>
        <v>)</v>
      </c>
      <c r="T52" s="61" t="str">
        <f t="shared" si="93"/>
        <v>(</v>
      </c>
      <c r="U52" s="62" t="str">
        <f t="shared" si="119"/>
        <v>La</v>
      </c>
      <c r="V52" s="63" t="str">
        <f t="shared" si="95"/>
        <v>,</v>
      </c>
      <c r="W52" s="64" t="str">
        <f t="shared" si="120"/>
        <v>m</v>
      </c>
      <c r="X52" s="63" t="str">
        <f t="shared" si="121"/>
        <v>,</v>
      </c>
      <c r="Y52" s="63">
        <f t="shared" si="122"/>
        <v>250</v>
      </c>
      <c r="Z52" s="55" t="str">
        <f t="shared" si="123"/>
        <v>)</v>
      </c>
      <c r="AA52" s="65" t="str">
        <f t="shared" si="100"/>
        <v/>
      </c>
      <c r="AB52" s="56" t="str">
        <f t="shared" si="124"/>
        <v/>
      </c>
      <c r="AC52" s="66" t="str">
        <f t="shared" si="102"/>
        <v/>
      </c>
      <c r="AD52" s="58" t="str">
        <f t="shared" si="125"/>
        <v/>
      </c>
      <c r="AE52" s="67" t="str">
        <f t="shared" si="126"/>
        <v/>
      </c>
      <c r="AF52" s="60" t="str">
        <f t="shared" si="127"/>
        <v/>
      </c>
      <c r="AG52" s="60" t="str">
        <f t="shared" si="128"/>
        <v/>
      </c>
      <c r="AH52" s="68" t="str">
        <f t="shared" si="107"/>
        <v/>
      </c>
      <c r="AI52" s="69" t="str">
        <f t="shared" si="129"/>
        <v/>
      </c>
      <c r="AJ52" s="63" t="str">
        <f t="shared" si="109"/>
        <v/>
      </c>
      <c r="AK52" s="63" t="str">
        <f t="shared" si="130"/>
        <v/>
      </c>
      <c r="AL52" s="63" t="str">
        <f t="shared" si="131"/>
        <v/>
      </c>
      <c r="AM52" s="63" t="str">
        <f t="shared" si="132"/>
        <v/>
      </c>
      <c r="AN52" s="63" t="str">
        <f t="shared" si="133"/>
        <v/>
      </c>
    </row>
    <row r="53" spans="1:40" ht="25.5" thickTop="1" thickBot="1" x14ac:dyDescent="0.3">
      <c r="B53" t="s">
        <v>1003</v>
      </c>
      <c r="C53" s="126" t="s">
        <v>2173</v>
      </c>
      <c r="D53" s="112" t="s">
        <v>1021</v>
      </c>
      <c r="E53" s="51"/>
      <c r="F53" s="52" t="s">
        <v>1017</v>
      </c>
      <c r="G53" s="52" t="s">
        <v>1016</v>
      </c>
      <c r="H53" s="51"/>
      <c r="I53" s="51"/>
      <c r="J53" s="53"/>
      <c r="K53" s="53"/>
      <c r="L53" s="54" t="str">
        <f t="shared" si="134"/>
        <v xml:space="preserve">            { line: "¡Señor, que me oprimen, sal fiador por mí!, (Sol,,14)(La,m,250)", sC: "as"},</v>
      </c>
      <c r="M53" s="55" t="str">
        <f t="shared" si="86"/>
        <v>(</v>
      </c>
      <c r="N53" s="56" t="str">
        <f t="shared" si="114"/>
        <v>Sol</v>
      </c>
      <c r="O53" s="57" t="str">
        <f t="shared" si="88"/>
        <v>,</v>
      </c>
      <c r="P53" s="58" t="str">
        <f t="shared" si="115"/>
        <v/>
      </c>
      <c r="Q53" s="59" t="str">
        <f t="shared" si="116"/>
        <v>,</v>
      </c>
      <c r="R53" s="60">
        <f t="shared" si="117"/>
        <v>14</v>
      </c>
      <c r="S53" s="55" t="str">
        <f t="shared" si="118"/>
        <v>)</v>
      </c>
      <c r="T53" s="61" t="str">
        <f t="shared" si="93"/>
        <v>(</v>
      </c>
      <c r="U53" s="62" t="str">
        <f t="shared" si="119"/>
        <v>La</v>
      </c>
      <c r="V53" s="63" t="str">
        <f t="shared" si="95"/>
        <v>,</v>
      </c>
      <c r="W53" s="64" t="str">
        <f t="shared" si="120"/>
        <v>m</v>
      </c>
      <c r="X53" s="63" t="str">
        <f t="shared" si="121"/>
        <v>,</v>
      </c>
      <c r="Y53" s="63">
        <f t="shared" si="122"/>
        <v>250</v>
      </c>
      <c r="Z53" s="55" t="str">
        <f t="shared" si="123"/>
        <v>)</v>
      </c>
      <c r="AA53" s="65" t="str">
        <f t="shared" si="100"/>
        <v/>
      </c>
      <c r="AB53" s="56" t="str">
        <f t="shared" si="124"/>
        <v/>
      </c>
      <c r="AC53" s="66" t="str">
        <f t="shared" si="102"/>
        <v/>
      </c>
      <c r="AD53" s="58" t="str">
        <f t="shared" si="125"/>
        <v/>
      </c>
      <c r="AE53" s="67" t="str">
        <f t="shared" si="126"/>
        <v/>
      </c>
      <c r="AF53" s="60" t="str">
        <f t="shared" si="127"/>
        <v/>
      </c>
      <c r="AG53" s="60" t="str">
        <f t="shared" si="128"/>
        <v/>
      </c>
      <c r="AH53" s="68" t="str">
        <f t="shared" si="107"/>
        <v/>
      </c>
      <c r="AI53" s="69" t="str">
        <f t="shared" si="129"/>
        <v/>
      </c>
      <c r="AJ53" s="63" t="str">
        <f t="shared" si="109"/>
        <v/>
      </c>
      <c r="AK53" s="63" t="str">
        <f t="shared" si="130"/>
        <v/>
      </c>
      <c r="AL53" s="63" t="str">
        <f t="shared" si="131"/>
        <v/>
      </c>
      <c r="AM53" s="63" t="str">
        <f t="shared" si="132"/>
        <v/>
      </c>
      <c r="AN53" s="63" t="str">
        <f t="shared" si="133"/>
        <v/>
      </c>
    </row>
    <row r="54" spans="1:40" ht="36.75" thickTop="1" thickBot="1" x14ac:dyDescent="0.4">
      <c r="A54" s="75"/>
      <c r="B54" s="75"/>
      <c r="C54" s="75" t="s">
        <v>2059</v>
      </c>
      <c r="D54" s="76"/>
      <c r="E54" s="76"/>
      <c r="F54" s="76"/>
      <c r="G54" s="76"/>
      <c r="H54" s="76"/>
      <c r="I54" s="76"/>
      <c r="J54" s="76"/>
      <c r="K54" s="76"/>
      <c r="L54" s="110" t="s">
        <v>998</v>
      </c>
      <c r="M54" s="113"/>
      <c r="N54" s="56"/>
      <c r="O54" s="114"/>
      <c r="P54" s="58"/>
      <c r="Q54" s="115"/>
      <c r="R54" s="60" t="str">
        <f t="shared" si="6"/>
        <v/>
      </c>
      <c r="S54" s="113"/>
      <c r="T54" s="116"/>
      <c r="U54" s="117"/>
      <c r="V54" s="118"/>
      <c r="W54" s="119"/>
      <c r="X54" s="118"/>
      <c r="Y54" s="118"/>
      <c r="Z54" s="113"/>
      <c r="AA54" s="65"/>
      <c r="AB54" s="56"/>
      <c r="AC54" s="66"/>
      <c r="AD54" s="58"/>
      <c r="AE54" s="67"/>
      <c r="AF54" s="60"/>
      <c r="AG54" s="60"/>
      <c r="AH54" s="65"/>
      <c r="AI54" s="120"/>
      <c r="AJ54" s="118"/>
      <c r="AK54" s="118"/>
      <c r="AL54" s="118"/>
      <c r="AM54" s="118"/>
      <c r="AN54" s="118"/>
    </row>
    <row r="55" spans="1:40" ht="25.5" thickTop="1" thickBot="1" x14ac:dyDescent="0.3">
      <c r="B55" t="s">
        <v>1018</v>
      </c>
      <c r="C55" s="125" t="s">
        <v>2174</v>
      </c>
      <c r="D55" s="112" t="s">
        <v>1017</v>
      </c>
      <c r="E55" s="51" t="s">
        <v>1016</v>
      </c>
      <c r="F55" s="52"/>
      <c r="G55" s="52"/>
      <c r="H55" s="51"/>
      <c r="I55" s="51"/>
      <c r="J55" s="53"/>
      <c r="K55" s="53"/>
      <c r="L55" s="54" t="str">
        <f t="shared" ref="L55:L58" si="135">IF(C55="","",_xlfn.CONCAT("            { line: ","""",C55,", ",M55:AN55,""", sC: ","""",B55,"""},"))</f>
        <v xml:space="preserve">            { line: "Me has curado, me has hecho revivir,, (La,m,20)", sC: "tc"},</v>
      </c>
      <c r="M55" s="55" t="str">
        <f t="shared" si="86"/>
        <v>(</v>
      </c>
      <c r="N55" s="56" t="str">
        <f t="shared" ref="N55" si="136">IF(D55="","",D55)</f>
        <v>La</v>
      </c>
      <c r="O55" s="57" t="str">
        <f t="shared" si="88"/>
        <v>,</v>
      </c>
      <c r="P55" s="58" t="str">
        <f t="shared" ref="P55" si="137">IF(E55="","",E55)</f>
        <v>m</v>
      </c>
      <c r="Q55" s="59" t="str">
        <f t="shared" ref="Q55" si="138">IF(N55="","",",")</f>
        <v>,</v>
      </c>
      <c r="R55" s="60">
        <f t="shared" si="6"/>
        <v>20</v>
      </c>
      <c r="S55" s="55" t="str">
        <f t="shared" ref="S55" si="139">IF(N55="","",")")</f>
        <v>)</v>
      </c>
      <c r="T55" s="61" t="str">
        <f t="shared" si="93"/>
        <v/>
      </c>
      <c r="U55" s="62" t="str">
        <f t="shared" ref="U55" si="140">IF(F55="","",F55)</f>
        <v/>
      </c>
      <c r="V55" s="63" t="str">
        <f t="shared" si="95"/>
        <v/>
      </c>
      <c r="W55" s="64" t="str">
        <f t="shared" ref="W55" si="141">IF(G55="","",G55)</f>
        <v/>
      </c>
      <c r="X55" s="63" t="str">
        <f t="shared" ref="X55" si="142">IF(U55="","",",")</f>
        <v/>
      </c>
      <c r="Y55" s="63" t="str">
        <f t="shared" ref="Y55" si="143">IF(U55="","",250)</f>
        <v/>
      </c>
      <c r="Z55" s="55" t="str">
        <f t="shared" ref="Z55" si="144">IF(U55="","",")")</f>
        <v/>
      </c>
      <c r="AA55" s="65" t="str">
        <f t="shared" si="100"/>
        <v/>
      </c>
      <c r="AB55" s="56" t="str">
        <f t="shared" ref="AB55" si="145">IF(H55="","",H55)</f>
        <v/>
      </c>
      <c r="AC55" s="66" t="str">
        <f t="shared" si="102"/>
        <v/>
      </c>
      <c r="AD55" s="58" t="str">
        <f t="shared" ref="AD55" si="146">IF(I55="","",I55)</f>
        <v/>
      </c>
      <c r="AE55" s="67" t="str">
        <f t="shared" ref="AE55" si="147">IF(AB55="","",",")</f>
        <v/>
      </c>
      <c r="AF55" s="60" t="str">
        <f t="shared" ref="AF55" si="148">IF(AB55="","",350)</f>
        <v/>
      </c>
      <c r="AG55" s="60" t="str">
        <f t="shared" ref="AG55" si="149">IF(AB55="","",")")</f>
        <v/>
      </c>
      <c r="AH55" s="68" t="str">
        <f t="shared" si="107"/>
        <v/>
      </c>
      <c r="AI55" s="69" t="str">
        <f t="shared" ref="AI55" si="150">IF(J55="","",J55)</f>
        <v/>
      </c>
      <c r="AJ55" s="63" t="str">
        <f t="shared" si="109"/>
        <v/>
      </c>
      <c r="AK55" s="63" t="str">
        <f t="shared" ref="AK55" si="151">IF(K55="","",K55)</f>
        <v/>
      </c>
      <c r="AL55" s="63" t="str">
        <f t="shared" ref="AL55" si="152">IF(AI55="","",",")</f>
        <v/>
      </c>
      <c r="AM55" s="63" t="str">
        <f t="shared" ref="AM55" si="153">IF(AI55="","",450)</f>
        <v/>
      </c>
      <c r="AN55" s="63" t="str">
        <f t="shared" ref="AN55" si="154">IF(AI55="","",")")</f>
        <v/>
      </c>
    </row>
    <row r="56" spans="1:40" ht="25.5" thickTop="1" thickBot="1" x14ac:dyDescent="0.3">
      <c r="C56" s="125" t="s">
        <v>2175</v>
      </c>
      <c r="D56" s="112" t="s">
        <v>1021</v>
      </c>
      <c r="E56" s="51"/>
      <c r="F56" s="52" t="s">
        <v>1017</v>
      </c>
      <c r="G56" s="52" t="s">
        <v>1016</v>
      </c>
      <c r="H56" s="51"/>
      <c r="I56" s="51"/>
      <c r="J56" s="53"/>
      <c r="K56" s="53"/>
      <c r="L56" s="54" t="str">
        <f t="shared" si="135"/>
        <v xml:space="preserve">            { line: "la amargura se me volvió paz, (Sol,,14)(La,m,250)", sC: ""},</v>
      </c>
      <c r="M56" s="55" t="str">
        <f t="shared" si="86"/>
        <v>(</v>
      </c>
      <c r="N56" s="56" t="str">
        <f t="shared" ref="N56:N100" si="155">IF(D56="","",D56)</f>
        <v>Sol</v>
      </c>
      <c r="O56" s="57" t="str">
        <f t="shared" si="88"/>
        <v>,</v>
      </c>
      <c r="P56" s="58" t="str">
        <f t="shared" ref="P56:P100" si="156">IF(E56="","",E56)</f>
        <v/>
      </c>
      <c r="Q56" s="59" t="str">
        <f t="shared" ref="Q56:Q100" si="157">IF(N56="","",",")</f>
        <v>,</v>
      </c>
      <c r="R56" s="60">
        <f t="shared" ref="R56:R100" si="158">IF(N56="Do",10,IF(N56="Re",22,IF(N56="Mi",20,IF(N56="Fa",20,IF(N56="Sol",14,IF(N56="La",20,IF(N56="Si",20,IF(N56="Do#",14,IF(N56="Fa#",15,IF(N56="Sol#",20,IF(N56="Si♭",17,"")))))))))))</f>
        <v>14</v>
      </c>
      <c r="S56" s="55" t="str">
        <f t="shared" ref="S56:S100" si="159">IF(N56="","",")")</f>
        <v>)</v>
      </c>
      <c r="T56" s="61" t="str">
        <f t="shared" si="93"/>
        <v>(</v>
      </c>
      <c r="U56" s="62" t="str">
        <f t="shared" ref="U56:U100" si="160">IF(F56="","",F56)</f>
        <v>La</v>
      </c>
      <c r="V56" s="63" t="str">
        <f t="shared" si="95"/>
        <v>,</v>
      </c>
      <c r="W56" s="64" t="str">
        <f t="shared" ref="W56:W100" si="161">IF(G56="","",G56)</f>
        <v>m</v>
      </c>
      <c r="X56" s="63" t="str">
        <f t="shared" ref="X56:X100" si="162">IF(U56="","",",")</f>
        <v>,</v>
      </c>
      <c r="Y56" s="63">
        <f t="shared" ref="Y56:Y100" si="163">IF(U56="","",250)</f>
        <v>250</v>
      </c>
      <c r="Z56" s="55" t="str">
        <f t="shared" ref="Z56:Z100" si="164">IF(U56="","",")")</f>
        <v>)</v>
      </c>
      <c r="AA56" s="65" t="str">
        <f t="shared" si="100"/>
        <v/>
      </c>
      <c r="AB56" s="56" t="str">
        <f t="shared" ref="AB56:AB100" si="165">IF(H56="","",H56)</f>
        <v/>
      </c>
      <c r="AC56" s="66" t="str">
        <f t="shared" si="102"/>
        <v/>
      </c>
      <c r="AD56" s="58" t="str">
        <f t="shared" ref="AD56:AD100" si="166">IF(I56="","",I56)</f>
        <v/>
      </c>
      <c r="AE56" s="67" t="str">
        <f t="shared" ref="AE56:AE100" si="167">IF(AB56="","",",")</f>
        <v/>
      </c>
      <c r="AF56" s="60" t="str">
        <f t="shared" ref="AF56:AF100" si="168">IF(AB56="","",350)</f>
        <v/>
      </c>
      <c r="AG56" s="60" t="str">
        <f t="shared" ref="AG56:AG100" si="169">IF(AB56="","",")")</f>
        <v/>
      </c>
      <c r="AH56" s="68" t="str">
        <f t="shared" si="107"/>
        <v/>
      </c>
      <c r="AI56" s="69" t="str">
        <f t="shared" ref="AI56:AI100" si="170">IF(J56="","",J56)</f>
        <v/>
      </c>
      <c r="AJ56" s="63" t="str">
        <f t="shared" si="109"/>
        <v/>
      </c>
      <c r="AK56" s="63" t="str">
        <f t="shared" ref="AK56:AK100" si="171">IF(K56="","",K56)</f>
        <v/>
      </c>
      <c r="AL56" s="63" t="str">
        <f t="shared" ref="AL56:AL100" si="172">IF(AI56="","",",")</f>
        <v/>
      </c>
      <c r="AM56" s="63" t="str">
        <f t="shared" ref="AM56:AM100" si="173">IF(AI56="","",450)</f>
        <v/>
      </c>
      <c r="AN56" s="63" t="str">
        <f t="shared" ref="AN56:AN100" si="174">IF(AI56="","",")")</f>
        <v/>
      </c>
    </row>
    <row r="57" spans="1:40" ht="25.5" thickTop="1" thickBot="1" x14ac:dyDescent="0.3">
      <c r="B57" t="s">
        <v>1001</v>
      </c>
      <c r="C57" s="126" t="s">
        <v>2176</v>
      </c>
      <c r="D57" s="112" t="s">
        <v>1021</v>
      </c>
      <c r="E57" s="51"/>
      <c r="F57" s="52" t="s">
        <v>1017</v>
      </c>
      <c r="G57" s="52" t="s">
        <v>1016</v>
      </c>
      <c r="H57" s="51"/>
      <c r="I57" s="51"/>
      <c r="J57" s="53"/>
      <c r="K57" s="53"/>
      <c r="L57" s="54" t="str">
        <f t="shared" si="135"/>
        <v xml:space="preserve">            { line: "cuando detuviste mi alma ante la tumba vacía, (Sol,,14)(La,m,250)", sC: "ta as"},</v>
      </c>
      <c r="M57" s="55" t="str">
        <f t="shared" si="86"/>
        <v>(</v>
      </c>
      <c r="N57" s="56" t="str">
        <f t="shared" si="155"/>
        <v>Sol</v>
      </c>
      <c r="O57" s="57" t="str">
        <f t="shared" si="88"/>
        <v>,</v>
      </c>
      <c r="P57" s="58" t="str">
        <f t="shared" si="156"/>
        <v/>
      </c>
      <c r="Q57" s="59" t="str">
        <f t="shared" si="157"/>
        <v>,</v>
      </c>
      <c r="R57" s="60">
        <f t="shared" si="158"/>
        <v>14</v>
      </c>
      <c r="S57" s="55" t="str">
        <f t="shared" si="159"/>
        <v>)</v>
      </c>
      <c r="T57" s="61" t="str">
        <f t="shared" si="93"/>
        <v>(</v>
      </c>
      <c r="U57" s="62" t="str">
        <f t="shared" si="160"/>
        <v>La</v>
      </c>
      <c r="V57" s="63" t="str">
        <f t="shared" si="95"/>
        <v>,</v>
      </c>
      <c r="W57" s="64" t="str">
        <f t="shared" si="161"/>
        <v>m</v>
      </c>
      <c r="X57" s="63" t="str">
        <f t="shared" si="162"/>
        <v>,</v>
      </c>
      <c r="Y57" s="63">
        <f t="shared" si="163"/>
        <v>250</v>
      </c>
      <c r="Z57" s="55" t="str">
        <f t="shared" si="164"/>
        <v>)</v>
      </c>
      <c r="AA57" s="65" t="str">
        <f t="shared" si="100"/>
        <v/>
      </c>
      <c r="AB57" s="56" t="str">
        <f t="shared" si="165"/>
        <v/>
      </c>
      <c r="AC57" s="66" t="str">
        <f t="shared" si="102"/>
        <v/>
      </c>
      <c r="AD57" s="58" t="str">
        <f t="shared" si="166"/>
        <v/>
      </c>
      <c r="AE57" s="67" t="str">
        <f t="shared" si="167"/>
        <v/>
      </c>
      <c r="AF57" s="60" t="str">
        <f t="shared" si="168"/>
        <v/>
      </c>
      <c r="AG57" s="60" t="str">
        <f t="shared" si="169"/>
        <v/>
      </c>
      <c r="AH57" s="68" t="str">
        <f t="shared" si="107"/>
        <v/>
      </c>
      <c r="AI57" s="69" t="str">
        <f t="shared" si="170"/>
        <v/>
      </c>
      <c r="AJ57" s="63" t="str">
        <f t="shared" si="109"/>
        <v/>
      </c>
      <c r="AK57" s="63" t="str">
        <f t="shared" si="171"/>
        <v/>
      </c>
      <c r="AL57" s="63" t="str">
        <f t="shared" si="172"/>
        <v/>
      </c>
      <c r="AM57" s="63" t="str">
        <f t="shared" si="173"/>
        <v/>
      </c>
      <c r="AN57" s="63" t="str">
        <f t="shared" si="174"/>
        <v/>
      </c>
    </row>
    <row r="58" spans="1:40" ht="25.5" thickTop="1" thickBot="1" x14ac:dyDescent="0.3">
      <c r="B58" t="s">
        <v>1003</v>
      </c>
      <c r="C58" s="126" t="s">
        <v>2177</v>
      </c>
      <c r="D58" s="112" t="s">
        <v>1021</v>
      </c>
      <c r="E58" s="51"/>
      <c r="F58" s="52" t="s">
        <v>1017</v>
      </c>
      <c r="G58" s="52" t="s">
        <v>1016</v>
      </c>
      <c r="H58" s="51"/>
      <c r="I58" s="51"/>
      <c r="J58" s="53"/>
      <c r="K58" s="53"/>
      <c r="L58" s="54" t="str">
        <f t="shared" si="135"/>
        <v xml:space="preserve">            { line: "y volviste la espalda a todos mis pecados., (Sol,,14)(La,m,250)", sC: "as"},</v>
      </c>
      <c r="M58" s="55" t="str">
        <f t="shared" si="86"/>
        <v>(</v>
      </c>
      <c r="N58" s="56" t="str">
        <f t="shared" si="155"/>
        <v>Sol</v>
      </c>
      <c r="O58" s="57" t="str">
        <f t="shared" si="88"/>
        <v>,</v>
      </c>
      <c r="P58" s="58" t="str">
        <f t="shared" si="156"/>
        <v/>
      </c>
      <c r="Q58" s="59" t="str">
        <f t="shared" si="157"/>
        <v>,</v>
      </c>
      <c r="R58" s="60">
        <f t="shared" si="158"/>
        <v>14</v>
      </c>
      <c r="S58" s="55" t="str">
        <f t="shared" si="159"/>
        <v>)</v>
      </c>
      <c r="T58" s="61" t="str">
        <f t="shared" si="93"/>
        <v>(</v>
      </c>
      <c r="U58" s="62" t="str">
        <f t="shared" si="160"/>
        <v>La</v>
      </c>
      <c r="V58" s="63" t="str">
        <f t="shared" si="95"/>
        <v>,</v>
      </c>
      <c r="W58" s="64" t="str">
        <f t="shared" si="161"/>
        <v>m</v>
      </c>
      <c r="X58" s="63" t="str">
        <f t="shared" si="162"/>
        <v>,</v>
      </c>
      <c r="Y58" s="63">
        <f t="shared" si="163"/>
        <v>250</v>
      </c>
      <c r="Z58" s="55" t="str">
        <f t="shared" si="164"/>
        <v>)</v>
      </c>
      <c r="AA58" s="65" t="str">
        <f t="shared" si="100"/>
        <v/>
      </c>
      <c r="AB58" s="56" t="str">
        <f t="shared" si="165"/>
        <v/>
      </c>
      <c r="AC58" s="66" t="str">
        <f t="shared" si="102"/>
        <v/>
      </c>
      <c r="AD58" s="58" t="str">
        <f t="shared" si="166"/>
        <v/>
      </c>
      <c r="AE58" s="67" t="str">
        <f t="shared" si="167"/>
        <v/>
      </c>
      <c r="AF58" s="60" t="str">
        <f t="shared" si="168"/>
        <v/>
      </c>
      <c r="AG58" s="60" t="str">
        <f t="shared" si="169"/>
        <v/>
      </c>
      <c r="AH58" s="68" t="str">
        <f t="shared" si="107"/>
        <v/>
      </c>
      <c r="AI58" s="69" t="str">
        <f t="shared" si="170"/>
        <v/>
      </c>
      <c r="AJ58" s="63" t="str">
        <f t="shared" si="109"/>
        <v/>
      </c>
      <c r="AK58" s="63" t="str">
        <f t="shared" si="171"/>
        <v/>
      </c>
      <c r="AL58" s="63" t="str">
        <f t="shared" si="172"/>
        <v/>
      </c>
      <c r="AM58" s="63" t="str">
        <f t="shared" si="173"/>
        <v/>
      </c>
      <c r="AN58" s="63" t="str">
        <f t="shared" si="174"/>
        <v/>
      </c>
    </row>
    <row r="59" spans="1:40" ht="27.75" thickTop="1" thickBot="1" x14ac:dyDescent="0.4">
      <c r="A59" s="72"/>
      <c r="B59" s="72"/>
      <c r="C59" s="72"/>
      <c r="D59" s="73"/>
      <c r="E59" s="73"/>
      <c r="F59" s="73"/>
      <c r="G59" s="73"/>
      <c r="H59" s="73"/>
      <c r="I59" s="73"/>
      <c r="J59" s="73"/>
      <c r="K59" s="73"/>
      <c r="L59" s="74" t="s">
        <v>997</v>
      </c>
      <c r="M59" s="55" t="str">
        <f t="shared" si="86"/>
        <v/>
      </c>
      <c r="N59" s="56" t="str">
        <f t="shared" si="155"/>
        <v/>
      </c>
      <c r="O59" s="57" t="str">
        <f t="shared" si="88"/>
        <v/>
      </c>
      <c r="P59" s="58" t="str">
        <f t="shared" si="156"/>
        <v/>
      </c>
      <c r="Q59" s="59" t="str">
        <f t="shared" si="157"/>
        <v/>
      </c>
      <c r="R59" s="60" t="str">
        <f t="shared" si="158"/>
        <v/>
      </c>
      <c r="S59" s="55" t="str">
        <f t="shared" si="159"/>
        <v/>
      </c>
      <c r="T59" s="61" t="str">
        <f t="shared" si="93"/>
        <v/>
      </c>
      <c r="U59" s="62" t="str">
        <f t="shared" si="160"/>
        <v/>
      </c>
      <c r="V59" s="63" t="str">
        <f t="shared" si="95"/>
        <v/>
      </c>
      <c r="W59" s="64" t="str">
        <f t="shared" si="161"/>
        <v/>
      </c>
      <c r="X59" s="63" t="str">
        <f t="shared" si="162"/>
        <v/>
      </c>
      <c r="Y59" s="63" t="str">
        <f t="shared" si="163"/>
        <v/>
      </c>
      <c r="Z59" s="55" t="str">
        <f t="shared" si="164"/>
        <v/>
      </c>
      <c r="AA59" s="65" t="str">
        <f t="shared" si="100"/>
        <v/>
      </c>
      <c r="AB59" s="56" t="str">
        <f t="shared" si="165"/>
        <v/>
      </c>
      <c r="AC59" s="66" t="str">
        <f t="shared" si="102"/>
        <v/>
      </c>
      <c r="AD59" s="58" t="str">
        <f t="shared" si="166"/>
        <v/>
      </c>
      <c r="AE59" s="67" t="str">
        <f t="shared" si="167"/>
        <v/>
      </c>
      <c r="AF59" s="60" t="str">
        <f t="shared" si="168"/>
        <v/>
      </c>
      <c r="AG59" s="60" t="str">
        <f t="shared" si="169"/>
        <v/>
      </c>
      <c r="AH59" s="68" t="str">
        <f t="shared" si="107"/>
        <v/>
      </c>
      <c r="AI59" s="69" t="str">
        <f t="shared" si="170"/>
        <v/>
      </c>
      <c r="AJ59" s="63" t="str">
        <f t="shared" si="109"/>
        <v/>
      </c>
      <c r="AK59" s="63" t="str">
        <f t="shared" si="171"/>
        <v/>
      </c>
      <c r="AL59" s="63" t="str">
        <f t="shared" si="172"/>
        <v/>
      </c>
      <c r="AM59" s="63" t="str">
        <f t="shared" si="173"/>
        <v/>
      </c>
      <c r="AN59" s="63" t="str">
        <f t="shared" si="174"/>
        <v/>
      </c>
    </row>
    <row r="60" spans="1:40" ht="25.5" thickTop="1" thickBot="1" x14ac:dyDescent="0.3">
      <c r="B60" t="s">
        <v>1018</v>
      </c>
      <c r="C60" s="125" t="s">
        <v>2178</v>
      </c>
      <c r="D60" s="112" t="s">
        <v>1017</v>
      </c>
      <c r="E60" s="51" t="s">
        <v>1016</v>
      </c>
      <c r="F60" s="52"/>
      <c r="G60" s="52"/>
      <c r="H60" s="51"/>
      <c r="I60" s="51"/>
      <c r="J60" s="53"/>
      <c r="K60" s="53"/>
      <c r="L60" s="54" t="str">
        <f t="shared" ref="L60:L63" si="175">IF(C60="","",_xlfn.CONCAT("            { line: ","""",C60,", ",M60:AN60,""", sC: ","""",B60,"""},"))</f>
        <v xml:space="preserve">            { line: "El abismo no te da gracias,, (La,m,20)", sC: "tc"},</v>
      </c>
      <c r="M60" s="55" t="str">
        <f t="shared" si="86"/>
        <v>(</v>
      </c>
      <c r="N60" s="56" t="str">
        <f t="shared" si="155"/>
        <v>La</v>
      </c>
      <c r="O60" s="57" t="str">
        <f t="shared" si="88"/>
        <v>,</v>
      </c>
      <c r="P60" s="58" t="str">
        <f t="shared" si="156"/>
        <v>m</v>
      </c>
      <c r="Q60" s="59" t="str">
        <f t="shared" si="157"/>
        <v>,</v>
      </c>
      <c r="R60" s="60">
        <f t="shared" si="158"/>
        <v>20</v>
      </c>
      <c r="S60" s="55" t="str">
        <f t="shared" si="159"/>
        <v>)</v>
      </c>
      <c r="T60" s="61" t="str">
        <f t="shared" si="93"/>
        <v/>
      </c>
      <c r="U60" s="62" t="str">
        <f t="shared" si="160"/>
        <v/>
      </c>
      <c r="V60" s="63" t="str">
        <f t="shared" si="95"/>
        <v/>
      </c>
      <c r="W60" s="64" t="str">
        <f t="shared" si="161"/>
        <v/>
      </c>
      <c r="X60" s="63" t="str">
        <f t="shared" si="162"/>
        <v/>
      </c>
      <c r="Y60" s="63" t="str">
        <f t="shared" si="163"/>
        <v/>
      </c>
      <c r="Z60" s="55" t="str">
        <f t="shared" si="164"/>
        <v/>
      </c>
      <c r="AA60" s="65" t="str">
        <f t="shared" si="100"/>
        <v/>
      </c>
      <c r="AB60" s="56" t="str">
        <f t="shared" si="165"/>
        <v/>
      </c>
      <c r="AC60" s="66" t="str">
        <f t="shared" si="102"/>
        <v/>
      </c>
      <c r="AD60" s="58" t="str">
        <f t="shared" si="166"/>
        <v/>
      </c>
      <c r="AE60" s="67" t="str">
        <f t="shared" si="167"/>
        <v/>
      </c>
      <c r="AF60" s="60" t="str">
        <f t="shared" si="168"/>
        <v/>
      </c>
      <c r="AG60" s="60" t="str">
        <f t="shared" si="169"/>
        <v/>
      </c>
      <c r="AH60" s="68" t="str">
        <f t="shared" si="107"/>
        <v/>
      </c>
      <c r="AI60" s="69" t="str">
        <f t="shared" si="170"/>
        <v/>
      </c>
      <c r="AJ60" s="63" t="str">
        <f t="shared" si="109"/>
        <v/>
      </c>
      <c r="AK60" s="63" t="str">
        <f t="shared" si="171"/>
        <v/>
      </c>
      <c r="AL60" s="63" t="str">
        <f t="shared" si="172"/>
        <v/>
      </c>
      <c r="AM60" s="63" t="str">
        <f t="shared" si="173"/>
        <v/>
      </c>
      <c r="AN60" s="63" t="str">
        <f t="shared" si="174"/>
        <v/>
      </c>
    </row>
    <row r="61" spans="1:40" ht="25.5" thickTop="1" thickBot="1" x14ac:dyDescent="0.3">
      <c r="C61" s="125" t="s">
        <v>2179</v>
      </c>
      <c r="D61" s="112" t="s">
        <v>1021</v>
      </c>
      <c r="E61" s="51"/>
      <c r="F61" s="52" t="s">
        <v>1017</v>
      </c>
      <c r="G61" s="52" t="s">
        <v>1016</v>
      </c>
      <c r="H61" s="51"/>
      <c r="I61" s="51"/>
      <c r="J61" s="53"/>
      <c r="K61" s="53"/>
      <c r="L61" s="54" t="str">
        <f t="shared" si="175"/>
        <v xml:space="preserve">            { line: "ni la muerte te alaba,, (Sol,,14)(La,m,250)", sC: ""},</v>
      </c>
      <c r="M61" s="55" t="str">
        <f t="shared" si="86"/>
        <v>(</v>
      </c>
      <c r="N61" s="56" t="str">
        <f t="shared" si="155"/>
        <v>Sol</v>
      </c>
      <c r="O61" s="57" t="str">
        <f t="shared" si="88"/>
        <v>,</v>
      </c>
      <c r="P61" s="58" t="str">
        <f t="shared" si="156"/>
        <v/>
      </c>
      <c r="Q61" s="59" t="str">
        <f t="shared" si="157"/>
        <v>,</v>
      </c>
      <c r="R61" s="60">
        <f t="shared" si="158"/>
        <v>14</v>
      </c>
      <c r="S61" s="55" t="str">
        <f t="shared" si="159"/>
        <v>)</v>
      </c>
      <c r="T61" s="61" t="str">
        <f t="shared" si="93"/>
        <v>(</v>
      </c>
      <c r="U61" s="62" t="str">
        <f t="shared" si="160"/>
        <v>La</v>
      </c>
      <c r="V61" s="63" t="str">
        <f t="shared" si="95"/>
        <v>,</v>
      </c>
      <c r="W61" s="64" t="str">
        <f t="shared" si="161"/>
        <v>m</v>
      </c>
      <c r="X61" s="63" t="str">
        <f t="shared" si="162"/>
        <v>,</v>
      </c>
      <c r="Y61" s="63">
        <f t="shared" si="163"/>
        <v>250</v>
      </c>
      <c r="Z61" s="55" t="str">
        <f t="shared" si="164"/>
        <v>)</v>
      </c>
      <c r="AA61" s="65" t="str">
        <f t="shared" si="100"/>
        <v/>
      </c>
      <c r="AB61" s="56" t="str">
        <f t="shared" si="165"/>
        <v/>
      </c>
      <c r="AC61" s="66" t="str">
        <f t="shared" si="102"/>
        <v/>
      </c>
      <c r="AD61" s="58" t="str">
        <f t="shared" si="166"/>
        <v/>
      </c>
      <c r="AE61" s="67" t="str">
        <f t="shared" si="167"/>
        <v/>
      </c>
      <c r="AF61" s="60" t="str">
        <f t="shared" si="168"/>
        <v/>
      </c>
      <c r="AG61" s="60" t="str">
        <f t="shared" si="169"/>
        <v/>
      </c>
      <c r="AH61" s="68" t="str">
        <f t="shared" si="107"/>
        <v/>
      </c>
      <c r="AI61" s="69" t="str">
        <f t="shared" si="170"/>
        <v/>
      </c>
      <c r="AJ61" s="63" t="str">
        <f t="shared" si="109"/>
        <v/>
      </c>
      <c r="AK61" s="63" t="str">
        <f t="shared" si="171"/>
        <v/>
      </c>
      <c r="AL61" s="63" t="str">
        <f t="shared" si="172"/>
        <v/>
      </c>
      <c r="AM61" s="63" t="str">
        <f t="shared" si="173"/>
        <v/>
      </c>
      <c r="AN61" s="63" t="str">
        <f t="shared" si="174"/>
        <v/>
      </c>
    </row>
    <row r="62" spans="1:40" ht="25.5" thickTop="1" thickBot="1" x14ac:dyDescent="0.3">
      <c r="B62" t="s">
        <v>1001</v>
      </c>
      <c r="C62" s="126" t="s">
        <v>2180</v>
      </c>
      <c r="D62" s="112" t="s">
        <v>1021</v>
      </c>
      <c r="E62" s="51"/>
      <c r="F62" s="52" t="s">
        <v>1017</v>
      </c>
      <c r="G62" s="52" t="s">
        <v>1016</v>
      </c>
      <c r="H62" s="51"/>
      <c r="I62" s="51"/>
      <c r="J62" s="53"/>
      <c r="K62" s="53"/>
      <c r="L62" s="54" t="str">
        <f t="shared" si="175"/>
        <v xml:space="preserve">            { line: "ni esperan en tu fidelidad, (Sol,,14)(La,m,250)", sC: "ta as"},</v>
      </c>
      <c r="M62" s="55" t="str">
        <f t="shared" si="86"/>
        <v>(</v>
      </c>
      <c r="N62" s="56" t="str">
        <f t="shared" si="155"/>
        <v>Sol</v>
      </c>
      <c r="O62" s="57" t="str">
        <f t="shared" si="88"/>
        <v>,</v>
      </c>
      <c r="P62" s="58" t="str">
        <f t="shared" si="156"/>
        <v/>
      </c>
      <c r="Q62" s="59" t="str">
        <f t="shared" si="157"/>
        <v>,</v>
      </c>
      <c r="R62" s="60">
        <f t="shared" si="158"/>
        <v>14</v>
      </c>
      <c r="S62" s="55" t="str">
        <f t="shared" si="159"/>
        <v>)</v>
      </c>
      <c r="T62" s="61" t="str">
        <f t="shared" si="93"/>
        <v>(</v>
      </c>
      <c r="U62" s="62" t="str">
        <f t="shared" si="160"/>
        <v>La</v>
      </c>
      <c r="V62" s="63" t="str">
        <f t="shared" si="95"/>
        <v>,</v>
      </c>
      <c r="W62" s="64" t="str">
        <f t="shared" si="161"/>
        <v>m</v>
      </c>
      <c r="X62" s="63" t="str">
        <f t="shared" si="162"/>
        <v>,</v>
      </c>
      <c r="Y62" s="63">
        <f t="shared" si="163"/>
        <v>250</v>
      </c>
      <c r="Z62" s="55" t="str">
        <f t="shared" si="164"/>
        <v>)</v>
      </c>
      <c r="AA62" s="65" t="str">
        <f t="shared" si="100"/>
        <v/>
      </c>
      <c r="AB62" s="56" t="str">
        <f t="shared" si="165"/>
        <v/>
      </c>
      <c r="AC62" s="66" t="str">
        <f t="shared" si="102"/>
        <v/>
      </c>
      <c r="AD62" s="58" t="str">
        <f t="shared" si="166"/>
        <v/>
      </c>
      <c r="AE62" s="67" t="str">
        <f t="shared" si="167"/>
        <v/>
      </c>
      <c r="AF62" s="60" t="str">
        <f t="shared" si="168"/>
        <v/>
      </c>
      <c r="AG62" s="60" t="str">
        <f t="shared" si="169"/>
        <v/>
      </c>
      <c r="AH62" s="68" t="str">
        <f t="shared" si="107"/>
        <v/>
      </c>
      <c r="AI62" s="69" t="str">
        <f t="shared" si="170"/>
        <v/>
      </c>
      <c r="AJ62" s="63" t="str">
        <f t="shared" si="109"/>
        <v/>
      </c>
      <c r="AK62" s="63" t="str">
        <f t="shared" si="171"/>
        <v/>
      </c>
      <c r="AL62" s="63" t="str">
        <f t="shared" si="172"/>
        <v/>
      </c>
      <c r="AM62" s="63" t="str">
        <f t="shared" si="173"/>
        <v/>
      </c>
      <c r="AN62" s="63" t="str">
        <f t="shared" si="174"/>
        <v/>
      </c>
    </row>
    <row r="63" spans="1:40" ht="25.5" thickTop="1" thickBot="1" x14ac:dyDescent="0.3">
      <c r="B63" t="s">
        <v>1003</v>
      </c>
      <c r="C63" s="126" t="s">
        <v>2181</v>
      </c>
      <c r="D63" s="112" t="s">
        <v>1021</v>
      </c>
      <c r="E63" s="51"/>
      <c r="F63" s="52" t="s">
        <v>1017</v>
      </c>
      <c r="G63" s="52" t="s">
        <v>1016</v>
      </c>
      <c r="H63" s="51"/>
      <c r="I63" s="51"/>
      <c r="J63" s="53"/>
      <c r="K63" s="53"/>
      <c r="L63" s="54" t="str">
        <f t="shared" si="175"/>
        <v xml:space="preserve">            { line: "los que bajan a la fosa., (Sol,,14)(La,m,250)", sC: "as"},</v>
      </c>
      <c r="M63" s="55" t="str">
        <f t="shared" si="86"/>
        <v>(</v>
      </c>
      <c r="N63" s="56" t="str">
        <f t="shared" si="155"/>
        <v>Sol</v>
      </c>
      <c r="O63" s="57" t="str">
        <f t="shared" si="88"/>
        <v>,</v>
      </c>
      <c r="P63" s="58" t="str">
        <f t="shared" si="156"/>
        <v/>
      </c>
      <c r="Q63" s="59" t="str">
        <f t="shared" si="157"/>
        <v>,</v>
      </c>
      <c r="R63" s="60">
        <f t="shared" si="158"/>
        <v>14</v>
      </c>
      <c r="S63" s="55" t="str">
        <f t="shared" si="159"/>
        <v>)</v>
      </c>
      <c r="T63" s="61" t="str">
        <f t="shared" si="93"/>
        <v>(</v>
      </c>
      <c r="U63" s="62" t="str">
        <f t="shared" si="160"/>
        <v>La</v>
      </c>
      <c r="V63" s="63" t="str">
        <f t="shared" si="95"/>
        <v>,</v>
      </c>
      <c r="W63" s="64" t="str">
        <f t="shared" si="161"/>
        <v>m</v>
      </c>
      <c r="X63" s="63" t="str">
        <f t="shared" si="162"/>
        <v>,</v>
      </c>
      <c r="Y63" s="63">
        <f t="shared" si="163"/>
        <v>250</v>
      </c>
      <c r="Z63" s="55" t="str">
        <f t="shared" si="164"/>
        <v>)</v>
      </c>
      <c r="AA63" s="65" t="str">
        <f t="shared" si="100"/>
        <v/>
      </c>
      <c r="AB63" s="56" t="str">
        <f t="shared" si="165"/>
        <v/>
      </c>
      <c r="AC63" s="66" t="str">
        <f t="shared" si="102"/>
        <v/>
      </c>
      <c r="AD63" s="58" t="str">
        <f t="shared" si="166"/>
        <v/>
      </c>
      <c r="AE63" s="67" t="str">
        <f t="shared" si="167"/>
        <v/>
      </c>
      <c r="AF63" s="60" t="str">
        <f t="shared" si="168"/>
        <v/>
      </c>
      <c r="AG63" s="60" t="str">
        <f t="shared" si="169"/>
        <v/>
      </c>
      <c r="AH63" s="68" t="str">
        <f t="shared" si="107"/>
        <v/>
      </c>
      <c r="AI63" s="69" t="str">
        <f t="shared" si="170"/>
        <v/>
      </c>
      <c r="AJ63" s="63" t="str">
        <f t="shared" si="109"/>
        <v/>
      </c>
      <c r="AK63" s="63" t="str">
        <f t="shared" si="171"/>
        <v/>
      </c>
      <c r="AL63" s="63" t="str">
        <f t="shared" si="172"/>
        <v/>
      </c>
      <c r="AM63" s="63" t="str">
        <f t="shared" si="173"/>
        <v/>
      </c>
      <c r="AN63" s="63" t="str">
        <f t="shared" si="174"/>
        <v/>
      </c>
    </row>
    <row r="64" spans="1:40" ht="27.75" thickTop="1" thickBot="1" x14ac:dyDescent="0.4">
      <c r="A64" s="72"/>
      <c r="B64" s="72"/>
      <c r="C64" s="72"/>
      <c r="D64" s="73"/>
      <c r="E64" s="73"/>
      <c r="F64" s="73"/>
      <c r="G64" s="73"/>
      <c r="H64" s="73"/>
      <c r="I64" s="73"/>
      <c r="J64" s="73"/>
      <c r="K64" s="73"/>
      <c r="L64" s="74" t="s">
        <v>997</v>
      </c>
      <c r="M64" s="55" t="str">
        <f t="shared" si="86"/>
        <v/>
      </c>
      <c r="N64" s="56" t="str">
        <f t="shared" si="155"/>
        <v/>
      </c>
      <c r="O64" s="57" t="str">
        <f t="shared" si="88"/>
        <v/>
      </c>
      <c r="P64" s="58" t="str">
        <f t="shared" si="156"/>
        <v/>
      </c>
      <c r="Q64" s="59" t="str">
        <f t="shared" si="157"/>
        <v/>
      </c>
      <c r="R64" s="60" t="str">
        <f t="shared" si="158"/>
        <v/>
      </c>
      <c r="S64" s="55" t="str">
        <f t="shared" si="159"/>
        <v/>
      </c>
      <c r="T64" s="61" t="str">
        <f t="shared" si="93"/>
        <v/>
      </c>
      <c r="U64" s="62" t="str">
        <f t="shared" si="160"/>
        <v/>
      </c>
      <c r="V64" s="63" t="str">
        <f t="shared" si="95"/>
        <v/>
      </c>
      <c r="W64" s="64" t="str">
        <f t="shared" si="161"/>
        <v/>
      </c>
      <c r="X64" s="63" t="str">
        <f t="shared" si="162"/>
        <v/>
      </c>
      <c r="Y64" s="63" t="str">
        <f t="shared" si="163"/>
        <v/>
      </c>
      <c r="Z64" s="55" t="str">
        <f t="shared" si="164"/>
        <v/>
      </c>
      <c r="AA64" s="65" t="str">
        <f t="shared" si="100"/>
        <v/>
      </c>
      <c r="AB64" s="56" t="str">
        <f t="shared" si="165"/>
        <v/>
      </c>
      <c r="AC64" s="66" t="str">
        <f t="shared" si="102"/>
        <v/>
      </c>
      <c r="AD64" s="58" t="str">
        <f t="shared" si="166"/>
        <v/>
      </c>
      <c r="AE64" s="67" t="str">
        <f t="shared" si="167"/>
        <v/>
      </c>
      <c r="AF64" s="60" t="str">
        <f t="shared" si="168"/>
        <v/>
      </c>
      <c r="AG64" s="60" t="str">
        <f t="shared" si="169"/>
        <v/>
      </c>
      <c r="AH64" s="68" t="str">
        <f t="shared" si="107"/>
        <v/>
      </c>
      <c r="AI64" s="69" t="str">
        <f t="shared" si="170"/>
        <v/>
      </c>
      <c r="AJ64" s="63" t="str">
        <f t="shared" si="109"/>
        <v/>
      </c>
      <c r="AK64" s="63" t="str">
        <f t="shared" si="171"/>
        <v/>
      </c>
      <c r="AL64" s="63" t="str">
        <f t="shared" si="172"/>
        <v/>
      </c>
      <c r="AM64" s="63" t="str">
        <f t="shared" si="173"/>
        <v/>
      </c>
      <c r="AN64" s="63" t="str">
        <f t="shared" si="174"/>
        <v/>
      </c>
    </row>
    <row r="65" spans="1:40" ht="25.5" thickTop="1" thickBot="1" x14ac:dyDescent="0.3">
      <c r="B65" t="s">
        <v>1018</v>
      </c>
      <c r="C65" s="125" t="s">
        <v>2182</v>
      </c>
      <c r="D65" s="112" t="s">
        <v>1017</v>
      </c>
      <c r="E65" s="51" t="s">
        <v>1016</v>
      </c>
      <c r="F65" s="52"/>
      <c r="G65" s="52"/>
      <c r="H65" s="51"/>
      <c r="I65" s="51"/>
      <c r="J65" s="53"/>
      <c r="K65" s="53"/>
      <c r="L65" s="54" t="str">
        <f t="shared" ref="L65:L67" si="176">IF(C65="","",_xlfn.CONCAT("            { line: ","""",C65,", ",M65:AN65,""", sC: ","""",B65,"""},"))</f>
        <v xml:space="preserve">            { line: "Los vivos, los vivos son quienes te alaban:, (La,m,20)", sC: "tc"},</v>
      </c>
      <c r="M65" s="55" t="str">
        <f t="shared" si="86"/>
        <v>(</v>
      </c>
      <c r="N65" s="56" t="str">
        <f t="shared" si="155"/>
        <v>La</v>
      </c>
      <c r="O65" s="57" t="str">
        <f t="shared" si="88"/>
        <v>,</v>
      </c>
      <c r="P65" s="58" t="str">
        <f t="shared" si="156"/>
        <v>m</v>
      </c>
      <c r="Q65" s="59" t="str">
        <f t="shared" si="157"/>
        <v>,</v>
      </c>
      <c r="R65" s="60">
        <f t="shared" si="158"/>
        <v>20</v>
      </c>
      <c r="S65" s="55" t="str">
        <f t="shared" si="159"/>
        <v>)</v>
      </c>
      <c r="T65" s="61" t="str">
        <f t="shared" si="93"/>
        <v/>
      </c>
      <c r="U65" s="62" t="str">
        <f t="shared" si="160"/>
        <v/>
      </c>
      <c r="V65" s="63" t="str">
        <f t="shared" si="95"/>
        <v/>
      </c>
      <c r="W65" s="64" t="str">
        <f t="shared" si="161"/>
        <v/>
      </c>
      <c r="X65" s="63" t="str">
        <f t="shared" si="162"/>
        <v/>
      </c>
      <c r="Y65" s="63" t="str">
        <f t="shared" si="163"/>
        <v/>
      </c>
      <c r="Z65" s="55" t="str">
        <f t="shared" si="164"/>
        <v/>
      </c>
      <c r="AA65" s="65" t="str">
        <f t="shared" si="100"/>
        <v/>
      </c>
      <c r="AB65" s="56" t="str">
        <f t="shared" si="165"/>
        <v/>
      </c>
      <c r="AC65" s="66" t="str">
        <f t="shared" si="102"/>
        <v/>
      </c>
      <c r="AD65" s="58" t="str">
        <f t="shared" si="166"/>
        <v/>
      </c>
      <c r="AE65" s="67" t="str">
        <f t="shared" si="167"/>
        <v/>
      </c>
      <c r="AF65" s="60" t="str">
        <f t="shared" si="168"/>
        <v/>
      </c>
      <c r="AG65" s="60" t="str">
        <f t="shared" si="169"/>
        <v/>
      </c>
      <c r="AH65" s="68" t="str">
        <f t="shared" si="107"/>
        <v/>
      </c>
      <c r="AI65" s="69" t="str">
        <f t="shared" si="170"/>
        <v/>
      </c>
      <c r="AJ65" s="63" t="str">
        <f t="shared" si="109"/>
        <v/>
      </c>
      <c r="AK65" s="63" t="str">
        <f t="shared" si="171"/>
        <v/>
      </c>
      <c r="AL65" s="63" t="str">
        <f t="shared" si="172"/>
        <v/>
      </c>
      <c r="AM65" s="63" t="str">
        <f t="shared" si="173"/>
        <v/>
      </c>
      <c r="AN65" s="63" t="str">
        <f t="shared" si="174"/>
        <v/>
      </c>
    </row>
    <row r="66" spans="1:40" ht="25.5" thickTop="1" thickBot="1" x14ac:dyDescent="0.3">
      <c r="C66" s="125" t="s">
        <v>2183</v>
      </c>
      <c r="D66" s="112"/>
      <c r="E66" s="51"/>
      <c r="F66" s="52"/>
      <c r="G66" s="52"/>
      <c r="H66" s="51"/>
      <c r="I66" s="51"/>
      <c r="J66" s="53"/>
      <c r="K66" s="53"/>
      <c r="L66" s="54" t="str">
        <f t="shared" si="176"/>
        <v xml:space="preserve">            { line: "como yo ahora., ", sC: ""},</v>
      </c>
      <c r="M66" s="55" t="str">
        <f t="shared" si="86"/>
        <v/>
      </c>
      <c r="N66" s="56" t="str">
        <f t="shared" si="155"/>
        <v/>
      </c>
      <c r="O66" s="57" t="str">
        <f t="shared" si="88"/>
        <v/>
      </c>
      <c r="P66" s="58" t="str">
        <f t="shared" si="156"/>
        <v/>
      </c>
      <c r="Q66" s="59" t="str">
        <f t="shared" si="157"/>
        <v/>
      </c>
      <c r="R66" s="60" t="str">
        <f t="shared" si="158"/>
        <v/>
      </c>
      <c r="S66" s="55" t="str">
        <f t="shared" si="159"/>
        <v/>
      </c>
      <c r="T66" s="61" t="str">
        <f t="shared" si="93"/>
        <v/>
      </c>
      <c r="U66" s="62" t="str">
        <f t="shared" si="160"/>
        <v/>
      </c>
      <c r="V66" s="63" t="str">
        <f t="shared" si="95"/>
        <v/>
      </c>
      <c r="W66" s="64" t="str">
        <f t="shared" si="161"/>
        <v/>
      </c>
      <c r="X66" s="63" t="str">
        <f t="shared" si="162"/>
        <v/>
      </c>
      <c r="Y66" s="63" t="str">
        <f t="shared" si="163"/>
        <v/>
      </c>
      <c r="Z66" s="55" t="str">
        <f t="shared" si="164"/>
        <v/>
      </c>
      <c r="AA66" s="65" t="str">
        <f t="shared" si="100"/>
        <v/>
      </c>
      <c r="AB66" s="56" t="str">
        <f t="shared" si="165"/>
        <v/>
      </c>
      <c r="AC66" s="66" t="str">
        <f t="shared" si="102"/>
        <v/>
      </c>
      <c r="AD66" s="58" t="str">
        <f t="shared" si="166"/>
        <v/>
      </c>
      <c r="AE66" s="67" t="str">
        <f t="shared" si="167"/>
        <v/>
      </c>
      <c r="AF66" s="60" t="str">
        <f t="shared" si="168"/>
        <v/>
      </c>
      <c r="AG66" s="60" t="str">
        <f t="shared" si="169"/>
        <v/>
      </c>
      <c r="AH66" s="68" t="str">
        <f t="shared" si="107"/>
        <v/>
      </c>
      <c r="AI66" s="69" t="str">
        <f t="shared" si="170"/>
        <v/>
      </c>
      <c r="AJ66" s="63" t="str">
        <f t="shared" si="109"/>
        <v/>
      </c>
      <c r="AK66" s="63" t="str">
        <f t="shared" si="171"/>
        <v/>
      </c>
      <c r="AL66" s="63" t="str">
        <f t="shared" si="172"/>
        <v/>
      </c>
      <c r="AM66" s="63" t="str">
        <f t="shared" si="173"/>
        <v/>
      </c>
      <c r="AN66" s="63" t="str">
        <f t="shared" si="174"/>
        <v/>
      </c>
    </row>
    <row r="67" spans="1:40" ht="25.5" thickTop="1" thickBot="1" x14ac:dyDescent="0.3">
      <c r="C67" s="125" t="s">
        <v>2184</v>
      </c>
      <c r="D67" s="112" t="s">
        <v>1021</v>
      </c>
      <c r="E67" s="51"/>
      <c r="F67" s="52" t="s">
        <v>1017</v>
      </c>
      <c r="G67" s="52" t="s">
        <v>1016</v>
      </c>
      <c r="H67" s="51"/>
      <c r="I67" s="51"/>
      <c r="J67" s="53"/>
      <c r="K67" s="53"/>
      <c r="L67" s="54" t="str">
        <f t="shared" si="176"/>
        <v xml:space="preserve">            { line: "El Padre enseña a sus hijos tu fidelidad., (Sol,,14)(La,m,250)", sC: ""},</v>
      </c>
      <c r="M67" s="55" t="str">
        <f t="shared" si="86"/>
        <v>(</v>
      </c>
      <c r="N67" s="56" t="str">
        <f t="shared" si="155"/>
        <v>Sol</v>
      </c>
      <c r="O67" s="57" t="str">
        <f t="shared" si="88"/>
        <v>,</v>
      </c>
      <c r="P67" s="58" t="str">
        <f t="shared" si="156"/>
        <v/>
      </c>
      <c r="Q67" s="59" t="str">
        <f t="shared" si="157"/>
        <v>,</v>
      </c>
      <c r="R67" s="60">
        <f t="shared" si="158"/>
        <v>14</v>
      </c>
      <c r="S67" s="55" t="str">
        <f t="shared" si="159"/>
        <v>)</v>
      </c>
      <c r="T67" s="61" t="str">
        <f t="shared" si="93"/>
        <v>(</v>
      </c>
      <c r="U67" s="62" t="str">
        <f t="shared" si="160"/>
        <v>La</v>
      </c>
      <c r="V67" s="63" t="str">
        <f t="shared" si="95"/>
        <v>,</v>
      </c>
      <c r="W67" s="64" t="str">
        <f t="shared" si="161"/>
        <v>m</v>
      </c>
      <c r="X67" s="63" t="str">
        <f t="shared" si="162"/>
        <v>,</v>
      </c>
      <c r="Y67" s="63">
        <f t="shared" si="163"/>
        <v>250</v>
      </c>
      <c r="Z67" s="55" t="str">
        <f t="shared" si="164"/>
        <v>)</v>
      </c>
      <c r="AA67" s="65" t="str">
        <f t="shared" si="100"/>
        <v/>
      </c>
      <c r="AB67" s="56" t="str">
        <f t="shared" si="165"/>
        <v/>
      </c>
      <c r="AC67" s="66" t="str">
        <f t="shared" si="102"/>
        <v/>
      </c>
      <c r="AD67" s="58" t="str">
        <f t="shared" si="166"/>
        <v/>
      </c>
      <c r="AE67" s="67" t="str">
        <f t="shared" si="167"/>
        <v/>
      </c>
      <c r="AF67" s="60" t="str">
        <f t="shared" si="168"/>
        <v/>
      </c>
      <c r="AG67" s="60" t="str">
        <f t="shared" si="169"/>
        <v/>
      </c>
      <c r="AH67" s="68" t="str">
        <f t="shared" si="107"/>
        <v/>
      </c>
      <c r="AI67" s="69" t="str">
        <f t="shared" si="170"/>
        <v/>
      </c>
      <c r="AJ67" s="63" t="str">
        <f t="shared" si="109"/>
        <v/>
      </c>
      <c r="AK67" s="63" t="str">
        <f t="shared" si="171"/>
        <v/>
      </c>
      <c r="AL67" s="63" t="str">
        <f t="shared" si="172"/>
        <v/>
      </c>
      <c r="AM67" s="63" t="str">
        <f t="shared" si="173"/>
        <v/>
      </c>
      <c r="AN67" s="63" t="str">
        <f t="shared" si="174"/>
        <v/>
      </c>
    </row>
    <row r="68" spans="1:40" ht="27.75" thickTop="1" thickBot="1" x14ac:dyDescent="0.4">
      <c r="A68" s="72"/>
      <c r="B68" s="72"/>
      <c r="C68" s="72"/>
      <c r="D68" s="73"/>
      <c r="E68" s="73"/>
      <c r="F68" s="73"/>
      <c r="G68" s="73"/>
      <c r="H68" s="73"/>
      <c r="I68" s="73"/>
      <c r="J68" s="73"/>
      <c r="K68" s="73"/>
      <c r="L68" s="74" t="s">
        <v>997</v>
      </c>
      <c r="M68" s="55" t="str">
        <f t="shared" si="86"/>
        <v/>
      </c>
      <c r="N68" s="56" t="str">
        <f t="shared" si="155"/>
        <v/>
      </c>
      <c r="O68" s="57" t="str">
        <f t="shared" si="88"/>
        <v/>
      </c>
      <c r="P68" s="58" t="str">
        <f t="shared" si="156"/>
        <v/>
      </c>
      <c r="Q68" s="59" t="str">
        <f t="shared" si="157"/>
        <v/>
      </c>
      <c r="R68" s="60" t="str">
        <f t="shared" si="158"/>
        <v/>
      </c>
      <c r="S68" s="55" t="str">
        <f t="shared" si="159"/>
        <v/>
      </c>
      <c r="T68" s="61" t="str">
        <f t="shared" si="93"/>
        <v/>
      </c>
      <c r="U68" s="62" t="str">
        <f t="shared" si="160"/>
        <v/>
      </c>
      <c r="V68" s="63" t="str">
        <f t="shared" si="95"/>
        <v/>
      </c>
      <c r="W68" s="64" t="str">
        <f t="shared" si="161"/>
        <v/>
      </c>
      <c r="X68" s="63" t="str">
        <f t="shared" si="162"/>
        <v/>
      </c>
      <c r="Y68" s="63" t="str">
        <f t="shared" si="163"/>
        <v/>
      </c>
      <c r="Z68" s="55" t="str">
        <f t="shared" si="164"/>
        <v/>
      </c>
      <c r="AA68" s="65" t="str">
        <f t="shared" si="100"/>
        <v/>
      </c>
      <c r="AB68" s="56" t="str">
        <f t="shared" si="165"/>
        <v/>
      </c>
      <c r="AC68" s="66" t="str">
        <f t="shared" si="102"/>
        <v/>
      </c>
      <c r="AD68" s="58" t="str">
        <f t="shared" si="166"/>
        <v/>
      </c>
      <c r="AE68" s="67" t="str">
        <f t="shared" si="167"/>
        <v/>
      </c>
      <c r="AF68" s="60" t="str">
        <f t="shared" si="168"/>
        <v/>
      </c>
      <c r="AG68" s="60" t="str">
        <f t="shared" si="169"/>
        <v/>
      </c>
      <c r="AH68" s="68" t="str">
        <f t="shared" si="107"/>
        <v/>
      </c>
      <c r="AI68" s="69" t="str">
        <f t="shared" si="170"/>
        <v/>
      </c>
      <c r="AJ68" s="63" t="str">
        <f t="shared" si="109"/>
        <v/>
      </c>
      <c r="AK68" s="63" t="str">
        <f t="shared" si="171"/>
        <v/>
      </c>
      <c r="AL68" s="63" t="str">
        <f t="shared" si="172"/>
        <v/>
      </c>
      <c r="AM68" s="63" t="str">
        <f t="shared" si="173"/>
        <v/>
      </c>
      <c r="AN68" s="63" t="str">
        <f t="shared" si="174"/>
        <v/>
      </c>
    </row>
    <row r="69" spans="1:40" ht="25.5" thickTop="1" thickBot="1" x14ac:dyDescent="0.3">
      <c r="B69" t="s">
        <v>1001</v>
      </c>
      <c r="C69" s="126" t="s">
        <v>2185</v>
      </c>
      <c r="D69" s="112" t="s">
        <v>1021</v>
      </c>
      <c r="E69" s="51"/>
      <c r="F69" s="52" t="s">
        <v>1017</v>
      </c>
      <c r="G69" s="52" t="s">
        <v>1016</v>
      </c>
      <c r="H69" s="51"/>
      <c r="I69" s="51"/>
      <c r="J69" s="53"/>
      <c r="K69" s="53"/>
      <c r="L69" s="54" t="str">
        <f t="shared" ref="L69" si="177">IF(C69="","",_xlfn.CONCAT("            { line: ","""",C69,", ",M69:AN69,""", sC: ","""",B69,"""},"))</f>
        <v xml:space="preserve">            { line: "Sálvame, Señor, y tocaremos nuestras arpas, (Sol,,14)(La,m,250)", sC: "ta as"},</v>
      </c>
      <c r="M69" s="55" t="str">
        <f t="shared" si="86"/>
        <v>(</v>
      </c>
      <c r="N69" s="56" t="str">
        <f t="shared" si="155"/>
        <v>Sol</v>
      </c>
      <c r="O69" s="57" t="str">
        <f t="shared" si="88"/>
        <v>,</v>
      </c>
      <c r="P69" s="58" t="str">
        <f t="shared" si="156"/>
        <v/>
      </c>
      <c r="Q69" s="59" t="str">
        <f t="shared" si="157"/>
        <v>,</v>
      </c>
      <c r="R69" s="60">
        <f t="shared" si="158"/>
        <v>14</v>
      </c>
      <c r="S69" s="55" t="str">
        <f t="shared" si="159"/>
        <v>)</v>
      </c>
      <c r="T69" s="61" t="str">
        <f t="shared" si="93"/>
        <v>(</v>
      </c>
      <c r="U69" s="62" t="str">
        <f t="shared" si="160"/>
        <v>La</v>
      </c>
      <c r="V69" s="63" t="str">
        <f t="shared" si="95"/>
        <v>,</v>
      </c>
      <c r="W69" s="64" t="str">
        <f t="shared" si="161"/>
        <v>m</v>
      </c>
      <c r="X69" s="63" t="str">
        <f t="shared" si="162"/>
        <v>,</v>
      </c>
      <c r="Y69" s="63">
        <f t="shared" si="163"/>
        <v>250</v>
      </c>
      <c r="Z69" s="55" t="str">
        <f t="shared" si="164"/>
        <v>)</v>
      </c>
      <c r="AA69" s="65" t="str">
        <f t="shared" si="100"/>
        <v/>
      </c>
      <c r="AB69" s="56" t="str">
        <f t="shared" si="165"/>
        <v/>
      </c>
      <c r="AC69" s="66" t="str">
        <f t="shared" si="102"/>
        <v/>
      </c>
      <c r="AD69" s="58" t="str">
        <f t="shared" si="166"/>
        <v/>
      </c>
      <c r="AE69" s="67" t="str">
        <f t="shared" si="167"/>
        <v/>
      </c>
      <c r="AF69" s="60" t="str">
        <f t="shared" si="168"/>
        <v/>
      </c>
      <c r="AG69" s="60" t="str">
        <f t="shared" si="169"/>
        <v/>
      </c>
      <c r="AH69" s="68" t="str">
        <f t="shared" si="107"/>
        <v/>
      </c>
      <c r="AI69" s="69" t="str">
        <f t="shared" si="170"/>
        <v/>
      </c>
      <c r="AJ69" s="63" t="str">
        <f t="shared" si="109"/>
        <v/>
      </c>
      <c r="AK69" s="63" t="str">
        <f t="shared" si="171"/>
        <v/>
      </c>
      <c r="AL69" s="63" t="str">
        <f t="shared" si="172"/>
        <v/>
      </c>
      <c r="AM69" s="63" t="str">
        <f t="shared" si="173"/>
        <v/>
      </c>
      <c r="AN69" s="63" t="str">
        <f t="shared" si="174"/>
        <v/>
      </c>
    </row>
    <row r="70" spans="1:40" ht="25.5" thickTop="1" thickBot="1" x14ac:dyDescent="0.3">
      <c r="B70" t="s">
        <v>1003</v>
      </c>
      <c r="C70" s="126" t="s">
        <v>2186</v>
      </c>
      <c r="D70" s="112" t="s">
        <v>1021</v>
      </c>
      <c r="E70" s="51" t="s">
        <v>1016</v>
      </c>
      <c r="F70" s="52" t="s">
        <v>1017</v>
      </c>
      <c r="G70" s="52" t="s">
        <v>1016</v>
      </c>
      <c r="H70" s="51"/>
      <c r="I70" s="51"/>
      <c r="J70" s="53"/>
      <c r="K70" s="53"/>
      <c r="L70" s="54" t="str">
        <f>IF(C70="","",_xlfn.CONCAT("            { line: ","""",C70,", ",M70:AN70,""", sC: ","""",B70,"""},"))</f>
        <v xml:space="preserve">            { line: "todos nuestros días en la casa del Señor., (Sol,m,14)(La,m,250)", sC: "as"},</v>
      </c>
      <c r="M70" s="55" t="str">
        <f t="shared" si="86"/>
        <v>(</v>
      </c>
      <c r="N70" s="56" t="str">
        <f t="shared" si="155"/>
        <v>Sol</v>
      </c>
      <c r="O70" s="57" t="str">
        <f t="shared" si="88"/>
        <v>,</v>
      </c>
      <c r="P70" s="58" t="str">
        <f t="shared" si="156"/>
        <v>m</v>
      </c>
      <c r="Q70" s="59" t="str">
        <f t="shared" si="157"/>
        <v>,</v>
      </c>
      <c r="R70" s="60">
        <f t="shared" si="158"/>
        <v>14</v>
      </c>
      <c r="S70" s="55" t="str">
        <f t="shared" si="159"/>
        <v>)</v>
      </c>
      <c r="T70" s="61" t="str">
        <f t="shared" si="93"/>
        <v>(</v>
      </c>
      <c r="U70" s="62" t="str">
        <f t="shared" si="160"/>
        <v>La</v>
      </c>
      <c r="V70" s="63" t="str">
        <f t="shared" si="95"/>
        <v>,</v>
      </c>
      <c r="W70" s="64" t="str">
        <f t="shared" si="161"/>
        <v>m</v>
      </c>
      <c r="X70" s="63" t="str">
        <f t="shared" si="162"/>
        <v>,</v>
      </c>
      <c r="Y70" s="63">
        <f t="shared" si="163"/>
        <v>250</v>
      </c>
      <c r="Z70" s="55" t="str">
        <f t="shared" si="164"/>
        <v>)</v>
      </c>
      <c r="AA70" s="65" t="str">
        <f t="shared" si="100"/>
        <v/>
      </c>
      <c r="AB70" s="56" t="str">
        <f t="shared" si="165"/>
        <v/>
      </c>
      <c r="AC70" s="66" t="str">
        <f t="shared" si="102"/>
        <v/>
      </c>
      <c r="AD70" s="58" t="str">
        <f t="shared" si="166"/>
        <v/>
      </c>
      <c r="AE70" s="67" t="str">
        <f t="shared" si="167"/>
        <v/>
      </c>
      <c r="AF70" s="60" t="str">
        <f t="shared" si="168"/>
        <v/>
      </c>
      <c r="AG70" s="60" t="str">
        <f t="shared" si="169"/>
        <v/>
      </c>
      <c r="AH70" s="68" t="str">
        <f t="shared" si="107"/>
        <v/>
      </c>
      <c r="AI70" s="69" t="str">
        <f t="shared" si="170"/>
        <v/>
      </c>
      <c r="AJ70" s="63" t="str">
        <f t="shared" si="109"/>
        <v/>
      </c>
      <c r="AK70" s="63" t="str">
        <f t="shared" si="171"/>
        <v/>
      </c>
      <c r="AL70" s="63" t="str">
        <f t="shared" si="172"/>
        <v/>
      </c>
      <c r="AM70" s="63" t="str">
        <f t="shared" si="173"/>
        <v/>
      </c>
      <c r="AN70" s="63" t="str">
        <f t="shared" si="174"/>
        <v/>
      </c>
    </row>
    <row r="71" spans="1:40" ht="27.75" thickTop="1" thickBot="1" x14ac:dyDescent="0.4">
      <c r="A71" s="72"/>
      <c r="B71" s="72"/>
      <c r="C71" s="72"/>
      <c r="D71" s="73"/>
      <c r="E71" s="73"/>
      <c r="F71" s="73"/>
      <c r="G71" s="73"/>
      <c r="H71" s="73"/>
      <c r="I71" s="73"/>
      <c r="J71" s="73"/>
      <c r="K71" s="73"/>
      <c r="L71" s="74" t="s">
        <v>997</v>
      </c>
      <c r="M71" s="55" t="str">
        <f t="shared" si="86"/>
        <v/>
      </c>
      <c r="N71" s="56" t="str">
        <f t="shared" si="155"/>
        <v/>
      </c>
      <c r="O71" s="57" t="str">
        <f t="shared" si="88"/>
        <v/>
      </c>
      <c r="P71" s="58" t="str">
        <f t="shared" si="156"/>
        <v/>
      </c>
      <c r="Q71" s="59" t="str">
        <f t="shared" si="157"/>
        <v/>
      </c>
      <c r="R71" s="60" t="str">
        <f t="shared" si="158"/>
        <v/>
      </c>
      <c r="S71" s="55" t="str">
        <f t="shared" si="159"/>
        <v/>
      </c>
      <c r="T71" s="61" t="str">
        <f t="shared" si="93"/>
        <v/>
      </c>
      <c r="U71" s="62" t="str">
        <f t="shared" si="160"/>
        <v/>
      </c>
      <c r="V71" s="63" t="str">
        <f t="shared" si="95"/>
        <v/>
      </c>
      <c r="W71" s="64" t="str">
        <f t="shared" si="161"/>
        <v/>
      </c>
      <c r="X71" s="63" t="str">
        <f t="shared" si="162"/>
        <v/>
      </c>
      <c r="Y71" s="63" t="str">
        <f t="shared" si="163"/>
        <v/>
      </c>
      <c r="Z71" s="55" t="str">
        <f t="shared" si="164"/>
        <v/>
      </c>
      <c r="AA71" s="65" t="str">
        <f t="shared" si="100"/>
        <v/>
      </c>
      <c r="AB71" s="56" t="str">
        <f t="shared" si="165"/>
        <v/>
      </c>
      <c r="AC71" s="66" t="str">
        <f t="shared" si="102"/>
        <v/>
      </c>
      <c r="AD71" s="58" t="str">
        <f t="shared" si="166"/>
        <v/>
      </c>
      <c r="AE71" s="67" t="str">
        <f t="shared" si="167"/>
        <v/>
      </c>
      <c r="AF71" s="60" t="str">
        <f t="shared" si="168"/>
        <v/>
      </c>
      <c r="AG71" s="60" t="str">
        <f t="shared" si="169"/>
        <v/>
      </c>
      <c r="AH71" s="68" t="str">
        <f t="shared" si="107"/>
        <v/>
      </c>
      <c r="AI71" s="69" t="str">
        <f t="shared" si="170"/>
        <v/>
      </c>
      <c r="AJ71" s="63" t="str">
        <f t="shared" si="109"/>
        <v/>
      </c>
      <c r="AK71" s="63" t="str">
        <f t="shared" si="171"/>
        <v/>
      </c>
      <c r="AL71" s="63" t="str">
        <f t="shared" si="172"/>
        <v/>
      </c>
      <c r="AM71" s="63" t="str">
        <f t="shared" si="173"/>
        <v/>
      </c>
      <c r="AN71" s="63" t="str">
        <f t="shared" si="174"/>
        <v/>
      </c>
    </row>
    <row r="72" spans="1:40" ht="25.5" thickTop="1" thickBot="1" x14ac:dyDescent="0.3">
      <c r="B72" t="s">
        <v>1018</v>
      </c>
      <c r="C72" s="125" t="s">
        <v>2120</v>
      </c>
      <c r="D72" s="112" t="s">
        <v>1017</v>
      </c>
      <c r="E72" s="51" t="s">
        <v>1016</v>
      </c>
      <c r="F72" s="52"/>
      <c r="G72" s="52"/>
      <c r="H72" s="51"/>
      <c r="I72" s="51"/>
      <c r="J72" s="53"/>
      <c r="K72" s="53"/>
      <c r="L72" s="54" t="str">
        <f t="shared" ref="L72:L73" si="178">IF(C72="","",_xlfn.CONCAT("            { line: ","""",C72,", ",M72:AN72,""", sC: ","""",B72,"""},"))</f>
        <v xml:space="preserve">            { line: "Gloria al Padre, y al Hijo, y al Espíritu Santo., (La,m,20)", sC: "tc"},</v>
      </c>
      <c r="M72" s="55" t="str">
        <f t="shared" si="86"/>
        <v>(</v>
      </c>
      <c r="N72" s="56" t="str">
        <f t="shared" si="155"/>
        <v>La</v>
      </c>
      <c r="O72" s="57" t="str">
        <f t="shared" si="88"/>
        <v>,</v>
      </c>
      <c r="P72" s="58" t="str">
        <f t="shared" si="156"/>
        <v>m</v>
      </c>
      <c r="Q72" s="59" t="str">
        <f t="shared" si="157"/>
        <v>,</v>
      </c>
      <c r="R72" s="60">
        <f t="shared" si="158"/>
        <v>20</v>
      </c>
      <c r="S72" s="55" t="str">
        <f t="shared" si="159"/>
        <v>)</v>
      </c>
      <c r="T72" s="61" t="str">
        <f t="shared" si="93"/>
        <v/>
      </c>
      <c r="U72" s="62" t="str">
        <f t="shared" si="160"/>
        <v/>
      </c>
      <c r="V72" s="63" t="str">
        <f t="shared" si="95"/>
        <v/>
      </c>
      <c r="W72" s="64" t="str">
        <f t="shared" si="161"/>
        <v/>
      </c>
      <c r="X72" s="63" t="str">
        <f t="shared" si="162"/>
        <v/>
      </c>
      <c r="Y72" s="63" t="str">
        <f t="shared" si="163"/>
        <v/>
      </c>
      <c r="Z72" s="55" t="str">
        <f t="shared" si="164"/>
        <v/>
      </c>
      <c r="AA72" s="65" t="str">
        <f t="shared" si="100"/>
        <v/>
      </c>
      <c r="AB72" s="56" t="str">
        <f t="shared" si="165"/>
        <v/>
      </c>
      <c r="AC72" s="66" t="str">
        <f t="shared" si="102"/>
        <v/>
      </c>
      <c r="AD72" s="58" t="str">
        <f t="shared" si="166"/>
        <v/>
      </c>
      <c r="AE72" s="67" t="str">
        <f t="shared" si="167"/>
        <v/>
      </c>
      <c r="AF72" s="60" t="str">
        <f t="shared" si="168"/>
        <v/>
      </c>
      <c r="AG72" s="60" t="str">
        <f t="shared" si="169"/>
        <v/>
      </c>
      <c r="AH72" s="68" t="str">
        <f t="shared" si="107"/>
        <v/>
      </c>
      <c r="AI72" s="69" t="str">
        <f t="shared" si="170"/>
        <v/>
      </c>
      <c r="AJ72" s="63" t="str">
        <f t="shared" si="109"/>
        <v/>
      </c>
      <c r="AK72" s="63" t="str">
        <f t="shared" si="171"/>
        <v/>
      </c>
      <c r="AL72" s="63" t="str">
        <f t="shared" si="172"/>
        <v/>
      </c>
      <c r="AM72" s="63" t="str">
        <f t="shared" si="173"/>
        <v/>
      </c>
      <c r="AN72" s="63" t="str">
        <f t="shared" si="174"/>
        <v/>
      </c>
    </row>
    <row r="73" spans="1:40" ht="25.5" thickTop="1" thickBot="1" x14ac:dyDescent="0.3">
      <c r="B73" t="s">
        <v>1001</v>
      </c>
      <c r="C73" s="126" t="s">
        <v>2154</v>
      </c>
      <c r="D73" s="112" t="s">
        <v>1021</v>
      </c>
      <c r="E73" s="51" t="s">
        <v>1016</v>
      </c>
      <c r="F73" s="52" t="s">
        <v>1017</v>
      </c>
      <c r="G73" s="52" t="s">
        <v>1016</v>
      </c>
      <c r="H73" s="51"/>
      <c r="I73" s="51"/>
      <c r="J73" s="53"/>
      <c r="K73" s="53"/>
      <c r="L73" s="54" t="str">
        <f t="shared" si="178"/>
        <v xml:space="preserve">            { line: "Como era en el principio, ahora y siempre, por los siglos de los siglos. Amén., (Sol,m,14)(La,m,250)", sC: "ta as"},</v>
      </c>
      <c r="M73" s="55" t="str">
        <f t="shared" si="86"/>
        <v>(</v>
      </c>
      <c r="N73" s="56" t="str">
        <f t="shared" si="155"/>
        <v>Sol</v>
      </c>
      <c r="O73" s="57" t="str">
        <f t="shared" si="88"/>
        <v>,</v>
      </c>
      <c r="P73" s="58" t="str">
        <f t="shared" si="156"/>
        <v>m</v>
      </c>
      <c r="Q73" s="59" t="str">
        <f t="shared" si="157"/>
        <v>,</v>
      </c>
      <c r="R73" s="60">
        <f t="shared" si="158"/>
        <v>14</v>
      </c>
      <c r="S73" s="55" t="str">
        <f t="shared" si="159"/>
        <v>)</v>
      </c>
      <c r="T73" s="61" t="str">
        <f t="shared" si="93"/>
        <v>(</v>
      </c>
      <c r="U73" s="62" t="str">
        <f t="shared" si="160"/>
        <v>La</v>
      </c>
      <c r="V73" s="63" t="str">
        <f t="shared" si="95"/>
        <v>,</v>
      </c>
      <c r="W73" s="64" t="str">
        <f t="shared" si="161"/>
        <v>m</v>
      </c>
      <c r="X73" s="63" t="str">
        <f t="shared" si="162"/>
        <v>,</v>
      </c>
      <c r="Y73" s="63">
        <f t="shared" si="163"/>
        <v>250</v>
      </c>
      <c r="Z73" s="55" t="str">
        <f t="shared" si="164"/>
        <v>)</v>
      </c>
      <c r="AA73" s="65" t="str">
        <f t="shared" si="100"/>
        <v/>
      </c>
      <c r="AB73" s="56" t="str">
        <f t="shared" si="165"/>
        <v/>
      </c>
      <c r="AC73" s="66" t="str">
        <f t="shared" si="102"/>
        <v/>
      </c>
      <c r="AD73" s="58" t="str">
        <f t="shared" si="166"/>
        <v/>
      </c>
      <c r="AE73" s="67" t="str">
        <f t="shared" si="167"/>
        <v/>
      </c>
      <c r="AF73" s="60" t="str">
        <f t="shared" si="168"/>
        <v/>
      </c>
      <c r="AG73" s="60" t="str">
        <f t="shared" si="169"/>
        <v/>
      </c>
      <c r="AH73" s="68" t="str">
        <f t="shared" si="107"/>
        <v/>
      </c>
      <c r="AI73" s="69" t="str">
        <f t="shared" si="170"/>
        <v/>
      </c>
      <c r="AJ73" s="63" t="str">
        <f t="shared" si="109"/>
        <v/>
      </c>
      <c r="AK73" s="63" t="str">
        <f t="shared" si="171"/>
        <v/>
      </c>
      <c r="AL73" s="63" t="str">
        <f t="shared" si="172"/>
        <v/>
      </c>
      <c r="AM73" s="63" t="str">
        <f t="shared" si="173"/>
        <v/>
      </c>
      <c r="AN73" s="63" t="str">
        <f t="shared" si="174"/>
        <v/>
      </c>
    </row>
    <row r="74" spans="1:40" ht="25.5" outlineLevel="1" thickTop="1" thickBot="1" x14ac:dyDescent="0.4">
      <c r="C74" s="111"/>
      <c r="D74" s="112"/>
      <c r="E74" s="51"/>
      <c r="F74" s="52"/>
      <c r="G74" s="52"/>
      <c r="H74" s="51"/>
      <c r="I74" s="51"/>
      <c r="J74" s="53"/>
      <c r="K74" s="53"/>
      <c r="L74" s="54" t="str">
        <f t="shared" ref="L74:L102" si="179">IF(C74="","",_xlfn.CONCAT("            { line: ","""",C74,", ",M74:AN74,""", sC: ","""",B74,"""},"))</f>
        <v/>
      </c>
      <c r="M74" s="55" t="str">
        <f t="shared" si="86"/>
        <v/>
      </c>
      <c r="N74" s="56" t="str">
        <f t="shared" si="155"/>
        <v/>
      </c>
      <c r="O74" s="57" t="str">
        <f t="shared" si="88"/>
        <v/>
      </c>
      <c r="P74" s="58" t="str">
        <f t="shared" si="156"/>
        <v/>
      </c>
      <c r="Q74" s="59" t="str">
        <f t="shared" si="157"/>
        <v/>
      </c>
      <c r="R74" s="60" t="str">
        <f t="shared" si="158"/>
        <v/>
      </c>
      <c r="S74" s="55" t="str">
        <f t="shared" si="159"/>
        <v/>
      </c>
      <c r="T74" s="61" t="str">
        <f t="shared" si="93"/>
        <v/>
      </c>
      <c r="U74" s="62" t="str">
        <f t="shared" si="160"/>
        <v/>
      </c>
      <c r="V74" s="63" t="str">
        <f t="shared" si="95"/>
        <v/>
      </c>
      <c r="W74" s="64" t="str">
        <f t="shared" si="161"/>
        <v/>
      </c>
      <c r="X74" s="63" t="str">
        <f t="shared" si="162"/>
        <v/>
      </c>
      <c r="Y74" s="63" t="str">
        <f t="shared" si="163"/>
        <v/>
      </c>
      <c r="Z74" s="55" t="str">
        <f t="shared" si="164"/>
        <v/>
      </c>
      <c r="AA74" s="65" t="str">
        <f t="shared" si="100"/>
        <v/>
      </c>
      <c r="AB74" s="56" t="str">
        <f t="shared" si="165"/>
        <v/>
      </c>
      <c r="AC74" s="66" t="str">
        <f t="shared" si="102"/>
        <v/>
      </c>
      <c r="AD74" s="58" t="str">
        <f t="shared" si="166"/>
        <v/>
      </c>
      <c r="AE74" s="67" t="str">
        <f t="shared" si="167"/>
        <v/>
      </c>
      <c r="AF74" s="60" t="str">
        <f t="shared" si="168"/>
        <v/>
      </c>
      <c r="AG74" s="60" t="str">
        <f t="shared" si="169"/>
        <v/>
      </c>
      <c r="AH74" s="68" t="str">
        <f t="shared" si="107"/>
        <v/>
      </c>
      <c r="AI74" s="69" t="str">
        <f t="shared" si="170"/>
        <v/>
      </c>
      <c r="AJ74" s="63" t="str">
        <f t="shared" si="109"/>
        <v/>
      </c>
      <c r="AK74" s="63" t="str">
        <f t="shared" si="171"/>
        <v/>
      </c>
      <c r="AL74" s="63" t="str">
        <f t="shared" si="172"/>
        <v/>
      </c>
      <c r="AM74" s="63" t="str">
        <f t="shared" si="173"/>
        <v/>
      </c>
      <c r="AN74" s="63" t="str">
        <f t="shared" si="174"/>
        <v/>
      </c>
    </row>
    <row r="75" spans="1:40" ht="25.5" outlineLevel="1" thickTop="1" thickBot="1" x14ac:dyDescent="0.4">
      <c r="C75" s="111"/>
      <c r="D75" s="112"/>
      <c r="E75" s="51"/>
      <c r="F75" s="52"/>
      <c r="G75" s="52"/>
      <c r="H75" s="51"/>
      <c r="I75" s="51"/>
      <c r="J75" s="53"/>
      <c r="K75" s="53"/>
      <c r="L75" s="54" t="str">
        <f t="shared" si="179"/>
        <v/>
      </c>
      <c r="M75" s="55" t="str">
        <f t="shared" si="86"/>
        <v/>
      </c>
      <c r="N75" s="56" t="str">
        <f t="shared" si="155"/>
        <v/>
      </c>
      <c r="O75" s="57" t="str">
        <f t="shared" si="88"/>
        <v/>
      </c>
      <c r="P75" s="58" t="str">
        <f t="shared" si="156"/>
        <v/>
      </c>
      <c r="Q75" s="59" t="str">
        <f t="shared" si="157"/>
        <v/>
      </c>
      <c r="R75" s="60" t="str">
        <f t="shared" si="158"/>
        <v/>
      </c>
      <c r="S75" s="55" t="str">
        <f t="shared" si="159"/>
        <v/>
      </c>
      <c r="T75" s="61" t="str">
        <f t="shared" si="93"/>
        <v/>
      </c>
      <c r="U75" s="62" t="str">
        <f t="shared" si="160"/>
        <v/>
      </c>
      <c r="V75" s="63" t="str">
        <f t="shared" si="95"/>
        <v/>
      </c>
      <c r="W75" s="64" t="str">
        <f t="shared" si="161"/>
        <v/>
      </c>
      <c r="X75" s="63" t="str">
        <f t="shared" si="162"/>
        <v/>
      </c>
      <c r="Y75" s="63" t="str">
        <f t="shared" si="163"/>
        <v/>
      </c>
      <c r="Z75" s="55" t="str">
        <f t="shared" si="164"/>
        <v/>
      </c>
      <c r="AA75" s="65" t="str">
        <f t="shared" si="100"/>
        <v/>
      </c>
      <c r="AB75" s="56" t="str">
        <f t="shared" si="165"/>
        <v/>
      </c>
      <c r="AC75" s="66" t="str">
        <f t="shared" si="102"/>
        <v/>
      </c>
      <c r="AD75" s="58" t="str">
        <f t="shared" si="166"/>
        <v/>
      </c>
      <c r="AE75" s="67" t="str">
        <f t="shared" si="167"/>
        <v/>
      </c>
      <c r="AF75" s="60" t="str">
        <f t="shared" si="168"/>
        <v/>
      </c>
      <c r="AG75" s="60" t="str">
        <f t="shared" si="169"/>
        <v/>
      </c>
      <c r="AH75" s="68" t="str">
        <f t="shared" si="107"/>
        <v/>
      </c>
      <c r="AI75" s="69" t="str">
        <f t="shared" si="170"/>
        <v/>
      </c>
      <c r="AJ75" s="63" t="str">
        <f t="shared" si="109"/>
        <v/>
      </c>
      <c r="AK75" s="63" t="str">
        <f t="shared" si="171"/>
        <v/>
      </c>
      <c r="AL75" s="63" t="str">
        <f t="shared" si="172"/>
        <v/>
      </c>
      <c r="AM75" s="63" t="str">
        <f t="shared" si="173"/>
        <v/>
      </c>
      <c r="AN75" s="63" t="str">
        <f t="shared" si="174"/>
        <v/>
      </c>
    </row>
    <row r="76" spans="1:40" ht="25.5" outlineLevel="1" thickTop="1" thickBot="1" x14ac:dyDescent="0.4">
      <c r="C76" s="111"/>
      <c r="D76" s="112"/>
      <c r="E76" s="51"/>
      <c r="F76" s="52"/>
      <c r="G76" s="52"/>
      <c r="H76" s="51"/>
      <c r="I76" s="51"/>
      <c r="J76" s="53"/>
      <c r="K76" s="53"/>
      <c r="L76" s="54" t="str">
        <f t="shared" si="179"/>
        <v/>
      </c>
      <c r="M76" s="55" t="str">
        <f t="shared" si="86"/>
        <v/>
      </c>
      <c r="N76" s="56" t="str">
        <f t="shared" si="155"/>
        <v/>
      </c>
      <c r="O76" s="57" t="str">
        <f t="shared" si="88"/>
        <v/>
      </c>
      <c r="P76" s="58" t="str">
        <f t="shared" si="156"/>
        <v/>
      </c>
      <c r="Q76" s="59" t="str">
        <f t="shared" si="157"/>
        <v/>
      </c>
      <c r="R76" s="60" t="str">
        <f t="shared" si="158"/>
        <v/>
      </c>
      <c r="S76" s="55" t="str">
        <f t="shared" si="159"/>
        <v/>
      </c>
      <c r="T76" s="61" t="str">
        <f t="shared" si="93"/>
        <v/>
      </c>
      <c r="U76" s="62" t="str">
        <f t="shared" si="160"/>
        <v/>
      </c>
      <c r="V76" s="63" t="str">
        <f t="shared" si="95"/>
        <v/>
      </c>
      <c r="W76" s="64" t="str">
        <f t="shared" si="161"/>
        <v/>
      </c>
      <c r="X76" s="63" t="str">
        <f t="shared" si="162"/>
        <v/>
      </c>
      <c r="Y76" s="63" t="str">
        <f t="shared" si="163"/>
        <v/>
      </c>
      <c r="Z76" s="55" t="str">
        <f t="shared" si="164"/>
        <v/>
      </c>
      <c r="AA76" s="65" t="str">
        <f t="shared" si="100"/>
        <v/>
      </c>
      <c r="AB76" s="56" t="str">
        <f t="shared" si="165"/>
        <v/>
      </c>
      <c r="AC76" s="66" t="str">
        <f t="shared" si="102"/>
        <v/>
      </c>
      <c r="AD76" s="58" t="str">
        <f t="shared" si="166"/>
        <v/>
      </c>
      <c r="AE76" s="67" t="str">
        <f t="shared" si="167"/>
        <v/>
      </c>
      <c r="AF76" s="60" t="str">
        <f t="shared" si="168"/>
        <v/>
      </c>
      <c r="AG76" s="60" t="str">
        <f t="shared" si="169"/>
        <v/>
      </c>
      <c r="AH76" s="68" t="str">
        <f t="shared" si="107"/>
        <v/>
      </c>
      <c r="AI76" s="69" t="str">
        <f t="shared" si="170"/>
        <v/>
      </c>
      <c r="AJ76" s="63" t="str">
        <f t="shared" si="109"/>
        <v/>
      </c>
      <c r="AK76" s="63" t="str">
        <f t="shared" si="171"/>
        <v/>
      </c>
      <c r="AL76" s="63" t="str">
        <f t="shared" si="172"/>
        <v/>
      </c>
      <c r="AM76" s="63" t="str">
        <f t="shared" si="173"/>
        <v/>
      </c>
      <c r="AN76" s="63" t="str">
        <f t="shared" si="174"/>
        <v/>
      </c>
    </row>
    <row r="77" spans="1:40" ht="25.5" outlineLevel="1" thickTop="1" thickBot="1" x14ac:dyDescent="0.4">
      <c r="C77" s="111"/>
      <c r="D77" s="112"/>
      <c r="E77" s="51"/>
      <c r="F77" s="52"/>
      <c r="G77" s="52"/>
      <c r="H77" s="51"/>
      <c r="I77" s="51"/>
      <c r="J77" s="53"/>
      <c r="K77" s="53"/>
      <c r="L77" s="54" t="str">
        <f t="shared" si="179"/>
        <v/>
      </c>
      <c r="M77" s="55" t="str">
        <f t="shared" si="86"/>
        <v/>
      </c>
      <c r="N77" s="56" t="str">
        <f t="shared" si="155"/>
        <v/>
      </c>
      <c r="O77" s="57" t="str">
        <f t="shared" si="88"/>
        <v/>
      </c>
      <c r="P77" s="58" t="str">
        <f t="shared" si="156"/>
        <v/>
      </c>
      <c r="Q77" s="59" t="str">
        <f t="shared" si="157"/>
        <v/>
      </c>
      <c r="R77" s="60" t="str">
        <f t="shared" si="158"/>
        <v/>
      </c>
      <c r="S77" s="55" t="str">
        <f t="shared" si="159"/>
        <v/>
      </c>
      <c r="T77" s="61" t="str">
        <f t="shared" si="93"/>
        <v/>
      </c>
      <c r="U77" s="62" t="str">
        <f t="shared" si="160"/>
        <v/>
      </c>
      <c r="V77" s="63" t="str">
        <f t="shared" si="95"/>
        <v/>
      </c>
      <c r="W77" s="64" t="str">
        <f t="shared" si="161"/>
        <v/>
      </c>
      <c r="X77" s="63" t="str">
        <f t="shared" si="162"/>
        <v/>
      </c>
      <c r="Y77" s="63" t="str">
        <f t="shared" si="163"/>
        <v/>
      </c>
      <c r="Z77" s="55" t="str">
        <f t="shared" si="164"/>
        <v/>
      </c>
      <c r="AA77" s="65" t="str">
        <f t="shared" si="100"/>
        <v/>
      </c>
      <c r="AB77" s="56" t="str">
        <f t="shared" si="165"/>
        <v/>
      </c>
      <c r="AC77" s="66" t="str">
        <f t="shared" si="102"/>
        <v/>
      </c>
      <c r="AD77" s="58" t="str">
        <f t="shared" si="166"/>
        <v/>
      </c>
      <c r="AE77" s="67" t="str">
        <f t="shared" si="167"/>
        <v/>
      </c>
      <c r="AF77" s="60" t="str">
        <f t="shared" si="168"/>
        <v/>
      </c>
      <c r="AG77" s="60" t="str">
        <f t="shared" si="169"/>
        <v/>
      </c>
      <c r="AH77" s="68" t="str">
        <f t="shared" si="107"/>
        <v/>
      </c>
      <c r="AI77" s="69" t="str">
        <f t="shared" si="170"/>
        <v/>
      </c>
      <c r="AJ77" s="63" t="str">
        <f t="shared" si="109"/>
        <v/>
      </c>
      <c r="AK77" s="63" t="str">
        <f t="shared" si="171"/>
        <v/>
      </c>
      <c r="AL77" s="63" t="str">
        <f t="shared" si="172"/>
        <v/>
      </c>
      <c r="AM77" s="63" t="str">
        <f t="shared" si="173"/>
        <v/>
      </c>
      <c r="AN77" s="63" t="str">
        <f t="shared" si="174"/>
        <v/>
      </c>
    </row>
    <row r="78" spans="1:40" ht="25.5" outlineLevel="1" thickTop="1" thickBot="1" x14ac:dyDescent="0.4">
      <c r="C78" s="111"/>
      <c r="D78" s="112"/>
      <c r="E78" s="51"/>
      <c r="F78" s="52"/>
      <c r="G78" s="52"/>
      <c r="H78" s="51"/>
      <c r="I78" s="51"/>
      <c r="J78" s="53"/>
      <c r="K78" s="53"/>
      <c r="L78" s="54" t="str">
        <f t="shared" si="179"/>
        <v/>
      </c>
      <c r="M78" s="55" t="str">
        <f t="shared" si="86"/>
        <v/>
      </c>
      <c r="N78" s="56" t="str">
        <f t="shared" si="155"/>
        <v/>
      </c>
      <c r="O78" s="57" t="str">
        <f t="shared" si="88"/>
        <v/>
      </c>
      <c r="P78" s="58" t="str">
        <f t="shared" si="156"/>
        <v/>
      </c>
      <c r="Q78" s="59" t="str">
        <f t="shared" si="157"/>
        <v/>
      </c>
      <c r="R78" s="60" t="str">
        <f t="shared" si="158"/>
        <v/>
      </c>
      <c r="S78" s="55" t="str">
        <f t="shared" si="159"/>
        <v/>
      </c>
      <c r="T78" s="61" t="str">
        <f t="shared" si="93"/>
        <v/>
      </c>
      <c r="U78" s="62" t="str">
        <f t="shared" si="160"/>
        <v/>
      </c>
      <c r="V78" s="63" t="str">
        <f t="shared" si="95"/>
        <v/>
      </c>
      <c r="W78" s="64" t="str">
        <f t="shared" si="161"/>
        <v/>
      </c>
      <c r="X78" s="63" t="str">
        <f t="shared" si="162"/>
        <v/>
      </c>
      <c r="Y78" s="63" t="str">
        <f t="shared" si="163"/>
        <v/>
      </c>
      <c r="Z78" s="55" t="str">
        <f t="shared" si="164"/>
        <v/>
      </c>
      <c r="AA78" s="65" t="str">
        <f t="shared" si="100"/>
        <v/>
      </c>
      <c r="AB78" s="56" t="str">
        <f t="shared" si="165"/>
        <v/>
      </c>
      <c r="AC78" s="66" t="str">
        <f t="shared" si="102"/>
        <v/>
      </c>
      <c r="AD78" s="58" t="str">
        <f t="shared" si="166"/>
        <v/>
      </c>
      <c r="AE78" s="67" t="str">
        <f t="shared" si="167"/>
        <v/>
      </c>
      <c r="AF78" s="60" t="str">
        <f t="shared" si="168"/>
        <v/>
      </c>
      <c r="AG78" s="60" t="str">
        <f t="shared" si="169"/>
        <v/>
      </c>
      <c r="AH78" s="68" t="str">
        <f t="shared" si="107"/>
        <v/>
      </c>
      <c r="AI78" s="69" t="str">
        <f t="shared" si="170"/>
        <v/>
      </c>
      <c r="AJ78" s="63" t="str">
        <f t="shared" si="109"/>
        <v/>
      </c>
      <c r="AK78" s="63" t="str">
        <f t="shared" si="171"/>
        <v/>
      </c>
      <c r="AL78" s="63" t="str">
        <f t="shared" si="172"/>
        <v/>
      </c>
      <c r="AM78" s="63" t="str">
        <f t="shared" si="173"/>
        <v/>
      </c>
      <c r="AN78" s="63" t="str">
        <f t="shared" si="174"/>
        <v/>
      </c>
    </row>
    <row r="79" spans="1:40" ht="25.5" outlineLevel="1" thickTop="1" thickBot="1" x14ac:dyDescent="0.4">
      <c r="C79" s="111"/>
      <c r="D79" s="112"/>
      <c r="E79" s="51"/>
      <c r="F79" s="52"/>
      <c r="G79" s="52"/>
      <c r="H79" s="51"/>
      <c r="I79" s="51"/>
      <c r="J79" s="53"/>
      <c r="K79" s="53"/>
      <c r="L79" s="54" t="str">
        <f t="shared" si="179"/>
        <v/>
      </c>
      <c r="M79" s="55" t="str">
        <f t="shared" si="86"/>
        <v/>
      </c>
      <c r="N79" s="56" t="str">
        <f t="shared" si="155"/>
        <v/>
      </c>
      <c r="O79" s="57" t="str">
        <f t="shared" si="88"/>
        <v/>
      </c>
      <c r="P79" s="58" t="str">
        <f t="shared" si="156"/>
        <v/>
      </c>
      <c r="Q79" s="59" t="str">
        <f t="shared" si="157"/>
        <v/>
      </c>
      <c r="R79" s="60" t="str">
        <f t="shared" si="158"/>
        <v/>
      </c>
      <c r="S79" s="55" t="str">
        <f t="shared" si="159"/>
        <v/>
      </c>
      <c r="T79" s="61" t="str">
        <f t="shared" si="93"/>
        <v/>
      </c>
      <c r="U79" s="62" t="str">
        <f t="shared" si="160"/>
        <v/>
      </c>
      <c r="V79" s="63" t="str">
        <f t="shared" si="95"/>
        <v/>
      </c>
      <c r="W79" s="64" t="str">
        <f t="shared" si="161"/>
        <v/>
      </c>
      <c r="X79" s="63" t="str">
        <f t="shared" si="162"/>
        <v/>
      </c>
      <c r="Y79" s="63" t="str">
        <f t="shared" si="163"/>
        <v/>
      </c>
      <c r="Z79" s="55" t="str">
        <f t="shared" si="164"/>
        <v/>
      </c>
      <c r="AA79" s="65" t="str">
        <f t="shared" si="100"/>
        <v/>
      </c>
      <c r="AB79" s="56" t="str">
        <f t="shared" si="165"/>
        <v/>
      </c>
      <c r="AC79" s="66" t="str">
        <f t="shared" si="102"/>
        <v/>
      </c>
      <c r="AD79" s="58" t="str">
        <f t="shared" si="166"/>
        <v/>
      </c>
      <c r="AE79" s="67" t="str">
        <f t="shared" si="167"/>
        <v/>
      </c>
      <c r="AF79" s="60" t="str">
        <f t="shared" si="168"/>
        <v/>
      </c>
      <c r="AG79" s="60" t="str">
        <f t="shared" si="169"/>
        <v/>
      </c>
      <c r="AH79" s="68" t="str">
        <f t="shared" si="107"/>
        <v/>
      </c>
      <c r="AI79" s="69" t="str">
        <f t="shared" si="170"/>
        <v/>
      </c>
      <c r="AJ79" s="63" t="str">
        <f t="shared" si="109"/>
        <v/>
      </c>
      <c r="AK79" s="63" t="str">
        <f t="shared" si="171"/>
        <v/>
      </c>
      <c r="AL79" s="63" t="str">
        <f t="shared" si="172"/>
        <v/>
      </c>
      <c r="AM79" s="63" t="str">
        <f t="shared" si="173"/>
        <v/>
      </c>
      <c r="AN79" s="63" t="str">
        <f t="shared" si="174"/>
        <v/>
      </c>
    </row>
    <row r="80" spans="1:40" ht="25.5" outlineLevel="1" thickTop="1" thickBot="1" x14ac:dyDescent="0.4">
      <c r="C80" s="111"/>
      <c r="D80" s="112"/>
      <c r="E80" s="51"/>
      <c r="F80" s="52"/>
      <c r="G80" s="52"/>
      <c r="H80" s="51"/>
      <c r="I80" s="51"/>
      <c r="J80" s="53"/>
      <c r="K80" s="53"/>
      <c r="L80" s="54" t="str">
        <f t="shared" si="179"/>
        <v/>
      </c>
      <c r="M80" s="55" t="str">
        <f t="shared" si="86"/>
        <v/>
      </c>
      <c r="N80" s="56" t="str">
        <f t="shared" si="155"/>
        <v/>
      </c>
      <c r="O80" s="57" t="str">
        <f t="shared" si="88"/>
        <v/>
      </c>
      <c r="P80" s="58" t="str">
        <f t="shared" si="156"/>
        <v/>
      </c>
      <c r="Q80" s="59" t="str">
        <f t="shared" si="157"/>
        <v/>
      </c>
      <c r="R80" s="60" t="str">
        <f t="shared" si="158"/>
        <v/>
      </c>
      <c r="S80" s="55" t="str">
        <f t="shared" si="159"/>
        <v/>
      </c>
      <c r="T80" s="61" t="str">
        <f t="shared" si="93"/>
        <v/>
      </c>
      <c r="U80" s="62" t="str">
        <f t="shared" si="160"/>
        <v/>
      </c>
      <c r="V80" s="63" t="str">
        <f t="shared" si="95"/>
        <v/>
      </c>
      <c r="W80" s="64" t="str">
        <f t="shared" si="161"/>
        <v/>
      </c>
      <c r="X80" s="63" t="str">
        <f t="shared" si="162"/>
        <v/>
      </c>
      <c r="Y80" s="63" t="str">
        <f t="shared" si="163"/>
        <v/>
      </c>
      <c r="Z80" s="55" t="str">
        <f t="shared" si="164"/>
        <v/>
      </c>
      <c r="AA80" s="65" t="str">
        <f t="shared" si="100"/>
        <v/>
      </c>
      <c r="AB80" s="56" t="str">
        <f t="shared" si="165"/>
        <v/>
      </c>
      <c r="AC80" s="66" t="str">
        <f t="shared" si="102"/>
        <v/>
      </c>
      <c r="AD80" s="58" t="str">
        <f t="shared" si="166"/>
        <v/>
      </c>
      <c r="AE80" s="67" t="str">
        <f t="shared" si="167"/>
        <v/>
      </c>
      <c r="AF80" s="60" t="str">
        <f t="shared" si="168"/>
        <v/>
      </c>
      <c r="AG80" s="60" t="str">
        <f t="shared" si="169"/>
        <v/>
      </c>
      <c r="AH80" s="68" t="str">
        <f t="shared" si="107"/>
        <v/>
      </c>
      <c r="AI80" s="69" t="str">
        <f t="shared" si="170"/>
        <v/>
      </c>
      <c r="AJ80" s="63" t="str">
        <f t="shared" si="109"/>
        <v/>
      </c>
      <c r="AK80" s="63" t="str">
        <f t="shared" si="171"/>
        <v/>
      </c>
      <c r="AL80" s="63" t="str">
        <f t="shared" si="172"/>
        <v/>
      </c>
      <c r="AM80" s="63" t="str">
        <f t="shared" si="173"/>
        <v/>
      </c>
      <c r="AN80" s="63" t="str">
        <f t="shared" si="174"/>
        <v/>
      </c>
    </row>
    <row r="81" spans="3:40" ht="25.5" outlineLevel="1" thickTop="1" thickBot="1" x14ac:dyDescent="0.4">
      <c r="C81" s="111"/>
      <c r="D81" s="112"/>
      <c r="E81" s="51"/>
      <c r="F81" s="52"/>
      <c r="G81" s="52"/>
      <c r="H81" s="51"/>
      <c r="I81" s="51"/>
      <c r="J81" s="53"/>
      <c r="K81" s="53"/>
      <c r="L81" s="54" t="str">
        <f t="shared" si="179"/>
        <v/>
      </c>
      <c r="M81" s="55" t="str">
        <f t="shared" si="86"/>
        <v/>
      </c>
      <c r="N81" s="56" t="str">
        <f t="shared" si="155"/>
        <v/>
      </c>
      <c r="O81" s="57" t="str">
        <f t="shared" si="88"/>
        <v/>
      </c>
      <c r="P81" s="58" t="str">
        <f t="shared" si="156"/>
        <v/>
      </c>
      <c r="Q81" s="59" t="str">
        <f t="shared" si="157"/>
        <v/>
      </c>
      <c r="R81" s="60" t="str">
        <f t="shared" si="158"/>
        <v/>
      </c>
      <c r="S81" s="55" t="str">
        <f t="shared" si="159"/>
        <v/>
      </c>
      <c r="T81" s="61" t="str">
        <f t="shared" si="93"/>
        <v/>
      </c>
      <c r="U81" s="62" t="str">
        <f t="shared" si="160"/>
        <v/>
      </c>
      <c r="V81" s="63" t="str">
        <f t="shared" si="95"/>
        <v/>
      </c>
      <c r="W81" s="64" t="str">
        <f t="shared" si="161"/>
        <v/>
      </c>
      <c r="X81" s="63" t="str">
        <f t="shared" si="162"/>
        <v/>
      </c>
      <c r="Y81" s="63" t="str">
        <f t="shared" si="163"/>
        <v/>
      </c>
      <c r="Z81" s="55" t="str">
        <f t="shared" si="164"/>
        <v/>
      </c>
      <c r="AA81" s="65" t="str">
        <f t="shared" si="100"/>
        <v/>
      </c>
      <c r="AB81" s="56" t="str">
        <f t="shared" si="165"/>
        <v/>
      </c>
      <c r="AC81" s="66" t="str">
        <f t="shared" si="102"/>
        <v/>
      </c>
      <c r="AD81" s="58" t="str">
        <f t="shared" si="166"/>
        <v/>
      </c>
      <c r="AE81" s="67" t="str">
        <f t="shared" si="167"/>
        <v/>
      </c>
      <c r="AF81" s="60" t="str">
        <f t="shared" si="168"/>
        <v/>
      </c>
      <c r="AG81" s="60" t="str">
        <f t="shared" si="169"/>
        <v/>
      </c>
      <c r="AH81" s="68" t="str">
        <f t="shared" si="107"/>
        <v/>
      </c>
      <c r="AI81" s="69" t="str">
        <f t="shared" si="170"/>
        <v/>
      </c>
      <c r="AJ81" s="63" t="str">
        <f t="shared" si="109"/>
        <v/>
      </c>
      <c r="AK81" s="63" t="str">
        <f t="shared" si="171"/>
        <v/>
      </c>
      <c r="AL81" s="63" t="str">
        <f t="shared" si="172"/>
        <v/>
      </c>
      <c r="AM81" s="63" t="str">
        <f t="shared" si="173"/>
        <v/>
      </c>
      <c r="AN81" s="63" t="str">
        <f t="shared" si="174"/>
        <v/>
      </c>
    </row>
    <row r="82" spans="3:40" ht="25.5" outlineLevel="1" thickTop="1" thickBot="1" x14ac:dyDescent="0.4">
      <c r="C82" s="111"/>
      <c r="D82" s="112"/>
      <c r="E82" s="51"/>
      <c r="F82" s="52"/>
      <c r="G82" s="52"/>
      <c r="H82" s="51"/>
      <c r="I82" s="51"/>
      <c r="J82" s="53"/>
      <c r="K82" s="53"/>
      <c r="L82" s="54" t="str">
        <f t="shared" si="179"/>
        <v/>
      </c>
      <c r="M82" s="55" t="str">
        <f t="shared" si="86"/>
        <v/>
      </c>
      <c r="N82" s="56" t="str">
        <f t="shared" si="155"/>
        <v/>
      </c>
      <c r="O82" s="57" t="str">
        <f t="shared" si="88"/>
        <v/>
      </c>
      <c r="P82" s="58" t="str">
        <f t="shared" si="156"/>
        <v/>
      </c>
      <c r="Q82" s="59" t="str">
        <f t="shared" si="157"/>
        <v/>
      </c>
      <c r="R82" s="60" t="str">
        <f t="shared" si="158"/>
        <v/>
      </c>
      <c r="S82" s="55" t="str">
        <f t="shared" si="159"/>
        <v/>
      </c>
      <c r="T82" s="61" t="str">
        <f t="shared" si="93"/>
        <v/>
      </c>
      <c r="U82" s="62" t="str">
        <f t="shared" si="160"/>
        <v/>
      </c>
      <c r="V82" s="63" t="str">
        <f t="shared" si="95"/>
        <v/>
      </c>
      <c r="W82" s="64" t="str">
        <f t="shared" si="161"/>
        <v/>
      </c>
      <c r="X82" s="63" t="str">
        <f t="shared" si="162"/>
        <v/>
      </c>
      <c r="Y82" s="63" t="str">
        <f t="shared" si="163"/>
        <v/>
      </c>
      <c r="Z82" s="55" t="str">
        <f t="shared" si="164"/>
        <v/>
      </c>
      <c r="AA82" s="65" t="str">
        <f t="shared" si="100"/>
        <v/>
      </c>
      <c r="AB82" s="56" t="str">
        <f t="shared" si="165"/>
        <v/>
      </c>
      <c r="AC82" s="66" t="str">
        <f t="shared" si="102"/>
        <v/>
      </c>
      <c r="AD82" s="58" t="str">
        <f t="shared" si="166"/>
        <v/>
      </c>
      <c r="AE82" s="67" t="str">
        <f t="shared" si="167"/>
        <v/>
      </c>
      <c r="AF82" s="60" t="str">
        <f t="shared" si="168"/>
        <v/>
      </c>
      <c r="AG82" s="60" t="str">
        <f t="shared" si="169"/>
        <v/>
      </c>
      <c r="AH82" s="68" t="str">
        <f t="shared" si="107"/>
        <v/>
      </c>
      <c r="AI82" s="69" t="str">
        <f t="shared" si="170"/>
        <v/>
      </c>
      <c r="AJ82" s="63" t="str">
        <f t="shared" si="109"/>
        <v/>
      </c>
      <c r="AK82" s="63" t="str">
        <f t="shared" si="171"/>
        <v/>
      </c>
      <c r="AL82" s="63" t="str">
        <f t="shared" si="172"/>
        <v/>
      </c>
      <c r="AM82" s="63" t="str">
        <f t="shared" si="173"/>
        <v/>
      </c>
      <c r="AN82" s="63" t="str">
        <f t="shared" si="174"/>
        <v/>
      </c>
    </row>
    <row r="83" spans="3:40" ht="25.5" outlineLevel="1" thickTop="1" thickBot="1" x14ac:dyDescent="0.4">
      <c r="C83" s="111"/>
      <c r="D83" s="112"/>
      <c r="E83" s="51"/>
      <c r="F83" s="52"/>
      <c r="G83" s="52"/>
      <c r="H83" s="51"/>
      <c r="I83" s="51"/>
      <c r="J83" s="53"/>
      <c r="K83" s="53"/>
      <c r="L83" s="54" t="str">
        <f t="shared" si="179"/>
        <v/>
      </c>
      <c r="M83" s="55" t="str">
        <f t="shared" si="86"/>
        <v/>
      </c>
      <c r="N83" s="56" t="str">
        <f t="shared" si="155"/>
        <v/>
      </c>
      <c r="O83" s="57" t="str">
        <f t="shared" si="88"/>
        <v/>
      </c>
      <c r="P83" s="58" t="str">
        <f t="shared" si="156"/>
        <v/>
      </c>
      <c r="Q83" s="59" t="str">
        <f t="shared" si="157"/>
        <v/>
      </c>
      <c r="R83" s="60" t="str">
        <f t="shared" si="158"/>
        <v/>
      </c>
      <c r="S83" s="55" t="str">
        <f t="shared" si="159"/>
        <v/>
      </c>
      <c r="T83" s="61" t="str">
        <f t="shared" si="93"/>
        <v/>
      </c>
      <c r="U83" s="62" t="str">
        <f t="shared" si="160"/>
        <v/>
      </c>
      <c r="V83" s="63" t="str">
        <f t="shared" si="95"/>
        <v/>
      </c>
      <c r="W83" s="64" t="str">
        <f t="shared" si="161"/>
        <v/>
      </c>
      <c r="X83" s="63" t="str">
        <f t="shared" si="162"/>
        <v/>
      </c>
      <c r="Y83" s="63" t="str">
        <f t="shared" si="163"/>
        <v/>
      </c>
      <c r="Z83" s="55" t="str">
        <f t="shared" si="164"/>
        <v/>
      </c>
      <c r="AA83" s="65" t="str">
        <f t="shared" si="100"/>
        <v/>
      </c>
      <c r="AB83" s="56" t="str">
        <f t="shared" si="165"/>
        <v/>
      </c>
      <c r="AC83" s="66" t="str">
        <f t="shared" si="102"/>
        <v/>
      </c>
      <c r="AD83" s="58" t="str">
        <f t="shared" si="166"/>
        <v/>
      </c>
      <c r="AE83" s="67" t="str">
        <f t="shared" si="167"/>
        <v/>
      </c>
      <c r="AF83" s="60" t="str">
        <f t="shared" si="168"/>
        <v/>
      </c>
      <c r="AG83" s="60" t="str">
        <f t="shared" si="169"/>
        <v/>
      </c>
      <c r="AH83" s="68" t="str">
        <f t="shared" si="107"/>
        <v/>
      </c>
      <c r="AI83" s="69" t="str">
        <f t="shared" si="170"/>
        <v/>
      </c>
      <c r="AJ83" s="63" t="str">
        <f t="shared" si="109"/>
        <v/>
      </c>
      <c r="AK83" s="63" t="str">
        <f t="shared" si="171"/>
        <v/>
      </c>
      <c r="AL83" s="63" t="str">
        <f t="shared" si="172"/>
        <v/>
      </c>
      <c r="AM83" s="63" t="str">
        <f t="shared" si="173"/>
        <v/>
      </c>
      <c r="AN83" s="63" t="str">
        <f t="shared" si="174"/>
        <v/>
      </c>
    </row>
    <row r="84" spans="3:40" ht="25.5" outlineLevel="1" thickTop="1" thickBot="1" x14ac:dyDescent="0.4">
      <c r="C84" s="111"/>
      <c r="D84" s="112"/>
      <c r="E84" s="51"/>
      <c r="F84" s="52"/>
      <c r="G84" s="52"/>
      <c r="H84" s="51"/>
      <c r="I84" s="51"/>
      <c r="J84" s="53"/>
      <c r="K84" s="53"/>
      <c r="L84" s="54" t="str">
        <f t="shared" si="179"/>
        <v/>
      </c>
      <c r="M84" s="55" t="str">
        <f t="shared" si="86"/>
        <v/>
      </c>
      <c r="N84" s="56" t="str">
        <f t="shared" si="155"/>
        <v/>
      </c>
      <c r="O84" s="57" t="str">
        <f t="shared" si="88"/>
        <v/>
      </c>
      <c r="P84" s="58" t="str">
        <f t="shared" si="156"/>
        <v/>
      </c>
      <c r="Q84" s="59" t="str">
        <f t="shared" si="157"/>
        <v/>
      </c>
      <c r="R84" s="60" t="str">
        <f t="shared" si="158"/>
        <v/>
      </c>
      <c r="S84" s="55" t="str">
        <f t="shared" si="159"/>
        <v/>
      </c>
      <c r="T84" s="61" t="str">
        <f t="shared" si="93"/>
        <v/>
      </c>
      <c r="U84" s="62" t="str">
        <f t="shared" si="160"/>
        <v/>
      </c>
      <c r="V84" s="63" t="str">
        <f t="shared" si="95"/>
        <v/>
      </c>
      <c r="W84" s="64" t="str">
        <f t="shared" si="161"/>
        <v/>
      </c>
      <c r="X84" s="63" t="str">
        <f t="shared" si="162"/>
        <v/>
      </c>
      <c r="Y84" s="63" t="str">
        <f t="shared" si="163"/>
        <v/>
      </c>
      <c r="Z84" s="55" t="str">
        <f t="shared" si="164"/>
        <v/>
      </c>
      <c r="AA84" s="65" t="str">
        <f t="shared" si="100"/>
        <v/>
      </c>
      <c r="AB84" s="56" t="str">
        <f t="shared" si="165"/>
        <v/>
      </c>
      <c r="AC84" s="66" t="str">
        <f t="shared" si="102"/>
        <v/>
      </c>
      <c r="AD84" s="58" t="str">
        <f t="shared" si="166"/>
        <v/>
      </c>
      <c r="AE84" s="67" t="str">
        <f t="shared" si="167"/>
        <v/>
      </c>
      <c r="AF84" s="60" t="str">
        <f t="shared" si="168"/>
        <v/>
      </c>
      <c r="AG84" s="60" t="str">
        <f t="shared" si="169"/>
        <v/>
      </c>
      <c r="AH84" s="68" t="str">
        <f t="shared" si="107"/>
        <v/>
      </c>
      <c r="AI84" s="69" t="str">
        <f t="shared" si="170"/>
        <v/>
      </c>
      <c r="AJ84" s="63" t="str">
        <f t="shared" si="109"/>
        <v/>
      </c>
      <c r="AK84" s="63" t="str">
        <f t="shared" si="171"/>
        <v/>
      </c>
      <c r="AL84" s="63" t="str">
        <f t="shared" si="172"/>
        <v/>
      </c>
      <c r="AM84" s="63" t="str">
        <f t="shared" si="173"/>
        <v/>
      </c>
      <c r="AN84" s="63" t="str">
        <f t="shared" si="174"/>
        <v/>
      </c>
    </row>
    <row r="85" spans="3:40" ht="25.5" outlineLevel="1" thickTop="1" thickBot="1" x14ac:dyDescent="0.4">
      <c r="C85" s="111"/>
      <c r="D85" s="112"/>
      <c r="E85" s="51"/>
      <c r="F85" s="52"/>
      <c r="G85" s="52"/>
      <c r="H85" s="51"/>
      <c r="I85" s="51"/>
      <c r="J85" s="53"/>
      <c r="K85" s="53"/>
      <c r="L85" s="54" t="str">
        <f t="shared" si="179"/>
        <v/>
      </c>
      <c r="M85" s="55" t="str">
        <f t="shared" si="86"/>
        <v/>
      </c>
      <c r="N85" s="56" t="str">
        <f t="shared" si="155"/>
        <v/>
      </c>
      <c r="O85" s="57" t="str">
        <f t="shared" si="88"/>
        <v/>
      </c>
      <c r="P85" s="58" t="str">
        <f t="shared" si="156"/>
        <v/>
      </c>
      <c r="Q85" s="59" t="str">
        <f t="shared" si="157"/>
        <v/>
      </c>
      <c r="R85" s="60" t="str">
        <f t="shared" si="158"/>
        <v/>
      </c>
      <c r="S85" s="55" t="str">
        <f t="shared" si="159"/>
        <v/>
      </c>
      <c r="T85" s="61" t="str">
        <f t="shared" si="93"/>
        <v/>
      </c>
      <c r="U85" s="62" t="str">
        <f t="shared" si="160"/>
        <v/>
      </c>
      <c r="V85" s="63" t="str">
        <f t="shared" si="95"/>
        <v/>
      </c>
      <c r="W85" s="64" t="str">
        <f t="shared" si="161"/>
        <v/>
      </c>
      <c r="X85" s="63" t="str">
        <f t="shared" si="162"/>
        <v/>
      </c>
      <c r="Y85" s="63" t="str">
        <f t="shared" si="163"/>
        <v/>
      </c>
      <c r="Z85" s="55" t="str">
        <f t="shared" si="164"/>
        <v/>
      </c>
      <c r="AA85" s="65" t="str">
        <f t="shared" si="100"/>
        <v/>
      </c>
      <c r="AB85" s="56" t="str">
        <f t="shared" si="165"/>
        <v/>
      </c>
      <c r="AC85" s="66" t="str">
        <f t="shared" si="102"/>
        <v/>
      </c>
      <c r="AD85" s="58" t="str">
        <f t="shared" si="166"/>
        <v/>
      </c>
      <c r="AE85" s="67" t="str">
        <f t="shared" si="167"/>
        <v/>
      </c>
      <c r="AF85" s="60" t="str">
        <f t="shared" si="168"/>
        <v/>
      </c>
      <c r="AG85" s="60" t="str">
        <f t="shared" si="169"/>
        <v/>
      </c>
      <c r="AH85" s="68" t="str">
        <f t="shared" si="107"/>
        <v/>
      </c>
      <c r="AI85" s="69" t="str">
        <f t="shared" si="170"/>
        <v/>
      </c>
      <c r="AJ85" s="63" t="str">
        <f t="shared" si="109"/>
        <v/>
      </c>
      <c r="AK85" s="63" t="str">
        <f t="shared" si="171"/>
        <v/>
      </c>
      <c r="AL85" s="63" t="str">
        <f t="shared" si="172"/>
        <v/>
      </c>
      <c r="AM85" s="63" t="str">
        <f t="shared" si="173"/>
        <v/>
      </c>
      <c r="AN85" s="63" t="str">
        <f t="shared" si="174"/>
        <v/>
      </c>
    </row>
    <row r="86" spans="3:40" ht="25.5" outlineLevel="1" thickTop="1" thickBot="1" x14ac:dyDescent="0.4">
      <c r="C86" s="111"/>
      <c r="D86" s="112"/>
      <c r="E86" s="51"/>
      <c r="F86" s="52"/>
      <c r="G86" s="52"/>
      <c r="H86" s="51"/>
      <c r="I86" s="51"/>
      <c r="J86" s="53"/>
      <c r="K86" s="53"/>
      <c r="L86" s="54" t="str">
        <f t="shared" si="179"/>
        <v/>
      </c>
      <c r="M86" s="55" t="str">
        <f t="shared" si="86"/>
        <v/>
      </c>
      <c r="N86" s="56" t="str">
        <f t="shared" si="155"/>
        <v/>
      </c>
      <c r="O86" s="57" t="str">
        <f t="shared" si="88"/>
        <v/>
      </c>
      <c r="P86" s="58" t="str">
        <f t="shared" si="156"/>
        <v/>
      </c>
      <c r="Q86" s="59" t="str">
        <f t="shared" si="157"/>
        <v/>
      </c>
      <c r="R86" s="60" t="str">
        <f t="shared" si="158"/>
        <v/>
      </c>
      <c r="S86" s="55" t="str">
        <f t="shared" si="159"/>
        <v/>
      </c>
      <c r="T86" s="61" t="str">
        <f t="shared" si="93"/>
        <v/>
      </c>
      <c r="U86" s="62" t="str">
        <f t="shared" si="160"/>
        <v/>
      </c>
      <c r="V86" s="63" t="str">
        <f t="shared" si="95"/>
        <v/>
      </c>
      <c r="W86" s="64" t="str">
        <f t="shared" si="161"/>
        <v/>
      </c>
      <c r="X86" s="63" t="str">
        <f t="shared" si="162"/>
        <v/>
      </c>
      <c r="Y86" s="63" t="str">
        <f t="shared" si="163"/>
        <v/>
      </c>
      <c r="Z86" s="55" t="str">
        <f t="shared" si="164"/>
        <v/>
      </c>
      <c r="AA86" s="65" t="str">
        <f t="shared" si="100"/>
        <v/>
      </c>
      <c r="AB86" s="56" t="str">
        <f t="shared" si="165"/>
        <v/>
      </c>
      <c r="AC86" s="66" t="str">
        <f t="shared" si="102"/>
        <v/>
      </c>
      <c r="AD86" s="58" t="str">
        <f t="shared" si="166"/>
        <v/>
      </c>
      <c r="AE86" s="67" t="str">
        <f t="shared" si="167"/>
        <v/>
      </c>
      <c r="AF86" s="60" t="str">
        <f t="shared" si="168"/>
        <v/>
      </c>
      <c r="AG86" s="60" t="str">
        <f t="shared" si="169"/>
        <v/>
      </c>
      <c r="AH86" s="68" t="str">
        <f t="shared" si="107"/>
        <v/>
      </c>
      <c r="AI86" s="69" t="str">
        <f t="shared" si="170"/>
        <v/>
      </c>
      <c r="AJ86" s="63" t="str">
        <f t="shared" si="109"/>
        <v/>
      </c>
      <c r="AK86" s="63" t="str">
        <f t="shared" si="171"/>
        <v/>
      </c>
      <c r="AL86" s="63" t="str">
        <f t="shared" si="172"/>
        <v/>
      </c>
      <c r="AM86" s="63" t="str">
        <f t="shared" si="173"/>
        <v/>
      </c>
      <c r="AN86" s="63" t="str">
        <f t="shared" si="174"/>
        <v/>
      </c>
    </row>
    <row r="87" spans="3:40" ht="25.5" outlineLevel="1" thickTop="1" thickBot="1" x14ac:dyDescent="0.4">
      <c r="C87" s="111"/>
      <c r="D87" s="112"/>
      <c r="E87" s="51"/>
      <c r="F87" s="52"/>
      <c r="G87" s="52"/>
      <c r="H87" s="51"/>
      <c r="I87" s="51"/>
      <c r="J87" s="53"/>
      <c r="K87" s="53"/>
      <c r="L87" s="54" t="str">
        <f t="shared" si="179"/>
        <v/>
      </c>
      <c r="M87" s="55" t="str">
        <f t="shared" si="86"/>
        <v/>
      </c>
      <c r="N87" s="56" t="str">
        <f t="shared" si="155"/>
        <v/>
      </c>
      <c r="O87" s="57" t="str">
        <f t="shared" si="88"/>
        <v/>
      </c>
      <c r="P87" s="58" t="str">
        <f t="shared" si="156"/>
        <v/>
      </c>
      <c r="Q87" s="59" t="str">
        <f t="shared" si="157"/>
        <v/>
      </c>
      <c r="R87" s="60" t="str">
        <f t="shared" si="158"/>
        <v/>
      </c>
      <c r="S87" s="55" t="str">
        <f t="shared" si="159"/>
        <v/>
      </c>
      <c r="T87" s="61" t="str">
        <f t="shared" si="93"/>
        <v/>
      </c>
      <c r="U87" s="62" t="str">
        <f t="shared" si="160"/>
        <v/>
      </c>
      <c r="V87" s="63" t="str">
        <f t="shared" si="95"/>
        <v/>
      </c>
      <c r="W87" s="64" t="str">
        <f t="shared" si="161"/>
        <v/>
      </c>
      <c r="X87" s="63" t="str">
        <f t="shared" si="162"/>
        <v/>
      </c>
      <c r="Y87" s="63" t="str">
        <f t="shared" si="163"/>
        <v/>
      </c>
      <c r="Z87" s="55" t="str">
        <f t="shared" si="164"/>
        <v/>
      </c>
      <c r="AA87" s="65" t="str">
        <f t="shared" si="100"/>
        <v/>
      </c>
      <c r="AB87" s="56" t="str">
        <f t="shared" si="165"/>
        <v/>
      </c>
      <c r="AC87" s="66" t="str">
        <f t="shared" si="102"/>
        <v/>
      </c>
      <c r="AD87" s="58" t="str">
        <f t="shared" si="166"/>
        <v/>
      </c>
      <c r="AE87" s="67" t="str">
        <f t="shared" si="167"/>
        <v/>
      </c>
      <c r="AF87" s="60" t="str">
        <f t="shared" si="168"/>
        <v/>
      </c>
      <c r="AG87" s="60" t="str">
        <f t="shared" si="169"/>
        <v/>
      </c>
      <c r="AH87" s="68" t="str">
        <f t="shared" si="107"/>
        <v/>
      </c>
      <c r="AI87" s="69" t="str">
        <f t="shared" si="170"/>
        <v/>
      </c>
      <c r="AJ87" s="63" t="str">
        <f t="shared" si="109"/>
        <v/>
      </c>
      <c r="AK87" s="63" t="str">
        <f t="shared" si="171"/>
        <v/>
      </c>
      <c r="AL87" s="63" t="str">
        <f t="shared" si="172"/>
        <v/>
      </c>
      <c r="AM87" s="63" t="str">
        <f t="shared" si="173"/>
        <v/>
      </c>
      <c r="AN87" s="63" t="str">
        <f t="shared" si="174"/>
        <v/>
      </c>
    </row>
    <row r="88" spans="3:40" ht="25.5" outlineLevel="1" thickTop="1" thickBot="1" x14ac:dyDescent="0.4">
      <c r="C88" s="111"/>
      <c r="D88" s="112"/>
      <c r="E88" s="51"/>
      <c r="F88" s="52"/>
      <c r="G88" s="52"/>
      <c r="H88" s="51"/>
      <c r="I88" s="51"/>
      <c r="J88" s="53"/>
      <c r="K88" s="53"/>
      <c r="L88" s="54" t="str">
        <f t="shared" si="179"/>
        <v/>
      </c>
      <c r="M88" s="55" t="str">
        <f t="shared" si="86"/>
        <v/>
      </c>
      <c r="N88" s="56" t="str">
        <f t="shared" si="155"/>
        <v/>
      </c>
      <c r="O88" s="57" t="str">
        <f t="shared" si="88"/>
        <v/>
      </c>
      <c r="P88" s="58" t="str">
        <f t="shared" si="156"/>
        <v/>
      </c>
      <c r="Q88" s="59" t="str">
        <f t="shared" si="157"/>
        <v/>
      </c>
      <c r="R88" s="60" t="str">
        <f t="shared" si="158"/>
        <v/>
      </c>
      <c r="S88" s="55" t="str">
        <f t="shared" si="159"/>
        <v/>
      </c>
      <c r="T88" s="61" t="str">
        <f t="shared" si="93"/>
        <v/>
      </c>
      <c r="U88" s="62" t="str">
        <f t="shared" si="160"/>
        <v/>
      </c>
      <c r="V88" s="63" t="str">
        <f t="shared" si="95"/>
        <v/>
      </c>
      <c r="W88" s="64" t="str">
        <f t="shared" si="161"/>
        <v/>
      </c>
      <c r="X88" s="63" t="str">
        <f t="shared" si="162"/>
        <v/>
      </c>
      <c r="Y88" s="63" t="str">
        <f t="shared" si="163"/>
        <v/>
      </c>
      <c r="Z88" s="55" t="str">
        <f t="shared" si="164"/>
        <v/>
      </c>
      <c r="AA88" s="65" t="str">
        <f t="shared" si="100"/>
        <v/>
      </c>
      <c r="AB88" s="56" t="str">
        <f t="shared" si="165"/>
        <v/>
      </c>
      <c r="AC88" s="66" t="str">
        <f t="shared" si="102"/>
        <v/>
      </c>
      <c r="AD88" s="58" t="str">
        <f t="shared" si="166"/>
        <v/>
      </c>
      <c r="AE88" s="67" t="str">
        <f t="shared" si="167"/>
        <v/>
      </c>
      <c r="AF88" s="60" t="str">
        <f t="shared" si="168"/>
        <v/>
      </c>
      <c r="AG88" s="60" t="str">
        <f t="shared" si="169"/>
        <v/>
      </c>
      <c r="AH88" s="68" t="str">
        <f t="shared" si="107"/>
        <v/>
      </c>
      <c r="AI88" s="69" t="str">
        <f t="shared" si="170"/>
        <v/>
      </c>
      <c r="AJ88" s="63" t="str">
        <f t="shared" si="109"/>
        <v/>
      </c>
      <c r="AK88" s="63" t="str">
        <f t="shared" si="171"/>
        <v/>
      </c>
      <c r="AL88" s="63" t="str">
        <f t="shared" si="172"/>
        <v/>
      </c>
      <c r="AM88" s="63" t="str">
        <f t="shared" si="173"/>
        <v/>
      </c>
      <c r="AN88" s="63" t="str">
        <f t="shared" si="174"/>
        <v/>
      </c>
    </row>
    <row r="89" spans="3:40" ht="25.5" outlineLevel="1" thickTop="1" thickBot="1" x14ac:dyDescent="0.4">
      <c r="C89" s="111"/>
      <c r="D89" s="112"/>
      <c r="E89" s="51"/>
      <c r="F89" s="52"/>
      <c r="G89" s="52"/>
      <c r="H89" s="51"/>
      <c r="I89" s="51"/>
      <c r="J89" s="53"/>
      <c r="K89" s="53"/>
      <c r="L89" s="54" t="str">
        <f t="shared" si="179"/>
        <v/>
      </c>
      <c r="M89" s="55" t="str">
        <f t="shared" si="86"/>
        <v/>
      </c>
      <c r="N89" s="56" t="str">
        <f t="shared" si="155"/>
        <v/>
      </c>
      <c r="O89" s="57" t="str">
        <f t="shared" si="88"/>
        <v/>
      </c>
      <c r="P89" s="58" t="str">
        <f t="shared" si="156"/>
        <v/>
      </c>
      <c r="Q89" s="59" t="str">
        <f t="shared" si="157"/>
        <v/>
      </c>
      <c r="R89" s="60" t="str">
        <f t="shared" si="158"/>
        <v/>
      </c>
      <c r="S89" s="55" t="str">
        <f t="shared" si="159"/>
        <v/>
      </c>
      <c r="T89" s="61" t="str">
        <f t="shared" si="93"/>
        <v/>
      </c>
      <c r="U89" s="62" t="str">
        <f t="shared" si="160"/>
        <v/>
      </c>
      <c r="V89" s="63" t="str">
        <f t="shared" si="95"/>
        <v/>
      </c>
      <c r="W89" s="64" t="str">
        <f t="shared" si="161"/>
        <v/>
      </c>
      <c r="X89" s="63" t="str">
        <f t="shared" si="162"/>
        <v/>
      </c>
      <c r="Y89" s="63" t="str">
        <f t="shared" si="163"/>
        <v/>
      </c>
      <c r="Z89" s="55" t="str">
        <f t="shared" si="164"/>
        <v/>
      </c>
      <c r="AA89" s="65" t="str">
        <f t="shared" si="100"/>
        <v/>
      </c>
      <c r="AB89" s="56" t="str">
        <f t="shared" si="165"/>
        <v/>
      </c>
      <c r="AC89" s="66" t="str">
        <f t="shared" si="102"/>
        <v/>
      </c>
      <c r="AD89" s="58" t="str">
        <f t="shared" si="166"/>
        <v/>
      </c>
      <c r="AE89" s="67" t="str">
        <f t="shared" si="167"/>
        <v/>
      </c>
      <c r="AF89" s="60" t="str">
        <f t="shared" si="168"/>
        <v/>
      </c>
      <c r="AG89" s="60" t="str">
        <f t="shared" si="169"/>
        <v/>
      </c>
      <c r="AH89" s="68" t="str">
        <f t="shared" si="107"/>
        <v/>
      </c>
      <c r="AI89" s="69" t="str">
        <f t="shared" si="170"/>
        <v/>
      </c>
      <c r="AJ89" s="63" t="str">
        <f t="shared" si="109"/>
        <v/>
      </c>
      <c r="AK89" s="63" t="str">
        <f t="shared" si="171"/>
        <v/>
      </c>
      <c r="AL89" s="63" t="str">
        <f t="shared" si="172"/>
        <v/>
      </c>
      <c r="AM89" s="63" t="str">
        <f t="shared" si="173"/>
        <v/>
      </c>
      <c r="AN89" s="63" t="str">
        <f t="shared" si="174"/>
        <v/>
      </c>
    </row>
    <row r="90" spans="3:40" ht="25.5" outlineLevel="1" thickTop="1" thickBot="1" x14ac:dyDescent="0.4">
      <c r="C90" s="111"/>
      <c r="D90" s="112"/>
      <c r="E90" s="51"/>
      <c r="F90" s="52"/>
      <c r="G90" s="52"/>
      <c r="H90" s="51"/>
      <c r="I90" s="51"/>
      <c r="J90" s="53"/>
      <c r="K90" s="53"/>
      <c r="L90" s="54" t="str">
        <f t="shared" si="179"/>
        <v/>
      </c>
      <c r="M90" s="55" t="str">
        <f t="shared" si="86"/>
        <v/>
      </c>
      <c r="N90" s="56" t="str">
        <f t="shared" si="155"/>
        <v/>
      </c>
      <c r="O90" s="57" t="str">
        <f t="shared" si="88"/>
        <v/>
      </c>
      <c r="P90" s="58" t="str">
        <f t="shared" si="156"/>
        <v/>
      </c>
      <c r="Q90" s="59" t="str">
        <f t="shared" si="157"/>
        <v/>
      </c>
      <c r="R90" s="60" t="str">
        <f t="shared" si="158"/>
        <v/>
      </c>
      <c r="S90" s="55" t="str">
        <f t="shared" si="159"/>
        <v/>
      </c>
      <c r="T90" s="61" t="str">
        <f t="shared" si="93"/>
        <v/>
      </c>
      <c r="U90" s="62" t="str">
        <f t="shared" si="160"/>
        <v/>
      </c>
      <c r="V90" s="63" t="str">
        <f t="shared" si="95"/>
        <v/>
      </c>
      <c r="W90" s="64" t="str">
        <f t="shared" si="161"/>
        <v/>
      </c>
      <c r="X90" s="63" t="str">
        <f t="shared" si="162"/>
        <v/>
      </c>
      <c r="Y90" s="63" t="str">
        <f t="shared" si="163"/>
        <v/>
      </c>
      <c r="Z90" s="55" t="str">
        <f t="shared" si="164"/>
        <v/>
      </c>
      <c r="AA90" s="65" t="str">
        <f t="shared" si="100"/>
        <v/>
      </c>
      <c r="AB90" s="56" t="str">
        <f t="shared" si="165"/>
        <v/>
      </c>
      <c r="AC90" s="66" t="str">
        <f t="shared" si="102"/>
        <v/>
      </c>
      <c r="AD90" s="58" t="str">
        <f t="shared" si="166"/>
        <v/>
      </c>
      <c r="AE90" s="67" t="str">
        <f t="shared" si="167"/>
        <v/>
      </c>
      <c r="AF90" s="60" t="str">
        <f t="shared" si="168"/>
        <v/>
      </c>
      <c r="AG90" s="60" t="str">
        <f t="shared" si="169"/>
        <v/>
      </c>
      <c r="AH90" s="68" t="str">
        <f t="shared" si="107"/>
        <v/>
      </c>
      <c r="AI90" s="69" t="str">
        <f t="shared" si="170"/>
        <v/>
      </c>
      <c r="AJ90" s="63" t="str">
        <f t="shared" si="109"/>
        <v/>
      </c>
      <c r="AK90" s="63" t="str">
        <f t="shared" si="171"/>
        <v/>
      </c>
      <c r="AL90" s="63" t="str">
        <f t="shared" si="172"/>
        <v/>
      </c>
      <c r="AM90" s="63" t="str">
        <f t="shared" si="173"/>
        <v/>
      </c>
      <c r="AN90" s="63" t="str">
        <f t="shared" si="174"/>
        <v/>
      </c>
    </row>
    <row r="91" spans="3:40" ht="25.5" outlineLevel="1" thickTop="1" thickBot="1" x14ac:dyDescent="0.4">
      <c r="C91" s="111"/>
      <c r="D91" s="112"/>
      <c r="E91" s="51"/>
      <c r="F91" s="52"/>
      <c r="G91" s="52"/>
      <c r="H91" s="51"/>
      <c r="I91" s="51"/>
      <c r="J91" s="53"/>
      <c r="K91" s="53"/>
      <c r="L91" s="54" t="str">
        <f t="shared" si="179"/>
        <v/>
      </c>
      <c r="M91" s="55" t="str">
        <f t="shared" si="86"/>
        <v/>
      </c>
      <c r="N91" s="56" t="str">
        <f t="shared" si="155"/>
        <v/>
      </c>
      <c r="O91" s="57" t="str">
        <f t="shared" si="88"/>
        <v/>
      </c>
      <c r="P91" s="58" t="str">
        <f t="shared" si="156"/>
        <v/>
      </c>
      <c r="Q91" s="59" t="str">
        <f t="shared" si="157"/>
        <v/>
      </c>
      <c r="R91" s="60" t="str">
        <f t="shared" si="158"/>
        <v/>
      </c>
      <c r="S91" s="55" t="str">
        <f t="shared" si="159"/>
        <v/>
      </c>
      <c r="T91" s="61" t="str">
        <f t="shared" si="93"/>
        <v/>
      </c>
      <c r="U91" s="62" t="str">
        <f t="shared" si="160"/>
        <v/>
      </c>
      <c r="V91" s="63" t="str">
        <f t="shared" si="95"/>
        <v/>
      </c>
      <c r="W91" s="64" t="str">
        <f t="shared" si="161"/>
        <v/>
      </c>
      <c r="X91" s="63" t="str">
        <f t="shared" si="162"/>
        <v/>
      </c>
      <c r="Y91" s="63" t="str">
        <f t="shared" si="163"/>
        <v/>
      </c>
      <c r="Z91" s="55" t="str">
        <f t="shared" si="164"/>
        <v/>
      </c>
      <c r="AA91" s="65" t="str">
        <f t="shared" si="100"/>
        <v/>
      </c>
      <c r="AB91" s="56" t="str">
        <f t="shared" si="165"/>
        <v/>
      </c>
      <c r="AC91" s="66" t="str">
        <f t="shared" si="102"/>
        <v/>
      </c>
      <c r="AD91" s="58" t="str">
        <f t="shared" si="166"/>
        <v/>
      </c>
      <c r="AE91" s="67" t="str">
        <f t="shared" si="167"/>
        <v/>
      </c>
      <c r="AF91" s="60" t="str">
        <f t="shared" si="168"/>
        <v/>
      </c>
      <c r="AG91" s="60" t="str">
        <f t="shared" si="169"/>
        <v/>
      </c>
      <c r="AH91" s="68" t="str">
        <f t="shared" si="107"/>
        <v/>
      </c>
      <c r="AI91" s="69" t="str">
        <f t="shared" si="170"/>
        <v/>
      </c>
      <c r="AJ91" s="63" t="str">
        <f t="shared" si="109"/>
        <v/>
      </c>
      <c r="AK91" s="63" t="str">
        <f t="shared" si="171"/>
        <v/>
      </c>
      <c r="AL91" s="63" t="str">
        <f t="shared" si="172"/>
        <v/>
      </c>
      <c r="AM91" s="63" t="str">
        <f t="shared" si="173"/>
        <v/>
      </c>
      <c r="AN91" s="63" t="str">
        <f t="shared" si="174"/>
        <v/>
      </c>
    </row>
    <row r="92" spans="3:40" ht="25.5" outlineLevel="1" thickTop="1" thickBot="1" x14ac:dyDescent="0.4">
      <c r="C92" s="111"/>
      <c r="D92" s="112"/>
      <c r="E92" s="51"/>
      <c r="F92" s="52"/>
      <c r="G92" s="52"/>
      <c r="H92" s="51"/>
      <c r="I92" s="51"/>
      <c r="J92" s="53"/>
      <c r="K92" s="53"/>
      <c r="L92" s="54" t="str">
        <f t="shared" si="179"/>
        <v/>
      </c>
      <c r="M92" s="55" t="str">
        <f t="shared" si="86"/>
        <v/>
      </c>
      <c r="N92" s="56" t="str">
        <f t="shared" si="155"/>
        <v/>
      </c>
      <c r="O92" s="57" t="str">
        <f t="shared" si="88"/>
        <v/>
      </c>
      <c r="P92" s="58" t="str">
        <f t="shared" si="156"/>
        <v/>
      </c>
      <c r="Q92" s="59" t="str">
        <f t="shared" si="157"/>
        <v/>
      </c>
      <c r="R92" s="60" t="str">
        <f t="shared" si="158"/>
        <v/>
      </c>
      <c r="S92" s="55" t="str">
        <f t="shared" si="159"/>
        <v/>
      </c>
      <c r="T92" s="61" t="str">
        <f t="shared" si="93"/>
        <v/>
      </c>
      <c r="U92" s="62" t="str">
        <f t="shared" si="160"/>
        <v/>
      </c>
      <c r="V92" s="63" t="str">
        <f t="shared" si="95"/>
        <v/>
      </c>
      <c r="W92" s="64" t="str">
        <f t="shared" si="161"/>
        <v/>
      </c>
      <c r="X92" s="63" t="str">
        <f t="shared" si="162"/>
        <v/>
      </c>
      <c r="Y92" s="63" t="str">
        <f t="shared" si="163"/>
        <v/>
      </c>
      <c r="Z92" s="55" t="str">
        <f t="shared" si="164"/>
        <v/>
      </c>
      <c r="AA92" s="65" t="str">
        <f t="shared" si="100"/>
        <v/>
      </c>
      <c r="AB92" s="56" t="str">
        <f t="shared" si="165"/>
        <v/>
      </c>
      <c r="AC92" s="66" t="str">
        <f t="shared" si="102"/>
        <v/>
      </c>
      <c r="AD92" s="58" t="str">
        <f t="shared" si="166"/>
        <v/>
      </c>
      <c r="AE92" s="67" t="str">
        <f t="shared" si="167"/>
        <v/>
      </c>
      <c r="AF92" s="60" t="str">
        <f t="shared" si="168"/>
        <v/>
      </c>
      <c r="AG92" s="60" t="str">
        <f t="shared" si="169"/>
        <v/>
      </c>
      <c r="AH92" s="68" t="str">
        <f t="shared" si="107"/>
        <v/>
      </c>
      <c r="AI92" s="69" t="str">
        <f t="shared" si="170"/>
        <v/>
      </c>
      <c r="AJ92" s="63" t="str">
        <f t="shared" si="109"/>
        <v/>
      </c>
      <c r="AK92" s="63" t="str">
        <f t="shared" si="171"/>
        <v/>
      </c>
      <c r="AL92" s="63" t="str">
        <f t="shared" si="172"/>
        <v/>
      </c>
      <c r="AM92" s="63" t="str">
        <f t="shared" si="173"/>
        <v/>
      </c>
      <c r="AN92" s="63" t="str">
        <f t="shared" si="174"/>
        <v/>
      </c>
    </row>
    <row r="93" spans="3:40" ht="25.5" outlineLevel="1" thickTop="1" thickBot="1" x14ac:dyDescent="0.4">
      <c r="C93" s="111"/>
      <c r="D93" s="112"/>
      <c r="E93" s="51"/>
      <c r="F93" s="52"/>
      <c r="G93" s="52"/>
      <c r="H93" s="51"/>
      <c r="I93" s="51"/>
      <c r="J93" s="53"/>
      <c r="K93" s="53"/>
      <c r="L93" s="54" t="str">
        <f t="shared" si="179"/>
        <v/>
      </c>
      <c r="M93" s="55" t="str">
        <f t="shared" si="86"/>
        <v/>
      </c>
      <c r="N93" s="56" t="str">
        <f t="shared" si="155"/>
        <v/>
      </c>
      <c r="O93" s="57" t="str">
        <f t="shared" si="88"/>
        <v/>
      </c>
      <c r="P93" s="58" t="str">
        <f t="shared" si="156"/>
        <v/>
      </c>
      <c r="Q93" s="59" t="str">
        <f t="shared" si="157"/>
        <v/>
      </c>
      <c r="R93" s="60" t="str">
        <f t="shared" si="158"/>
        <v/>
      </c>
      <c r="S93" s="55" t="str">
        <f t="shared" si="159"/>
        <v/>
      </c>
      <c r="T93" s="61" t="str">
        <f t="shared" si="93"/>
        <v/>
      </c>
      <c r="U93" s="62" t="str">
        <f t="shared" si="160"/>
        <v/>
      </c>
      <c r="V93" s="63" t="str">
        <f t="shared" si="95"/>
        <v/>
      </c>
      <c r="W93" s="64" t="str">
        <f t="shared" si="161"/>
        <v/>
      </c>
      <c r="X93" s="63" t="str">
        <f t="shared" si="162"/>
        <v/>
      </c>
      <c r="Y93" s="63" t="str">
        <f t="shared" si="163"/>
        <v/>
      </c>
      <c r="Z93" s="55" t="str">
        <f t="shared" si="164"/>
        <v/>
      </c>
      <c r="AA93" s="65" t="str">
        <f t="shared" si="100"/>
        <v/>
      </c>
      <c r="AB93" s="56" t="str">
        <f t="shared" si="165"/>
        <v/>
      </c>
      <c r="AC93" s="66" t="str">
        <f t="shared" si="102"/>
        <v/>
      </c>
      <c r="AD93" s="58" t="str">
        <f t="shared" si="166"/>
        <v/>
      </c>
      <c r="AE93" s="67" t="str">
        <f t="shared" si="167"/>
        <v/>
      </c>
      <c r="AF93" s="60" t="str">
        <f t="shared" si="168"/>
        <v/>
      </c>
      <c r="AG93" s="60" t="str">
        <f t="shared" si="169"/>
        <v/>
      </c>
      <c r="AH93" s="68" t="str">
        <f t="shared" si="107"/>
        <v/>
      </c>
      <c r="AI93" s="69" t="str">
        <f t="shared" si="170"/>
        <v/>
      </c>
      <c r="AJ93" s="63" t="str">
        <f t="shared" si="109"/>
        <v/>
      </c>
      <c r="AK93" s="63" t="str">
        <f t="shared" si="171"/>
        <v/>
      </c>
      <c r="AL93" s="63" t="str">
        <f t="shared" si="172"/>
        <v/>
      </c>
      <c r="AM93" s="63" t="str">
        <f t="shared" si="173"/>
        <v/>
      </c>
      <c r="AN93" s="63" t="str">
        <f t="shared" si="174"/>
        <v/>
      </c>
    </row>
    <row r="94" spans="3:40" ht="25.5" outlineLevel="1" thickTop="1" thickBot="1" x14ac:dyDescent="0.4">
      <c r="C94" s="111"/>
      <c r="D94" s="112"/>
      <c r="E94" s="51"/>
      <c r="F94" s="52"/>
      <c r="G94" s="52"/>
      <c r="H94" s="51"/>
      <c r="I94" s="51"/>
      <c r="J94" s="53"/>
      <c r="K94" s="53"/>
      <c r="L94" s="54" t="str">
        <f t="shared" si="179"/>
        <v/>
      </c>
      <c r="M94" s="55" t="str">
        <f t="shared" si="86"/>
        <v/>
      </c>
      <c r="N94" s="56" t="str">
        <f t="shared" si="155"/>
        <v/>
      </c>
      <c r="O94" s="57" t="str">
        <f t="shared" si="88"/>
        <v/>
      </c>
      <c r="P94" s="58" t="str">
        <f t="shared" si="156"/>
        <v/>
      </c>
      <c r="Q94" s="59" t="str">
        <f t="shared" si="157"/>
        <v/>
      </c>
      <c r="R94" s="60" t="str">
        <f t="shared" si="158"/>
        <v/>
      </c>
      <c r="S94" s="55" t="str">
        <f t="shared" si="159"/>
        <v/>
      </c>
      <c r="T94" s="61" t="str">
        <f t="shared" si="93"/>
        <v/>
      </c>
      <c r="U94" s="62" t="str">
        <f t="shared" si="160"/>
        <v/>
      </c>
      <c r="V94" s="63" t="str">
        <f t="shared" si="95"/>
        <v/>
      </c>
      <c r="W94" s="64" t="str">
        <f t="shared" si="161"/>
        <v/>
      </c>
      <c r="X94" s="63" t="str">
        <f t="shared" si="162"/>
        <v/>
      </c>
      <c r="Y94" s="63" t="str">
        <f t="shared" si="163"/>
        <v/>
      </c>
      <c r="Z94" s="55" t="str">
        <f t="shared" si="164"/>
        <v/>
      </c>
      <c r="AA94" s="65" t="str">
        <f t="shared" si="100"/>
        <v/>
      </c>
      <c r="AB94" s="56" t="str">
        <f t="shared" si="165"/>
        <v/>
      </c>
      <c r="AC94" s="66" t="str">
        <f t="shared" si="102"/>
        <v/>
      </c>
      <c r="AD94" s="58" t="str">
        <f t="shared" si="166"/>
        <v/>
      </c>
      <c r="AE94" s="67" t="str">
        <f t="shared" si="167"/>
        <v/>
      </c>
      <c r="AF94" s="60" t="str">
        <f t="shared" si="168"/>
        <v/>
      </c>
      <c r="AG94" s="60" t="str">
        <f t="shared" si="169"/>
        <v/>
      </c>
      <c r="AH94" s="68" t="str">
        <f t="shared" si="107"/>
        <v/>
      </c>
      <c r="AI94" s="69" t="str">
        <f t="shared" si="170"/>
        <v/>
      </c>
      <c r="AJ94" s="63" t="str">
        <f t="shared" si="109"/>
        <v/>
      </c>
      <c r="AK94" s="63" t="str">
        <f t="shared" si="171"/>
        <v/>
      </c>
      <c r="AL94" s="63" t="str">
        <f t="shared" si="172"/>
        <v/>
      </c>
      <c r="AM94" s="63" t="str">
        <f t="shared" si="173"/>
        <v/>
      </c>
      <c r="AN94" s="63" t="str">
        <f t="shared" si="174"/>
        <v/>
      </c>
    </row>
    <row r="95" spans="3:40" ht="25.5" outlineLevel="1" thickTop="1" thickBot="1" x14ac:dyDescent="0.4">
      <c r="C95" s="111"/>
      <c r="D95" s="112"/>
      <c r="E95" s="51"/>
      <c r="F95" s="52"/>
      <c r="G95" s="52"/>
      <c r="H95" s="51"/>
      <c r="I95" s="51"/>
      <c r="J95" s="53"/>
      <c r="K95" s="53"/>
      <c r="L95" s="54" t="str">
        <f t="shared" si="179"/>
        <v/>
      </c>
      <c r="M95" s="55" t="str">
        <f t="shared" si="86"/>
        <v/>
      </c>
      <c r="N95" s="56" t="str">
        <f t="shared" si="155"/>
        <v/>
      </c>
      <c r="O95" s="57" t="str">
        <f t="shared" si="88"/>
        <v/>
      </c>
      <c r="P95" s="58" t="str">
        <f t="shared" si="156"/>
        <v/>
      </c>
      <c r="Q95" s="59" t="str">
        <f t="shared" si="157"/>
        <v/>
      </c>
      <c r="R95" s="60" t="str">
        <f t="shared" si="158"/>
        <v/>
      </c>
      <c r="S95" s="55" t="str">
        <f t="shared" si="159"/>
        <v/>
      </c>
      <c r="T95" s="61" t="str">
        <f t="shared" si="93"/>
        <v/>
      </c>
      <c r="U95" s="62" t="str">
        <f t="shared" si="160"/>
        <v/>
      </c>
      <c r="V95" s="63" t="str">
        <f t="shared" si="95"/>
        <v/>
      </c>
      <c r="W95" s="64" t="str">
        <f t="shared" si="161"/>
        <v/>
      </c>
      <c r="X95" s="63" t="str">
        <f t="shared" si="162"/>
        <v/>
      </c>
      <c r="Y95" s="63" t="str">
        <f t="shared" si="163"/>
        <v/>
      </c>
      <c r="Z95" s="55" t="str">
        <f t="shared" si="164"/>
        <v/>
      </c>
      <c r="AA95" s="65" t="str">
        <f t="shared" si="100"/>
        <v/>
      </c>
      <c r="AB95" s="56" t="str">
        <f t="shared" si="165"/>
        <v/>
      </c>
      <c r="AC95" s="66" t="str">
        <f t="shared" si="102"/>
        <v/>
      </c>
      <c r="AD95" s="58" t="str">
        <f t="shared" si="166"/>
        <v/>
      </c>
      <c r="AE95" s="67" t="str">
        <f t="shared" si="167"/>
        <v/>
      </c>
      <c r="AF95" s="60" t="str">
        <f t="shared" si="168"/>
        <v/>
      </c>
      <c r="AG95" s="60" t="str">
        <f t="shared" si="169"/>
        <v/>
      </c>
      <c r="AH95" s="68" t="str">
        <f t="shared" si="107"/>
        <v/>
      </c>
      <c r="AI95" s="69" t="str">
        <f t="shared" si="170"/>
        <v/>
      </c>
      <c r="AJ95" s="63" t="str">
        <f t="shared" si="109"/>
        <v/>
      </c>
      <c r="AK95" s="63" t="str">
        <f t="shared" si="171"/>
        <v/>
      </c>
      <c r="AL95" s="63" t="str">
        <f t="shared" si="172"/>
        <v/>
      </c>
      <c r="AM95" s="63" t="str">
        <f t="shared" si="173"/>
        <v/>
      </c>
      <c r="AN95" s="63" t="str">
        <f t="shared" si="174"/>
        <v/>
      </c>
    </row>
    <row r="96" spans="3:40" ht="25.5" outlineLevel="1" thickTop="1" thickBot="1" x14ac:dyDescent="0.4">
      <c r="C96" s="111"/>
      <c r="D96" s="112"/>
      <c r="E96" s="51"/>
      <c r="F96" s="52"/>
      <c r="G96" s="52"/>
      <c r="H96" s="51"/>
      <c r="I96" s="51"/>
      <c r="J96" s="53"/>
      <c r="K96" s="53"/>
      <c r="L96" s="54" t="str">
        <f t="shared" si="179"/>
        <v/>
      </c>
      <c r="M96" s="55" t="str">
        <f t="shared" si="86"/>
        <v/>
      </c>
      <c r="N96" s="56" t="str">
        <f t="shared" si="155"/>
        <v/>
      </c>
      <c r="O96" s="57" t="str">
        <f t="shared" si="88"/>
        <v/>
      </c>
      <c r="P96" s="58" t="str">
        <f t="shared" si="156"/>
        <v/>
      </c>
      <c r="Q96" s="59" t="str">
        <f t="shared" si="157"/>
        <v/>
      </c>
      <c r="R96" s="60" t="str">
        <f t="shared" si="158"/>
        <v/>
      </c>
      <c r="S96" s="55" t="str">
        <f t="shared" si="159"/>
        <v/>
      </c>
      <c r="T96" s="61" t="str">
        <f t="shared" si="93"/>
        <v/>
      </c>
      <c r="U96" s="62" t="str">
        <f t="shared" si="160"/>
        <v/>
      </c>
      <c r="V96" s="63" t="str">
        <f t="shared" si="95"/>
        <v/>
      </c>
      <c r="W96" s="64" t="str">
        <f t="shared" si="161"/>
        <v/>
      </c>
      <c r="X96" s="63" t="str">
        <f t="shared" si="162"/>
        <v/>
      </c>
      <c r="Y96" s="63" t="str">
        <f t="shared" si="163"/>
        <v/>
      </c>
      <c r="Z96" s="55" t="str">
        <f t="shared" si="164"/>
        <v/>
      </c>
      <c r="AA96" s="65" t="str">
        <f t="shared" si="100"/>
        <v/>
      </c>
      <c r="AB96" s="56" t="str">
        <f t="shared" si="165"/>
        <v/>
      </c>
      <c r="AC96" s="66" t="str">
        <f t="shared" si="102"/>
        <v/>
      </c>
      <c r="AD96" s="58" t="str">
        <f t="shared" si="166"/>
        <v/>
      </c>
      <c r="AE96" s="67" t="str">
        <f t="shared" si="167"/>
        <v/>
      </c>
      <c r="AF96" s="60" t="str">
        <f t="shared" si="168"/>
        <v/>
      </c>
      <c r="AG96" s="60" t="str">
        <f t="shared" si="169"/>
        <v/>
      </c>
      <c r="AH96" s="68" t="str">
        <f t="shared" si="107"/>
        <v/>
      </c>
      <c r="AI96" s="69" t="str">
        <f t="shared" si="170"/>
        <v/>
      </c>
      <c r="AJ96" s="63" t="str">
        <f t="shared" si="109"/>
        <v/>
      </c>
      <c r="AK96" s="63" t="str">
        <f t="shared" si="171"/>
        <v/>
      </c>
      <c r="AL96" s="63" t="str">
        <f t="shared" si="172"/>
        <v/>
      </c>
      <c r="AM96" s="63" t="str">
        <f t="shared" si="173"/>
        <v/>
      </c>
      <c r="AN96" s="63" t="str">
        <f t="shared" si="174"/>
        <v/>
      </c>
    </row>
    <row r="97" spans="1:40" ht="25.5" outlineLevel="1" thickTop="1" thickBot="1" x14ac:dyDescent="0.4">
      <c r="C97" s="111"/>
      <c r="D97" s="112"/>
      <c r="E97" s="51"/>
      <c r="F97" s="52"/>
      <c r="G97" s="52"/>
      <c r="H97" s="51"/>
      <c r="I97" s="51"/>
      <c r="J97" s="53"/>
      <c r="K97" s="53"/>
      <c r="L97" s="54" t="str">
        <f t="shared" si="179"/>
        <v/>
      </c>
      <c r="M97" s="55" t="str">
        <f t="shared" si="86"/>
        <v/>
      </c>
      <c r="N97" s="56" t="str">
        <f t="shared" si="155"/>
        <v/>
      </c>
      <c r="O97" s="57" t="str">
        <f t="shared" si="88"/>
        <v/>
      </c>
      <c r="P97" s="58" t="str">
        <f t="shared" si="156"/>
        <v/>
      </c>
      <c r="Q97" s="59" t="str">
        <f t="shared" si="157"/>
        <v/>
      </c>
      <c r="R97" s="60" t="str">
        <f t="shared" si="158"/>
        <v/>
      </c>
      <c r="S97" s="55" t="str">
        <f t="shared" si="159"/>
        <v/>
      </c>
      <c r="T97" s="61" t="str">
        <f t="shared" si="93"/>
        <v/>
      </c>
      <c r="U97" s="62" t="str">
        <f t="shared" si="160"/>
        <v/>
      </c>
      <c r="V97" s="63" t="str">
        <f t="shared" si="95"/>
        <v/>
      </c>
      <c r="W97" s="64" t="str">
        <f t="shared" si="161"/>
        <v/>
      </c>
      <c r="X97" s="63" t="str">
        <f t="shared" si="162"/>
        <v/>
      </c>
      <c r="Y97" s="63" t="str">
        <f t="shared" si="163"/>
        <v/>
      </c>
      <c r="Z97" s="55" t="str">
        <f t="shared" si="164"/>
        <v/>
      </c>
      <c r="AA97" s="65" t="str">
        <f t="shared" si="100"/>
        <v/>
      </c>
      <c r="AB97" s="56" t="str">
        <f t="shared" si="165"/>
        <v/>
      </c>
      <c r="AC97" s="66" t="str">
        <f t="shared" si="102"/>
        <v/>
      </c>
      <c r="AD97" s="58" t="str">
        <f t="shared" si="166"/>
        <v/>
      </c>
      <c r="AE97" s="67" t="str">
        <f t="shared" si="167"/>
        <v/>
      </c>
      <c r="AF97" s="60" t="str">
        <f t="shared" si="168"/>
        <v/>
      </c>
      <c r="AG97" s="60" t="str">
        <f t="shared" si="169"/>
        <v/>
      </c>
      <c r="AH97" s="68" t="str">
        <f t="shared" si="107"/>
        <v/>
      </c>
      <c r="AI97" s="69" t="str">
        <f t="shared" si="170"/>
        <v/>
      </c>
      <c r="AJ97" s="63" t="str">
        <f t="shared" si="109"/>
        <v/>
      </c>
      <c r="AK97" s="63" t="str">
        <f t="shared" si="171"/>
        <v/>
      </c>
      <c r="AL97" s="63" t="str">
        <f t="shared" si="172"/>
        <v/>
      </c>
      <c r="AM97" s="63" t="str">
        <f t="shared" si="173"/>
        <v/>
      </c>
      <c r="AN97" s="63" t="str">
        <f t="shared" si="174"/>
        <v/>
      </c>
    </row>
    <row r="98" spans="1:40" ht="25.5" outlineLevel="1" thickTop="1" thickBot="1" x14ac:dyDescent="0.4">
      <c r="C98" s="111"/>
      <c r="D98" s="112"/>
      <c r="E98" s="51"/>
      <c r="F98" s="52"/>
      <c r="G98" s="52"/>
      <c r="H98" s="51"/>
      <c r="I98" s="51"/>
      <c r="J98" s="53"/>
      <c r="K98" s="53"/>
      <c r="L98" s="54" t="str">
        <f t="shared" si="179"/>
        <v/>
      </c>
      <c r="M98" s="55" t="str">
        <f t="shared" si="86"/>
        <v/>
      </c>
      <c r="N98" s="56" t="str">
        <f t="shared" si="155"/>
        <v/>
      </c>
      <c r="O98" s="57" t="str">
        <f t="shared" si="88"/>
        <v/>
      </c>
      <c r="P98" s="58" t="str">
        <f t="shared" si="156"/>
        <v/>
      </c>
      <c r="Q98" s="59" t="str">
        <f t="shared" si="157"/>
        <v/>
      </c>
      <c r="R98" s="60" t="str">
        <f t="shared" si="158"/>
        <v/>
      </c>
      <c r="S98" s="55" t="str">
        <f t="shared" si="159"/>
        <v/>
      </c>
      <c r="T98" s="61" t="str">
        <f t="shared" si="93"/>
        <v/>
      </c>
      <c r="U98" s="62" t="str">
        <f t="shared" si="160"/>
        <v/>
      </c>
      <c r="V98" s="63" t="str">
        <f t="shared" si="95"/>
        <v/>
      </c>
      <c r="W98" s="64" t="str">
        <f t="shared" si="161"/>
        <v/>
      </c>
      <c r="X98" s="63" t="str">
        <f t="shared" si="162"/>
        <v/>
      </c>
      <c r="Y98" s="63" t="str">
        <f t="shared" si="163"/>
        <v/>
      </c>
      <c r="Z98" s="55" t="str">
        <f t="shared" si="164"/>
        <v/>
      </c>
      <c r="AA98" s="65" t="str">
        <f t="shared" si="100"/>
        <v/>
      </c>
      <c r="AB98" s="56" t="str">
        <f t="shared" si="165"/>
        <v/>
      </c>
      <c r="AC98" s="66" t="str">
        <f t="shared" si="102"/>
        <v/>
      </c>
      <c r="AD98" s="58" t="str">
        <f t="shared" si="166"/>
        <v/>
      </c>
      <c r="AE98" s="67" t="str">
        <f t="shared" si="167"/>
        <v/>
      </c>
      <c r="AF98" s="60" t="str">
        <f t="shared" si="168"/>
        <v/>
      </c>
      <c r="AG98" s="60" t="str">
        <f t="shared" si="169"/>
        <v/>
      </c>
      <c r="AH98" s="68" t="str">
        <f t="shared" si="107"/>
        <v/>
      </c>
      <c r="AI98" s="69" t="str">
        <f t="shared" si="170"/>
        <v/>
      </c>
      <c r="AJ98" s="63" t="str">
        <f t="shared" si="109"/>
        <v/>
      </c>
      <c r="AK98" s="63" t="str">
        <f t="shared" si="171"/>
        <v/>
      </c>
      <c r="AL98" s="63" t="str">
        <f t="shared" si="172"/>
        <v/>
      </c>
      <c r="AM98" s="63" t="str">
        <f t="shared" si="173"/>
        <v/>
      </c>
      <c r="AN98" s="63" t="str">
        <f t="shared" si="174"/>
        <v/>
      </c>
    </row>
    <row r="99" spans="1:40" ht="25.5" outlineLevel="1" thickTop="1" thickBot="1" x14ac:dyDescent="0.4">
      <c r="C99" s="111"/>
      <c r="D99" s="112"/>
      <c r="E99" s="51"/>
      <c r="F99" s="52"/>
      <c r="G99" s="52"/>
      <c r="H99" s="51"/>
      <c r="I99" s="51"/>
      <c r="J99" s="53"/>
      <c r="K99" s="53"/>
      <c r="L99" s="54" t="str">
        <f t="shared" si="179"/>
        <v/>
      </c>
      <c r="M99" s="55" t="str">
        <f t="shared" si="86"/>
        <v/>
      </c>
      <c r="N99" s="56" t="str">
        <f t="shared" si="155"/>
        <v/>
      </c>
      <c r="O99" s="57" t="str">
        <f t="shared" si="88"/>
        <v/>
      </c>
      <c r="P99" s="58" t="str">
        <f t="shared" si="156"/>
        <v/>
      </c>
      <c r="Q99" s="59" t="str">
        <f t="shared" si="157"/>
        <v/>
      </c>
      <c r="R99" s="60" t="str">
        <f t="shared" si="158"/>
        <v/>
      </c>
      <c r="S99" s="55" t="str">
        <f t="shared" si="159"/>
        <v/>
      </c>
      <c r="T99" s="61" t="str">
        <f t="shared" si="93"/>
        <v/>
      </c>
      <c r="U99" s="62" t="str">
        <f t="shared" si="160"/>
        <v/>
      </c>
      <c r="V99" s="63" t="str">
        <f t="shared" si="95"/>
        <v/>
      </c>
      <c r="W99" s="64" t="str">
        <f t="shared" si="161"/>
        <v/>
      </c>
      <c r="X99" s="63" t="str">
        <f t="shared" si="162"/>
        <v/>
      </c>
      <c r="Y99" s="63" t="str">
        <f t="shared" si="163"/>
        <v/>
      </c>
      <c r="Z99" s="55" t="str">
        <f t="shared" si="164"/>
        <v/>
      </c>
      <c r="AA99" s="65" t="str">
        <f t="shared" si="100"/>
        <v/>
      </c>
      <c r="AB99" s="56" t="str">
        <f t="shared" si="165"/>
        <v/>
      </c>
      <c r="AC99" s="66" t="str">
        <f t="shared" si="102"/>
        <v/>
      </c>
      <c r="AD99" s="58" t="str">
        <f t="shared" si="166"/>
        <v/>
      </c>
      <c r="AE99" s="67" t="str">
        <f t="shared" si="167"/>
        <v/>
      </c>
      <c r="AF99" s="60" t="str">
        <f t="shared" si="168"/>
        <v/>
      </c>
      <c r="AG99" s="60" t="str">
        <f t="shared" si="169"/>
        <v/>
      </c>
      <c r="AH99" s="68" t="str">
        <f t="shared" si="107"/>
        <v/>
      </c>
      <c r="AI99" s="69" t="str">
        <f t="shared" si="170"/>
        <v/>
      </c>
      <c r="AJ99" s="63" t="str">
        <f t="shared" si="109"/>
        <v/>
      </c>
      <c r="AK99" s="63" t="str">
        <f t="shared" si="171"/>
        <v/>
      </c>
      <c r="AL99" s="63" t="str">
        <f t="shared" si="172"/>
        <v/>
      </c>
      <c r="AM99" s="63" t="str">
        <f t="shared" si="173"/>
        <v/>
      </c>
      <c r="AN99" s="63" t="str">
        <f t="shared" si="174"/>
        <v/>
      </c>
    </row>
    <row r="100" spans="1:40" ht="25.5" outlineLevel="1" thickTop="1" thickBot="1" x14ac:dyDescent="0.4">
      <c r="C100" s="111"/>
      <c r="D100" s="112"/>
      <c r="E100" s="51"/>
      <c r="F100" s="52"/>
      <c r="G100" s="52"/>
      <c r="H100" s="51"/>
      <c r="I100" s="51"/>
      <c r="J100" s="53"/>
      <c r="K100" s="53"/>
      <c r="L100" s="54" t="str">
        <f t="shared" si="179"/>
        <v/>
      </c>
      <c r="M100" s="55" t="str">
        <f t="shared" si="86"/>
        <v/>
      </c>
      <c r="N100" s="56" t="str">
        <f t="shared" si="155"/>
        <v/>
      </c>
      <c r="O100" s="57" t="str">
        <f t="shared" si="88"/>
        <v/>
      </c>
      <c r="P100" s="58" t="str">
        <f t="shared" si="156"/>
        <v/>
      </c>
      <c r="Q100" s="59" t="str">
        <f t="shared" si="157"/>
        <v/>
      </c>
      <c r="R100" s="60" t="str">
        <f t="shared" si="158"/>
        <v/>
      </c>
      <c r="S100" s="55" t="str">
        <f t="shared" si="159"/>
        <v/>
      </c>
      <c r="T100" s="61" t="str">
        <f t="shared" si="93"/>
        <v/>
      </c>
      <c r="U100" s="62" t="str">
        <f t="shared" si="160"/>
        <v/>
      </c>
      <c r="V100" s="63" t="str">
        <f t="shared" si="95"/>
        <v/>
      </c>
      <c r="W100" s="64" t="str">
        <f t="shared" si="161"/>
        <v/>
      </c>
      <c r="X100" s="63" t="str">
        <f t="shared" si="162"/>
        <v/>
      </c>
      <c r="Y100" s="63" t="str">
        <f t="shared" si="163"/>
        <v/>
      </c>
      <c r="Z100" s="55" t="str">
        <f t="shared" si="164"/>
        <v/>
      </c>
      <c r="AA100" s="65" t="str">
        <f t="shared" si="100"/>
        <v/>
      </c>
      <c r="AB100" s="56" t="str">
        <f t="shared" si="165"/>
        <v/>
      </c>
      <c r="AC100" s="66" t="str">
        <f t="shared" si="102"/>
        <v/>
      </c>
      <c r="AD100" s="58" t="str">
        <f t="shared" si="166"/>
        <v/>
      </c>
      <c r="AE100" s="67" t="str">
        <f t="shared" si="167"/>
        <v/>
      </c>
      <c r="AF100" s="60" t="str">
        <f t="shared" si="168"/>
        <v/>
      </c>
      <c r="AG100" s="60" t="str">
        <f t="shared" si="169"/>
        <v/>
      </c>
      <c r="AH100" s="68" t="str">
        <f t="shared" si="107"/>
        <v/>
      </c>
      <c r="AI100" s="69" t="str">
        <f t="shared" si="170"/>
        <v/>
      </c>
      <c r="AJ100" s="63" t="str">
        <f t="shared" si="109"/>
        <v/>
      </c>
      <c r="AK100" s="63" t="str">
        <f t="shared" si="171"/>
        <v/>
      </c>
      <c r="AL100" s="63" t="str">
        <f t="shared" si="172"/>
        <v/>
      </c>
      <c r="AM100" s="63" t="str">
        <f t="shared" si="173"/>
        <v/>
      </c>
      <c r="AN100" s="63" t="str">
        <f t="shared" si="174"/>
        <v/>
      </c>
    </row>
    <row r="101" spans="1:40" ht="25.5" outlineLevel="1" thickTop="1" thickBot="1" x14ac:dyDescent="0.4">
      <c r="C101" s="111"/>
      <c r="D101" s="112"/>
      <c r="E101" s="51"/>
      <c r="F101" s="52"/>
      <c r="G101" s="52"/>
      <c r="H101" s="51"/>
      <c r="I101" s="51"/>
      <c r="J101" s="53"/>
      <c r="K101" s="53"/>
      <c r="L101" s="54" t="str">
        <f t="shared" si="179"/>
        <v/>
      </c>
      <c r="M101" s="55" t="str">
        <f t="shared" ref="M101:M102" si="180">IF(N101="","","(")</f>
        <v/>
      </c>
      <c r="N101" s="56" t="str">
        <f t="shared" si="2"/>
        <v/>
      </c>
      <c r="O101" s="57" t="str">
        <f t="shared" ref="O101:O102" si="181">IF(N101="","",",")</f>
        <v/>
      </c>
      <c r="P101" s="58" t="str">
        <f t="shared" si="4"/>
        <v/>
      </c>
      <c r="Q101" s="59" t="str">
        <f t="shared" ref="Q101:Q102" si="182">IF(N101="","",",")</f>
        <v/>
      </c>
      <c r="R101" s="60" t="str">
        <f t="shared" si="6"/>
        <v/>
      </c>
      <c r="S101" s="55" t="str">
        <f t="shared" ref="S101:S102" si="183">IF(N101="","",")")</f>
        <v/>
      </c>
      <c r="T101" s="61" t="str">
        <f t="shared" ref="T101:T102" si="184">IF(U101="","","(")</f>
        <v/>
      </c>
      <c r="U101" s="62" t="str">
        <f t="shared" si="9"/>
        <v/>
      </c>
      <c r="V101" s="63" t="str">
        <f t="shared" ref="V101:V102" si="185">IF(U101="","",",")</f>
        <v/>
      </c>
      <c r="W101" s="64" t="str">
        <f t="shared" si="11"/>
        <v/>
      </c>
      <c r="X101" s="63" t="str">
        <f t="shared" ref="X101:X102" si="186">IF(U101="","",",")</f>
        <v/>
      </c>
      <c r="Y101" s="63" t="str">
        <f t="shared" ref="Y101:Y102" si="187">IF(U101="","",250)</f>
        <v/>
      </c>
      <c r="Z101" s="55" t="str">
        <f t="shared" ref="Z101:Z102" si="188">IF(U101="","",")")</f>
        <v/>
      </c>
      <c r="AA101" s="65" t="str">
        <f t="shared" ref="AA101:AA102" si="189">IF(AB101="","","(")</f>
        <v/>
      </c>
      <c r="AB101" s="56" t="str">
        <f t="shared" si="16"/>
        <v/>
      </c>
      <c r="AC101" s="66" t="str">
        <f t="shared" ref="AC101:AC102" si="190">IF(AB101="","",",")</f>
        <v/>
      </c>
      <c r="AD101" s="58" t="str">
        <f t="shared" ref="AD101:AD102" si="191">IF(I101="","",I101)</f>
        <v/>
      </c>
      <c r="AE101" s="67" t="str">
        <f t="shared" ref="AE101:AE102" si="192">IF(AB101="","",",")</f>
        <v/>
      </c>
      <c r="AF101" s="60" t="str">
        <f t="shared" ref="AF101:AF102" si="193">IF(AB101="","",350)</f>
        <v/>
      </c>
      <c r="AG101" s="60" t="str">
        <f t="shared" ref="AG101:AG102" si="194">IF(AB101="","",")")</f>
        <v/>
      </c>
      <c r="AH101" s="68" t="str">
        <f t="shared" ref="AH101:AH102" si="195">IF(AI101="","","(")</f>
        <v/>
      </c>
      <c r="AI101" s="69" t="str">
        <f t="shared" si="23"/>
        <v/>
      </c>
      <c r="AJ101" s="63" t="str">
        <f t="shared" ref="AJ101:AJ102" si="196">IF(AI101="","",",")</f>
        <v/>
      </c>
      <c r="AK101" s="63" t="str">
        <f t="shared" ref="AK101:AK102" si="197">IF(K101="","",K101)</f>
        <v/>
      </c>
      <c r="AL101" s="63" t="str">
        <f t="shared" ref="AL101:AL102" si="198">IF(AI101="","",",")</f>
        <v/>
      </c>
      <c r="AM101" s="63" t="str">
        <f t="shared" ref="AM101:AM102" si="199">IF(AI101="","",450)</f>
        <v/>
      </c>
      <c r="AN101" s="63" t="str">
        <f t="shared" ref="AN101:AN102" si="200">IF(AI101="","",")")</f>
        <v/>
      </c>
    </row>
    <row r="102" spans="1:40" ht="25.5" outlineLevel="1" thickTop="1" thickBot="1" x14ac:dyDescent="0.4">
      <c r="C102" s="111"/>
      <c r="D102" s="112"/>
      <c r="E102" s="51"/>
      <c r="F102" s="52"/>
      <c r="G102" s="52"/>
      <c r="H102" s="51"/>
      <c r="I102" s="51"/>
      <c r="J102" s="53"/>
      <c r="K102" s="53"/>
      <c r="L102" s="54" t="str">
        <f t="shared" si="179"/>
        <v/>
      </c>
      <c r="M102" s="55" t="str">
        <f t="shared" si="180"/>
        <v/>
      </c>
      <c r="N102" s="56" t="str">
        <f t="shared" si="2"/>
        <v/>
      </c>
      <c r="O102" s="57" t="str">
        <f t="shared" si="181"/>
        <v/>
      </c>
      <c r="P102" s="58" t="str">
        <f t="shared" si="4"/>
        <v/>
      </c>
      <c r="Q102" s="59" t="str">
        <f t="shared" si="182"/>
        <v/>
      </c>
      <c r="R102" s="60" t="str">
        <f t="shared" si="6"/>
        <v/>
      </c>
      <c r="S102" s="55" t="str">
        <f t="shared" si="183"/>
        <v/>
      </c>
      <c r="T102" s="61" t="str">
        <f t="shared" si="184"/>
        <v/>
      </c>
      <c r="U102" s="62" t="str">
        <f t="shared" si="9"/>
        <v/>
      </c>
      <c r="V102" s="63" t="str">
        <f t="shared" si="185"/>
        <v/>
      </c>
      <c r="W102" s="64" t="str">
        <f t="shared" si="11"/>
        <v/>
      </c>
      <c r="X102" s="63" t="str">
        <f t="shared" si="186"/>
        <v/>
      </c>
      <c r="Y102" s="63" t="str">
        <f t="shared" si="187"/>
        <v/>
      </c>
      <c r="Z102" s="55" t="str">
        <f t="shared" si="188"/>
        <v/>
      </c>
      <c r="AA102" s="65" t="str">
        <f t="shared" si="189"/>
        <v/>
      </c>
      <c r="AB102" s="56" t="str">
        <f t="shared" si="16"/>
        <v/>
      </c>
      <c r="AC102" s="66" t="str">
        <f t="shared" si="190"/>
        <v/>
      </c>
      <c r="AD102" s="58" t="str">
        <f t="shared" si="191"/>
        <v/>
      </c>
      <c r="AE102" s="67" t="str">
        <f t="shared" si="192"/>
        <v/>
      </c>
      <c r="AF102" s="60" t="str">
        <f t="shared" si="193"/>
        <v/>
      </c>
      <c r="AG102" s="60" t="str">
        <f t="shared" si="194"/>
        <v/>
      </c>
      <c r="AH102" s="68" t="str">
        <f t="shared" si="195"/>
        <v/>
      </c>
      <c r="AI102" s="69" t="str">
        <f t="shared" si="23"/>
        <v/>
      </c>
      <c r="AJ102" s="63" t="str">
        <f t="shared" si="196"/>
        <v/>
      </c>
      <c r="AK102" s="63" t="str">
        <f t="shared" si="197"/>
        <v/>
      </c>
      <c r="AL102" s="63" t="str">
        <f t="shared" si="198"/>
        <v/>
      </c>
      <c r="AM102" s="63" t="str">
        <f t="shared" si="199"/>
        <v/>
      </c>
      <c r="AN102" s="63" t="str">
        <f t="shared" si="200"/>
        <v/>
      </c>
    </row>
    <row r="103" spans="1:40" ht="24" customHeight="1" thickTop="1" x14ac:dyDescent="0.4">
      <c r="A103" s="94"/>
      <c r="B103" s="94"/>
      <c r="C103" s="94"/>
      <c r="D103" s="94"/>
      <c r="E103" s="94"/>
      <c r="F103" s="94"/>
      <c r="G103" s="94"/>
      <c r="H103" s="94"/>
      <c r="I103" s="94"/>
      <c r="J103" s="94"/>
      <c r="K103" s="94"/>
      <c r="L103" s="98" t="str">
        <f ca="1">_xlfn.CONCAT("]}, // ULTIMA LINEA DEL CANTO: ",L1)</f>
        <v xml:space="preserve">]}, // ULTIMA LINEA DEL CANTO: </v>
      </c>
      <c r="M103" s="94"/>
    </row>
    <row r="104" spans="1:40" ht="20.25" x14ac:dyDescent="0.25">
      <c r="L104" s="99" t="s">
        <v>1012</v>
      </c>
      <c r="M104" s="100"/>
    </row>
    <row r="105" spans="1:40" ht="15.75" outlineLevel="1" thickBot="1" x14ac:dyDescent="0.3">
      <c r="M105" s="100"/>
    </row>
    <row r="106" spans="1:40" ht="27.75"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201">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outlineLevel="1" thickTop="1" thickBot="1" x14ac:dyDescent="0.4">
      <c r="C107" s="78" t="s">
        <v>999</v>
      </c>
      <c r="D107" s="79"/>
      <c r="E107" s="79"/>
      <c r="F107" s="79"/>
      <c r="G107" s="79"/>
      <c r="H107" s="79"/>
      <c r="I107" s="79"/>
      <c r="J107" s="79"/>
      <c r="K107" s="79"/>
      <c r="L107" s="121" t="s">
        <v>1000</v>
      </c>
      <c r="M107" s="55" t="str">
        <f t="shared" ref="M107:M114" si="202">IF(N107="","","(")</f>
        <v/>
      </c>
      <c r="N107" s="56" t="str">
        <f t="shared" ref="N107:N114" si="203">IF(D107="","",D107)</f>
        <v/>
      </c>
      <c r="O107" s="57" t="str">
        <f t="shared" ref="O107:O114" si="204">IF(N107="","",",")</f>
        <v/>
      </c>
      <c r="P107" s="58" t="str">
        <f t="shared" ref="P107:P114" si="205">IF(E107="","",E107)</f>
        <v/>
      </c>
      <c r="Q107" s="59" t="str">
        <f t="shared" ref="Q107:Q114" si="206">IF(N107="","",",")</f>
        <v/>
      </c>
      <c r="R107" s="60" t="str">
        <f t="shared" si="201"/>
        <v/>
      </c>
      <c r="S107" s="55" t="str">
        <f t="shared" ref="S107:S114" si="207">IF(N107="","",")")</f>
        <v/>
      </c>
      <c r="T107" s="61" t="str">
        <f t="shared" ref="T107:T114" si="208">IF(U107="","","(")</f>
        <v/>
      </c>
      <c r="U107" s="62" t="str">
        <f t="shared" ref="U107:U114" si="209">IF(F107="","",F107)</f>
        <v/>
      </c>
      <c r="V107" s="63" t="str">
        <f t="shared" ref="V107:V114" si="210">IF(U107="","",",")</f>
        <v/>
      </c>
      <c r="W107" s="64" t="str">
        <f t="shared" ref="W107:W114" si="211">IF(G107="","",G107)</f>
        <v/>
      </c>
      <c r="X107" s="63" t="str">
        <f t="shared" ref="X107:X114" si="212">IF(U107="","",",")</f>
        <v/>
      </c>
      <c r="Y107" s="63" t="str">
        <f t="shared" ref="Y107:Y114" si="213">IF(U107="","",250)</f>
        <v/>
      </c>
      <c r="Z107" s="55" t="str">
        <f t="shared" ref="Z107:Z114" si="214">IF(U107="","",")")</f>
        <v/>
      </c>
      <c r="AA107" s="65" t="str">
        <f t="shared" ref="AA107:AA114" si="215">IF(AB107="","","(")</f>
        <v/>
      </c>
      <c r="AB107" s="56" t="str">
        <f t="shared" ref="AB107:AB114" si="216">IF(H107="","",H107)</f>
        <v/>
      </c>
      <c r="AC107" s="66" t="str">
        <f t="shared" ref="AC107:AC114" si="217">IF(AB107="","",",")</f>
        <v/>
      </c>
      <c r="AD107" s="58" t="str">
        <f t="shared" ref="AD107:AD114" si="218">IF(I107="","",I107)</f>
        <v/>
      </c>
      <c r="AE107" s="67" t="str">
        <f t="shared" ref="AE107:AE114" si="219">IF(AB107="","",",")</f>
        <v/>
      </c>
      <c r="AF107" s="60" t="str">
        <f t="shared" ref="AF107:AF114" si="220">IF(AB107="","",350)</f>
        <v/>
      </c>
      <c r="AG107" s="60" t="str">
        <f t="shared" ref="AG107:AG114" si="221">IF(AB107="","",")")</f>
        <v/>
      </c>
      <c r="AH107" s="68" t="str">
        <f t="shared" ref="AH107:AH114" si="222">IF(AI107="","","(")</f>
        <v/>
      </c>
      <c r="AI107" s="69" t="str">
        <f t="shared" ref="AI107:AI114" si="223">IF(J107="","",J107)</f>
        <v/>
      </c>
      <c r="AJ107" s="63" t="str">
        <f t="shared" ref="AJ107:AJ114" si="224">IF(AI107="","",",")</f>
        <v/>
      </c>
      <c r="AK107" s="63" t="str">
        <f t="shared" ref="AK107:AK114" si="225">IF(K107="","",K107)</f>
        <v/>
      </c>
      <c r="AL107" s="63" t="str">
        <f t="shared" ref="AL107:AL114" si="226">IF(AI107="","",",")</f>
        <v/>
      </c>
      <c r="AM107" s="63" t="str">
        <f t="shared" ref="AM107:AM114" si="227">IF(AI107="","",450)</f>
        <v/>
      </c>
      <c r="AN107" s="63" t="str">
        <f t="shared" ref="AN107:AN114" si="228">IF(AI107="","",")")</f>
        <v/>
      </c>
    </row>
    <row r="108" spans="1:40" ht="25.5" outlineLevel="1" thickTop="1" thickBot="1" x14ac:dyDescent="0.4">
      <c r="B108" t="s">
        <v>1001</v>
      </c>
      <c r="C108" s="81" t="s">
        <v>1002</v>
      </c>
      <c r="D108" s="82"/>
      <c r="E108" s="82"/>
      <c r="F108" s="82"/>
      <c r="G108" s="82"/>
      <c r="H108" s="82"/>
      <c r="I108" s="82"/>
      <c r="J108" s="82"/>
      <c r="K108" s="82"/>
      <c r="L108" s="122" t="str">
        <f>IF(C108="","",_xlfn.CONCAT("       triggerLine: ","""",C108,", ",M108:AN108,""", sC: ","""",B108,""", lines: ["))</f>
        <v xml:space="preserve">       triggerLine: "ASAMBLEA UNO, ", sC: "ta as", lines: [</v>
      </c>
      <c r="M108" s="55" t="str">
        <f t="shared" si="202"/>
        <v/>
      </c>
      <c r="N108" s="56" t="str">
        <f t="shared" si="203"/>
        <v/>
      </c>
      <c r="O108" s="57" t="str">
        <f t="shared" si="204"/>
        <v/>
      </c>
      <c r="P108" s="58" t="str">
        <f t="shared" si="205"/>
        <v/>
      </c>
      <c r="Q108" s="59" t="str">
        <f t="shared" si="206"/>
        <v/>
      </c>
      <c r="R108" s="60" t="str">
        <f t="shared" si="201"/>
        <v/>
      </c>
      <c r="S108" s="55" t="str">
        <f t="shared" si="207"/>
        <v/>
      </c>
      <c r="T108" s="61" t="str">
        <f t="shared" si="208"/>
        <v/>
      </c>
      <c r="U108" s="62" t="str">
        <f t="shared" si="209"/>
        <v/>
      </c>
      <c r="V108" s="63" t="str">
        <f t="shared" si="210"/>
        <v/>
      </c>
      <c r="W108" s="64" t="str">
        <f t="shared" si="211"/>
        <v/>
      </c>
      <c r="X108" s="63" t="str">
        <f t="shared" si="212"/>
        <v/>
      </c>
      <c r="Y108" s="63" t="str">
        <f t="shared" si="213"/>
        <v/>
      </c>
      <c r="Z108" s="55" t="str">
        <f t="shared" si="214"/>
        <v/>
      </c>
      <c r="AA108" s="65" t="str">
        <f t="shared" si="215"/>
        <v/>
      </c>
      <c r="AB108" s="56" t="str">
        <f t="shared" si="216"/>
        <v/>
      </c>
      <c r="AC108" s="66" t="str">
        <f t="shared" si="217"/>
        <v/>
      </c>
      <c r="AD108" s="58" t="str">
        <f t="shared" si="218"/>
        <v/>
      </c>
      <c r="AE108" s="67" t="str">
        <f t="shared" si="219"/>
        <v/>
      </c>
      <c r="AF108" s="60" t="str">
        <f t="shared" si="220"/>
        <v/>
      </c>
      <c r="AG108" s="60" t="str">
        <f t="shared" si="221"/>
        <v/>
      </c>
      <c r="AH108" s="68" t="str">
        <f t="shared" si="222"/>
        <v/>
      </c>
      <c r="AI108" s="69" t="str">
        <f t="shared" si="223"/>
        <v/>
      </c>
      <c r="AJ108" s="63" t="str">
        <f t="shared" si="224"/>
        <v/>
      </c>
      <c r="AK108" s="63" t="str">
        <f t="shared" si="225"/>
        <v/>
      </c>
      <c r="AL108" s="63" t="str">
        <f t="shared" si="226"/>
        <v/>
      </c>
      <c r="AM108" s="63" t="str">
        <f t="shared" si="227"/>
        <v/>
      </c>
      <c r="AN108" s="63" t="str">
        <f t="shared" si="228"/>
        <v/>
      </c>
    </row>
    <row r="109" spans="1:40" ht="25.5" outlineLevel="1" thickTop="1" thickBot="1" x14ac:dyDescent="0.4">
      <c r="B109" t="s">
        <v>1003</v>
      </c>
      <c r="C109" s="84" t="s">
        <v>1004</v>
      </c>
      <c r="D109" s="85"/>
      <c r="E109" s="85"/>
      <c r="F109" s="85"/>
      <c r="G109" s="85"/>
      <c r="H109" s="86"/>
      <c r="I109" s="86"/>
      <c r="J109" s="86"/>
      <c r="K109" s="86"/>
      <c r="L109" s="123" t="str">
        <f>IF(C109="","",_xlfn.CONCAT("            { line: ","""",C109,", ",M109:AN109,""", sC: ","""",B109,"""},"))</f>
        <v xml:space="preserve">            { line: "ASAMBLEA DOS, ", sC: "as"},</v>
      </c>
      <c r="M109" s="55" t="str">
        <f t="shared" si="202"/>
        <v/>
      </c>
      <c r="N109" s="56" t="str">
        <f t="shared" si="203"/>
        <v/>
      </c>
      <c r="O109" s="57" t="str">
        <f t="shared" si="204"/>
        <v/>
      </c>
      <c r="P109" s="58" t="str">
        <f t="shared" si="205"/>
        <v/>
      </c>
      <c r="Q109" s="59" t="str">
        <f t="shared" si="206"/>
        <v/>
      </c>
      <c r="R109" s="60" t="str">
        <f t="shared" si="201"/>
        <v/>
      </c>
      <c r="S109" s="55" t="str">
        <f t="shared" si="207"/>
        <v/>
      </c>
      <c r="T109" s="61" t="str">
        <f t="shared" si="208"/>
        <v/>
      </c>
      <c r="U109" s="62" t="str">
        <f t="shared" si="209"/>
        <v/>
      </c>
      <c r="V109" s="63" t="str">
        <f t="shared" si="210"/>
        <v/>
      </c>
      <c r="W109" s="64" t="str">
        <f t="shared" si="211"/>
        <v/>
      </c>
      <c r="X109" s="63" t="str">
        <f t="shared" si="212"/>
        <v/>
      </c>
      <c r="Y109" s="63" t="str">
        <f t="shared" si="213"/>
        <v/>
      </c>
      <c r="Z109" s="55" t="str">
        <f t="shared" si="214"/>
        <v/>
      </c>
      <c r="AA109" s="65" t="str">
        <f t="shared" si="215"/>
        <v/>
      </c>
      <c r="AB109" s="56" t="str">
        <f t="shared" si="216"/>
        <v/>
      </c>
      <c r="AC109" s="66" t="str">
        <f t="shared" si="217"/>
        <v/>
      </c>
      <c r="AD109" s="58" t="str">
        <f t="shared" si="218"/>
        <v/>
      </c>
      <c r="AE109" s="67" t="str">
        <f t="shared" si="219"/>
        <v/>
      </c>
      <c r="AF109" s="60" t="str">
        <f t="shared" si="220"/>
        <v/>
      </c>
      <c r="AG109" s="60" t="str">
        <f t="shared" si="221"/>
        <v/>
      </c>
      <c r="AH109" s="68" t="str">
        <f t="shared" si="222"/>
        <v/>
      </c>
      <c r="AI109" s="69" t="str">
        <f t="shared" si="223"/>
        <v/>
      </c>
      <c r="AJ109" s="63" t="str">
        <f t="shared" si="224"/>
        <v/>
      </c>
      <c r="AK109" s="63" t="str">
        <f t="shared" si="225"/>
        <v/>
      </c>
      <c r="AL109" s="63" t="str">
        <f t="shared" si="226"/>
        <v/>
      </c>
      <c r="AM109" s="63" t="str">
        <f t="shared" si="227"/>
        <v/>
      </c>
      <c r="AN109" s="63" t="str">
        <f t="shared" si="228"/>
        <v/>
      </c>
    </row>
    <row r="110" spans="1:40" ht="25.5" outlineLevel="1" thickTop="1" thickBot="1" x14ac:dyDescent="0.4">
      <c r="B110" t="s">
        <v>1003</v>
      </c>
      <c r="C110" s="84" t="s">
        <v>1005</v>
      </c>
      <c r="D110" s="88"/>
      <c r="E110" s="88"/>
      <c r="F110" s="88"/>
      <c r="G110" s="88"/>
      <c r="H110" s="89"/>
      <c r="I110" s="89"/>
      <c r="J110" s="89"/>
      <c r="K110" s="89"/>
      <c r="L110" s="123" t="str">
        <f>IF(C110="","",_xlfn.CONCAT("            { line: ","""",C110,", ",M110:AN110,""", sC: ","""",B110,"""},"))</f>
        <v xml:space="preserve">            { line: "ASAMBLEA TRES, ", sC: "as"},</v>
      </c>
      <c r="M110" s="55" t="str">
        <f t="shared" si="202"/>
        <v/>
      </c>
      <c r="N110" s="56" t="str">
        <f t="shared" si="203"/>
        <v/>
      </c>
      <c r="O110" s="57" t="str">
        <f t="shared" si="204"/>
        <v/>
      </c>
      <c r="P110" s="58" t="str">
        <f t="shared" si="205"/>
        <v/>
      </c>
      <c r="Q110" s="59" t="str">
        <f t="shared" si="206"/>
        <v/>
      </c>
      <c r="R110" s="60" t="str">
        <f t="shared" si="201"/>
        <v/>
      </c>
      <c r="S110" s="55" t="str">
        <f t="shared" si="207"/>
        <v/>
      </c>
      <c r="T110" s="61" t="str">
        <f t="shared" si="208"/>
        <v/>
      </c>
      <c r="U110" s="62" t="str">
        <f t="shared" si="209"/>
        <v/>
      </c>
      <c r="V110" s="63" t="str">
        <f t="shared" si="210"/>
        <v/>
      </c>
      <c r="W110" s="64" t="str">
        <f t="shared" si="211"/>
        <v/>
      </c>
      <c r="X110" s="63" t="str">
        <f t="shared" si="212"/>
        <v/>
      </c>
      <c r="Y110" s="63" t="str">
        <f t="shared" si="213"/>
        <v/>
      </c>
      <c r="Z110" s="55" t="str">
        <f t="shared" si="214"/>
        <v/>
      </c>
      <c r="AA110" s="65" t="str">
        <f t="shared" si="215"/>
        <v/>
      </c>
      <c r="AB110" s="56" t="str">
        <f t="shared" si="216"/>
        <v/>
      </c>
      <c r="AC110" s="66" t="str">
        <f t="shared" si="217"/>
        <v/>
      </c>
      <c r="AD110" s="58" t="str">
        <f t="shared" si="218"/>
        <v/>
      </c>
      <c r="AE110" s="67" t="str">
        <f t="shared" si="219"/>
        <v/>
      </c>
      <c r="AF110" s="60" t="str">
        <f t="shared" si="220"/>
        <v/>
      </c>
      <c r="AG110" s="60" t="str">
        <f t="shared" si="221"/>
        <v/>
      </c>
      <c r="AH110" s="68" t="str">
        <f t="shared" si="222"/>
        <v/>
      </c>
      <c r="AI110" s="69" t="str">
        <f t="shared" si="223"/>
        <v/>
      </c>
      <c r="AJ110" s="63" t="str">
        <f t="shared" si="224"/>
        <v/>
      </c>
      <c r="AK110" s="63" t="str">
        <f t="shared" si="225"/>
        <v/>
      </c>
      <c r="AL110" s="63" t="str">
        <f t="shared" si="226"/>
        <v/>
      </c>
      <c r="AM110" s="63" t="str">
        <f t="shared" si="227"/>
        <v/>
      </c>
      <c r="AN110" s="63" t="str">
        <f t="shared" si="228"/>
        <v/>
      </c>
    </row>
    <row r="111" spans="1:40" ht="25.5" outlineLevel="1" thickTop="1" thickBot="1" x14ac:dyDescent="0.4">
      <c r="B111" t="s">
        <v>1003</v>
      </c>
      <c r="C111" s="84" t="s">
        <v>1006</v>
      </c>
      <c r="D111" s="85"/>
      <c r="E111" s="85"/>
      <c r="F111" s="85"/>
      <c r="G111" s="85"/>
      <c r="H111" s="86"/>
      <c r="I111" s="86"/>
      <c r="J111" s="86"/>
      <c r="K111" s="86"/>
      <c r="L111" s="123" t="str">
        <f>IF(C111="","",_xlfn.CONCAT("            { line: ","""",C111,", ",M111:AN111,""", sC: ","""",B111,"""},"))</f>
        <v xml:space="preserve">            { line: "ASAMBLEA CUATRO, ", sC: "as"},</v>
      </c>
      <c r="M111" s="55" t="str">
        <f t="shared" si="202"/>
        <v/>
      </c>
      <c r="N111" s="56" t="str">
        <f t="shared" si="203"/>
        <v/>
      </c>
      <c r="O111" s="57" t="str">
        <f t="shared" si="204"/>
        <v/>
      </c>
      <c r="P111" s="58" t="str">
        <f t="shared" si="205"/>
        <v/>
      </c>
      <c r="Q111" s="59" t="str">
        <f t="shared" si="206"/>
        <v/>
      </c>
      <c r="R111" s="60" t="str">
        <f t="shared" si="201"/>
        <v/>
      </c>
      <c r="S111" s="55" t="str">
        <f t="shared" si="207"/>
        <v/>
      </c>
      <c r="T111" s="61" t="str">
        <f t="shared" si="208"/>
        <v/>
      </c>
      <c r="U111" s="62" t="str">
        <f t="shared" si="209"/>
        <v/>
      </c>
      <c r="V111" s="63" t="str">
        <f t="shared" si="210"/>
        <v/>
      </c>
      <c r="W111" s="64" t="str">
        <f t="shared" si="211"/>
        <v/>
      </c>
      <c r="X111" s="63" t="str">
        <f t="shared" si="212"/>
        <v/>
      </c>
      <c r="Y111" s="63" t="str">
        <f t="shared" si="213"/>
        <v/>
      </c>
      <c r="Z111" s="55" t="str">
        <f t="shared" si="214"/>
        <v/>
      </c>
      <c r="AA111" s="65" t="str">
        <f t="shared" si="215"/>
        <v/>
      </c>
      <c r="AB111" s="56" t="str">
        <f t="shared" si="216"/>
        <v/>
      </c>
      <c r="AC111" s="66" t="str">
        <f t="shared" si="217"/>
        <v/>
      </c>
      <c r="AD111" s="58" t="str">
        <f t="shared" si="218"/>
        <v/>
      </c>
      <c r="AE111" s="67" t="str">
        <f t="shared" si="219"/>
        <v/>
      </c>
      <c r="AF111" s="60" t="str">
        <f t="shared" si="220"/>
        <v/>
      </c>
      <c r="AG111" s="60" t="str">
        <f t="shared" si="221"/>
        <v/>
      </c>
      <c r="AH111" s="68" t="str">
        <f t="shared" si="222"/>
        <v/>
      </c>
      <c r="AI111" s="69" t="str">
        <f t="shared" si="223"/>
        <v/>
      </c>
      <c r="AJ111" s="63" t="str">
        <f t="shared" si="224"/>
        <v/>
      </c>
      <c r="AK111" s="63" t="str">
        <f t="shared" si="225"/>
        <v/>
      </c>
      <c r="AL111" s="63" t="str">
        <f t="shared" si="226"/>
        <v/>
      </c>
      <c r="AM111" s="63" t="str">
        <f t="shared" si="227"/>
        <v/>
      </c>
      <c r="AN111" s="63" t="str">
        <f t="shared" si="228"/>
        <v/>
      </c>
    </row>
    <row r="112" spans="1:40" ht="25.5" outlineLevel="1" thickTop="1" thickBot="1" x14ac:dyDescent="0.4">
      <c r="B112" t="s">
        <v>1003</v>
      </c>
      <c r="C112" s="84" t="s">
        <v>1007</v>
      </c>
      <c r="D112" s="88"/>
      <c r="E112" s="88"/>
      <c r="F112" s="88"/>
      <c r="G112" s="88"/>
      <c r="H112" s="89"/>
      <c r="I112" s="89"/>
      <c r="J112" s="89"/>
      <c r="K112" s="89"/>
      <c r="L112" s="123" t="str">
        <f>IF(C112="","",_xlfn.CONCAT("            { line: ","""",C112,", ",M112:AN112,""", sC: ","""",B112,"""},"))</f>
        <v xml:space="preserve">            { line: "ASAMBLEA CISCO, ", sC: "as"},</v>
      </c>
      <c r="M112" s="55" t="str">
        <f t="shared" si="202"/>
        <v/>
      </c>
      <c r="N112" s="56" t="str">
        <f t="shared" si="203"/>
        <v/>
      </c>
      <c r="O112" s="57" t="str">
        <f t="shared" si="204"/>
        <v/>
      </c>
      <c r="P112" s="58" t="str">
        <f t="shared" si="205"/>
        <v/>
      </c>
      <c r="Q112" s="59" t="str">
        <f t="shared" si="206"/>
        <v/>
      </c>
      <c r="R112" s="60" t="str">
        <f t="shared" si="201"/>
        <v/>
      </c>
      <c r="S112" s="55" t="str">
        <f t="shared" si="207"/>
        <v/>
      </c>
      <c r="T112" s="61" t="str">
        <f t="shared" si="208"/>
        <v/>
      </c>
      <c r="U112" s="62" t="str">
        <f t="shared" si="209"/>
        <v/>
      </c>
      <c r="V112" s="63" t="str">
        <f t="shared" si="210"/>
        <v/>
      </c>
      <c r="W112" s="64" t="str">
        <f t="shared" si="211"/>
        <v/>
      </c>
      <c r="X112" s="63" t="str">
        <f t="shared" si="212"/>
        <v/>
      </c>
      <c r="Y112" s="63" t="str">
        <f t="shared" si="213"/>
        <v/>
      </c>
      <c r="Z112" s="55" t="str">
        <f t="shared" si="214"/>
        <v/>
      </c>
      <c r="AA112" s="65" t="str">
        <f t="shared" si="215"/>
        <v/>
      </c>
      <c r="AB112" s="56" t="str">
        <f t="shared" si="216"/>
        <v/>
      </c>
      <c r="AC112" s="66" t="str">
        <f t="shared" si="217"/>
        <v/>
      </c>
      <c r="AD112" s="58" t="str">
        <f t="shared" si="218"/>
        <v/>
      </c>
      <c r="AE112" s="67" t="str">
        <f t="shared" si="219"/>
        <v/>
      </c>
      <c r="AF112" s="60" t="str">
        <f t="shared" si="220"/>
        <v/>
      </c>
      <c r="AG112" s="60" t="str">
        <f t="shared" si="221"/>
        <v/>
      </c>
      <c r="AH112" s="68" t="str">
        <f t="shared" si="222"/>
        <v/>
      </c>
      <c r="AI112" s="69" t="str">
        <f t="shared" si="223"/>
        <v/>
      </c>
      <c r="AJ112" s="63" t="str">
        <f t="shared" si="224"/>
        <v/>
      </c>
      <c r="AK112" s="63" t="str">
        <f t="shared" si="225"/>
        <v/>
      </c>
      <c r="AL112" s="63" t="str">
        <f t="shared" si="226"/>
        <v/>
      </c>
      <c r="AM112" s="63" t="str">
        <f t="shared" si="227"/>
        <v/>
      </c>
      <c r="AN112" s="63" t="str">
        <f t="shared" si="228"/>
        <v/>
      </c>
    </row>
    <row r="113" spans="1:40" ht="25.5" outlineLevel="1" thickTop="1" thickBot="1" x14ac:dyDescent="0.4">
      <c r="B113" t="s">
        <v>1003</v>
      </c>
      <c r="C113" s="84" t="s">
        <v>1008</v>
      </c>
      <c r="D113" s="90"/>
      <c r="E113" s="90"/>
      <c r="F113" s="90"/>
      <c r="G113" s="90"/>
      <c r="H113" s="91"/>
      <c r="I113" s="91"/>
      <c r="J113" s="91"/>
      <c r="K113" s="91"/>
      <c r="L113" s="123" t="str">
        <f>IF(C113="","",_xlfn.CONCAT("            { line: ","""",C113,", ",M113:AN113,""", sC: ","""",B113,"""},"))</f>
        <v xml:space="preserve">            { line: "ASAMBLEA SEIS, ", sC: "as"},</v>
      </c>
      <c r="M113" s="55" t="str">
        <f t="shared" si="202"/>
        <v/>
      </c>
      <c r="N113" s="56" t="str">
        <f t="shared" si="203"/>
        <v/>
      </c>
      <c r="O113" s="57" t="str">
        <f t="shared" si="204"/>
        <v/>
      </c>
      <c r="P113" s="58" t="str">
        <f t="shared" si="205"/>
        <v/>
      </c>
      <c r="Q113" s="59" t="str">
        <f t="shared" si="206"/>
        <v/>
      </c>
      <c r="R113" s="60" t="str">
        <f t="shared" si="201"/>
        <v/>
      </c>
      <c r="S113" s="55" t="str">
        <f t="shared" si="207"/>
        <v/>
      </c>
      <c r="T113" s="61" t="str">
        <f t="shared" si="208"/>
        <v/>
      </c>
      <c r="U113" s="62" t="str">
        <f t="shared" si="209"/>
        <v/>
      </c>
      <c r="V113" s="63" t="str">
        <f t="shared" si="210"/>
        <v/>
      </c>
      <c r="W113" s="64" t="str">
        <f t="shared" si="211"/>
        <v/>
      </c>
      <c r="X113" s="63" t="str">
        <f t="shared" si="212"/>
        <v/>
      </c>
      <c r="Y113" s="63" t="str">
        <f t="shared" si="213"/>
        <v/>
      </c>
      <c r="Z113" s="55" t="str">
        <f t="shared" si="214"/>
        <v/>
      </c>
      <c r="AA113" s="65" t="str">
        <f t="shared" si="215"/>
        <v/>
      </c>
      <c r="AB113" s="56" t="str">
        <f t="shared" si="216"/>
        <v/>
      </c>
      <c r="AC113" s="66" t="str">
        <f t="shared" si="217"/>
        <v/>
      </c>
      <c r="AD113" s="58" t="str">
        <f t="shared" si="218"/>
        <v/>
      </c>
      <c r="AE113" s="67" t="str">
        <f t="shared" si="219"/>
        <v/>
      </c>
      <c r="AF113" s="60" t="str">
        <f t="shared" si="220"/>
        <v/>
      </c>
      <c r="AG113" s="60" t="str">
        <f t="shared" si="221"/>
        <v/>
      </c>
      <c r="AH113" s="68" t="str">
        <f t="shared" si="222"/>
        <v/>
      </c>
      <c r="AI113" s="69" t="str">
        <f t="shared" si="223"/>
        <v/>
      </c>
      <c r="AJ113" s="63" t="str">
        <f t="shared" si="224"/>
        <v/>
      </c>
      <c r="AK113" s="63" t="str">
        <f t="shared" si="225"/>
        <v/>
      </c>
      <c r="AL113" s="63" t="str">
        <f t="shared" si="226"/>
        <v/>
      </c>
      <c r="AM113" s="63" t="str">
        <f t="shared" si="227"/>
        <v/>
      </c>
      <c r="AN113" s="63" t="str">
        <f t="shared" si="228"/>
        <v/>
      </c>
    </row>
    <row r="114" spans="1:40" ht="25.5" outlineLevel="1" thickTop="1" thickBot="1" x14ac:dyDescent="0.4">
      <c r="B114" t="s">
        <v>1003</v>
      </c>
      <c r="C114" s="92" t="s">
        <v>1009</v>
      </c>
      <c r="D114" s="82"/>
      <c r="E114" s="82"/>
      <c r="F114" s="82"/>
      <c r="G114" s="82"/>
      <c r="H114" s="82"/>
      <c r="I114" s="82"/>
      <c r="J114" s="82"/>
      <c r="K114" s="82"/>
      <c r="L114" s="124" t="str">
        <f>IF(C114="","",_xlfn.CONCAT("            { line: ","""",C114,", ",M114:AN114,""", sC: ","""",B114,"""},  ]},"))</f>
        <v xml:space="preserve">            { line: "ASAMBLEA CIERRE, ", sC: "as"},  ]},</v>
      </c>
      <c r="M114" s="55" t="str">
        <f t="shared" si="202"/>
        <v/>
      </c>
      <c r="N114" s="56" t="str">
        <f t="shared" si="203"/>
        <v/>
      </c>
      <c r="O114" s="57" t="str">
        <f t="shared" si="204"/>
        <v/>
      </c>
      <c r="P114" s="58" t="str">
        <f t="shared" si="205"/>
        <v/>
      </c>
      <c r="Q114" s="59" t="str">
        <f t="shared" si="206"/>
        <v/>
      </c>
      <c r="R114" s="60" t="str">
        <f t="shared" si="201"/>
        <v/>
      </c>
      <c r="S114" s="55" t="str">
        <f t="shared" si="207"/>
        <v/>
      </c>
      <c r="T114" s="61" t="str">
        <f t="shared" si="208"/>
        <v/>
      </c>
      <c r="U114" s="62" t="str">
        <f t="shared" si="209"/>
        <v/>
      </c>
      <c r="V114" s="63" t="str">
        <f t="shared" si="210"/>
        <v/>
      </c>
      <c r="W114" s="64" t="str">
        <f t="shared" si="211"/>
        <v/>
      </c>
      <c r="X114" s="63" t="str">
        <f t="shared" si="212"/>
        <v/>
      </c>
      <c r="Y114" s="63" t="str">
        <f t="shared" si="213"/>
        <v/>
      </c>
      <c r="Z114" s="55" t="str">
        <f t="shared" si="214"/>
        <v/>
      </c>
      <c r="AA114" s="65" t="str">
        <f t="shared" si="215"/>
        <v/>
      </c>
      <c r="AB114" s="56" t="str">
        <f t="shared" si="216"/>
        <v/>
      </c>
      <c r="AC114" s="66" t="str">
        <f t="shared" si="217"/>
        <v/>
      </c>
      <c r="AD114" s="58" t="str">
        <f t="shared" si="218"/>
        <v/>
      </c>
      <c r="AE114" s="67" t="str">
        <f t="shared" si="219"/>
        <v/>
      </c>
      <c r="AF114" s="60" t="str">
        <f t="shared" si="220"/>
        <v/>
      </c>
      <c r="AG114" s="60" t="str">
        <f t="shared" si="221"/>
        <v/>
      </c>
      <c r="AH114" s="68" t="str">
        <f t="shared" si="222"/>
        <v/>
      </c>
      <c r="AI114" s="69" t="str">
        <f t="shared" si="223"/>
        <v/>
      </c>
      <c r="AJ114" s="63" t="str">
        <f t="shared" si="224"/>
        <v/>
      </c>
      <c r="AK114" s="63" t="str">
        <f t="shared" si="225"/>
        <v/>
      </c>
      <c r="AL114" s="63" t="str">
        <f t="shared" si="226"/>
        <v/>
      </c>
      <c r="AM114" s="63" t="str">
        <f t="shared" si="227"/>
        <v/>
      </c>
      <c r="AN114" s="63" t="str">
        <f t="shared" si="228"/>
        <v/>
      </c>
    </row>
    <row r="115" spans="1:40" ht="27.75"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201"/>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0940D-A775-4756-A617-2DEE98AA66F3}">
  <sheetPr codeName="Sheet129">
    <tabColor rgb="FF00B0F0"/>
  </sheetPr>
  <dimension ref="A1:AN115"/>
  <sheetViews>
    <sheetView zoomScale="85" zoomScaleNormal="85" workbookViewId="0">
      <pane xSplit="2" ySplit="1" topLeftCell="H44" activePane="bottomRight" state="frozen"/>
      <selection pane="topRight" activeCell="C1" sqref="C1"/>
      <selection pane="bottomLeft" activeCell="A2" sqref="A2"/>
      <selection pane="bottomRight" activeCell="L31" sqref="L31:L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214</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214</v>
      </c>
      <c r="L16" s="109" t="str">
        <f ca="1">_xlfn.CONCAT("        dbno: ","""",C16,"""",",")</f>
        <v xml:space="preserve">        dbno: "214",</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213</v>
      </c>
      <c r="C26" t="e">
        <f ca="1">VLOOKUP(B26,Table4[#Data],13,FALSE)</f>
        <v>#N/A</v>
      </c>
      <c r="L26" s="109" t="e">
        <f ca="1">_xlfn.CONCAT("        ant: ",C26,",")</f>
        <v>#N/A</v>
      </c>
    </row>
    <row r="27" spans="1:40" ht="23.25" x14ac:dyDescent="0.25">
      <c r="B27">
        <f ca="1">+C1+1</f>
        <v>215</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5" t="s">
        <v>2187</v>
      </c>
      <c r="D31" s="112" t="s">
        <v>1017</v>
      </c>
      <c r="E31" s="51" t="s">
        <v>1016</v>
      </c>
      <c r="F31" s="52" t="s">
        <v>1015</v>
      </c>
      <c r="G31" s="52" t="s">
        <v>1016</v>
      </c>
      <c r="H31" s="51"/>
      <c r="I31" s="51"/>
      <c r="J31" s="53"/>
      <c r="K31" s="53"/>
      <c r="L31" s="54" t="str">
        <f t="shared" ref="L31:L32" si="0">IF(C31="","",_xlfn.CONCAT("            { line: ","""",C31,", ",M31:AN31,""", sC: ","""",B31,"""},"))</f>
        <v xml:space="preserve">            { line: "Él la ha cimentado sobre el monte santo;, (La,m,20)(Mi,m,250)", sC: "tc"},</v>
      </c>
      <c r="M31" s="55" t="str">
        <f t="shared" ref="M31:M36" si="1">IF(N31="","","(")</f>
        <v>(</v>
      </c>
      <c r="N31" s="56" t="str">
        <f t="shared" ref="N31:N101" si="2">IF(D31="","",D31)</f>
        <v>La</v>
      </c>
      <c r="O31" s="57" t="str">
        <f t="shared" ref="O31:O36" si="3">IF(N31="","",",")</f>
        <v>,</v>
      </c>
      <c r="P31" s="58" t="str">
        <f t="shared" ref="P31:P101" si="4">IF(E31="","",E31)</f>
        <v>m</v>
      </c>
      <c r="Q31" s="59" t="str">
        <f t="shared" ref="Q31:Q36" si="5">IF(N31="","",",")</f>
        <v>,</v>
      </c>
      <c r="R31" s="60">
        <f t="shared" ref="R31:R101" si="6">IF(N31="Do",10,IF(N31="Re",22,IF(N31="Mi",20,IF(N31="Fa",20,IF(N31="Sol",14,IF(N31="La",20,IF(N31="Si",20,IF(N31="Do#",14,IF(N31="Fa#",15,IF(N31="Sol#",20,IF(N31="Si♭",17,"")))))))))))</f>
        <v>20</v>
      </c>
      <c r="S31" s="55" t="str">
        <f t="shared" ref="S31:S36" si="7">IF(N31="","",")")</f>
        <v>)</v>
      </c>
      <c r="T31" s="61" t="str">
        <f t="shared" ref="T31:T36" si="8">IF(U31="","","(")</f>
        <v>(</v>
      </c>
      <c r="U31" s="62" t="str">
        <f t="shared" ref="U31:U101" si="9">IF(F31="","",F31)</f>
        <v>Mi</v>
      </c>
      <c r="V31" s="63" t="str">
        <f t="shared" ref="V31:V36" si="10">IF(U31="","",",")</f>
        <v>,</v>
      </c>
      <c r="W31" s="64" t="str">
        <f t="shared" ref="W31:W101" si="11">IF(G31="","",G31)</f>
        <v>m</v>
      </c>
      <c r="X31" s="63" t="str">
        <f t="shared" ref="X31:X36" si="12">IF(U31="","",",")</f>
        <v>,</v>
      </c>
      <c r="Y31" s="63">
        <f t="shared" ref="Y31:Y36" si="13">IF(U31="","",250)</f>
        <v>250</v>
      </c>
      <c r="Z31" s="55" t="str">
        <f t="shared" ref="Z31:Z36" si="14">IF(U31="","",")")</f>
        <v>)</v>
      </c>
      <c r="AA31" s="65" t="str">
        <f t="shared" ref="AA31:AA36" si="15">IF(AB31="","","(")</f>
        <v/>
      </c>
      <c r="AB31" s="56" t="str">
        <f t="shared" ref="AB31:AB10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25" t="s">
        <v>2188</v>
      </c>
      <c r="D32" s="112" t="s">
        <v>1017</v>
      </c>
      <c r="E32" s="51" t="s">
        <v>1016</v>
      </c>
      <c r="F32" s="52" t="s">
        <v>1015</v>
      </c>
      <c r="G32" s="52" t="s">
        <v>1016</v>
      </c>
      <c r="H32" s="51"/>
      <c r="I32" s="51"/>
      <c r="J32" s="53"/>
      <c r="K32" s="53"/>
      <c r="L32" s="54" t="str">
        <f t="shared" si="0"/>
        <v xml:space="preserve">            { line: "y el Señor prefiere las puertas de Sión,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C33" s="125" t="s">
        <v>2189</v>
      </c>
      <c r="D33" s="112" t="s">
        <v>1026</v>
      </c>
      <c r="E33" s="51"/>
      <c r="F33" s="52" t="s">
        <v>1017</v>
      </c>
      <c r="G33" s="52" t="s">
        <v>1016</v>
      </c>
      <c r="H33" s="51"/>
      <c r="I33" s="51"/>
      <c r="J33" s="53"/>
      <c r="K33" s="53"/>
      <c r="L33" s="54" t="str">
        <f>IF(C33="","",_xlfn.CONCAT("            { line: ","""",C33,", ",M33:AN33,""", sC: ","""",B33,"""},"))</f>
        <v xml:space="preserve">            { line: "a todas las moradas de Jacob., (Re,,22)(La,m,250)", sC: ""},</v>
      </c>
      <c r="M33" s="55" t="str">
        <f t="shared" si="1"/>
        <v>(</v>
      </c>
      <c r="N33" s="56" t="str">
        <f t="shared" si="2"/>
        <v>Re</v>
      </c>
      <c r="O33" s="57" t="str">
        <f t="shared" si="3"/>
        <v>,</v>
      </c>
      <c r="P33" s="58" t="str">
        <f t="shared" si="4"/>
        <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26" t="s">
        <v>2190</v>
      </c>
      <c r="D35" s="112" t="s">
        <v>1017</v>
      </c>
      <c r="E35" s="51" t="s">
        <v>1016</v>
      </c>
      <c r="F35" s="52" t="s">
        <v>1015</v>
      </c>
      <c r="G35" s="52" t="s">
        <v>1016</v>
      </c>
      <c r="H35" s="51"/>
      <c r="I35" s="51"/>
      <c r="J35" s="53"/>
      <c r="K35" s="53"/>
      <c r="L35" s="54" t="str">
        <f t="shared" ref="L35:L36" si="29">IF(C35="","",_xlfn.CONCAT("            { line: ","""",C35,", ",M35:AN35,""", sC: ","""",B35,"""},"))</f>
        <v xml:space="preserve">            { line: "¡Qué pregón tan glorioso para ti,, (La,m,20)(Mi,m,250)", sC: "ta as"},</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Mi</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26" t="s">
        <v>2191</v>
      </c>
      <c r="D36" s="112" t="s">
        <v>1026</v>
      </c>
      <c r="E36" s="51"/>
      <c r="F36" s="52" t="s">
        <v>1017</v>
      </c>
      <c r="G36" s="52" t="s">
        <v>1016</v>
      </c>
      <c r="H36" s="51"/>
      <c r="I36" s="51"/>
      <c r="J36" s="53"/>
      <c r="K36" s="53"/>
      <c r="L36" s="54" t="str">
        <f t="shared" si="29"/>
        <v xml:space="preserve">            { line: "ciudad de Dios!, (Re,,22)(La,m,250)", sC: ""},</v>
      </c>
      <c r="M36" s="55" t="str">
        <f t="shared" si="1"/>
        <v>(</v>
      </c>
      <c r="N36" s="56" t="str">
        <f t="shared" si="2"/>
        <v>Re</v>
      </c>
      <c r="O36" s="57" t="str">
        <f t="shared" si="3"/>
        <v>,</v>
      </c>
      <c r="P36" s="58" t="str">
        <f t="shared" si="4"/>
        <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1018</v>
      </c>
      <c r="C37" s="125" t="s">
        <v>2192</v>
      </c>
      <c r="D37" s="112" t="s">
        <v>1017</v>
      </c>
      <c r="E37" s="51" t="s">
        <v>1016</v>
      </c>
      <c r="F37" s="52" t="s">
        <v>1015</v>
      </c>
      <c r="G37" s="52" t="s">
        <v>1016</v>
      </c>
      <c r="H37" s="51"/>
      <c r="I37" s="51"/>
      <c r="J37" s="53"/>
      <c r="K37" s="53"/>
      <c r="L37" s="54" t="str">
        <f>IF(C37="","",_xlfn.CONCAT("            { line: ","""",C37,", ",M37:AN37,""", sC: ","""",B37,"""},"))</f>
        <v xml:space="preserve">            { line: "«Contaré a Egipto y a Babilonia, (La,m,20)(Mi,m,250)", sC: "tc"},</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C38" s="125" t="s">
        <v>2193</v>
      </c>
      <c r="D38" s="112" t="s">
        <v>1026</v>
      </c>
      <c r="E38" s="51"/>
      <c r="F38" s="52" t="s">
        <v>1017</v>
      </c>
      <c r="G38" s="52" t="s">
        <v>1016</v>
      </c>
      <c r="H38" s="51"/>
      <c r="I38" s="51"/>
      <c r="J38" s="53"/>
      <c r="K38" s="53"/>
      <c r="L38" s="54" t="str">
        <f t="shared" ref="L38:L40" si="30">IF(C38="","",_xlfn.CONCAT("            { line: ","""",C38,", ",M38:AN38,""", sC: ","""",B38,"""},"))</f>
        <v xml:space="preserve">            { line: "entre mis fieles;, (Re,,22)(La,m,250)", sC: ""},</v>
      </c>
      <c r="M38" s="55" t="str">
        <f t="shared" ref="M38:M40" si="31">IF(N38="","","(")</f>
        <v>(</v>
      </c>
      <c r="N38" s="56" t="str">
        <f t="shared" ref="N38:N40" si="32">IF(D38="","",D38)</f>
        <v>Re</v>
      </c>
      <c r="O38" s="57" t="str">
        <f t="shared" ref="O38:O40" si="33">IF(N38="","",",")</f>
        <v>,</v>
      </c>
      <c r="P38" s="58" t="str">
        <f t="shared" ref="P38:P40" si="34">IF(E38="","",E38)</f>
        <v/>
      </c>
      <c r="Q38" s="59" t="str">
        <f t="shared" ref="Q38:Q40" si="35">IF(N38="","",",")</f>
        <v>,</v>
      </c>
      <c r="R38" s="60">
        <f t="shared" ref="R38:R40" si="36">IF(N38="Do",10,IF(N38="Re",22,IF(N38="Mi",20,IF(N38="Fa",20,IF(N38="Sol",14,IF(N38="La",20,IF(N38="Si",20,IF(N38="Do#",14,IF(N38="Fa#",15,IF(N38="Sol#",20,IF(N38="Si♭",17,"")))))))))))</f>
        <v>22</v>
      </c>
      <c r="S38" s="55" t="str">
        <f t="shared" ref="S38:S40" si="37">IF(N38="","",")")</f>
        <v>)</v>
      </c>
      <c r="T38" s="61" t="str">
        <f t="shared" ref="T38:T40" si="38">IF(U38="","","(")</f>
        <v>(</v>
      </c>
      <c r="U38" s="62" t="str">
        <f t="shared" ref="U38:U40" si="39">IF(F38="","",F38)</f>
        <v>La</v>
      </c>
      <c r="V38" s="63" t="str">
        <f t="shared" ref="V38:V40" si="40">IF(U38="","",",")</f>
        <v>,</v>
      </c>
      <c r="W38" s="64" t="str">
        <f t="shared" ref="W38:W40" si="41">IF(G38="","",G38)</f>
        <v>m</v>
      </c>
      <c r="X38" s="63" t="str">
        <f t="shared" ref="X38:X40" si="42">IF(U38="","",",")</f>
        <v>,</v>
      </c>
      <c r="Y38" s="63">
        <f t="shared" ref="Y38:Y40" si="43">IF(U38="","",250)</f>
        <v>250</v>
      </c>
      <c r="Z38" s="55" t="str">
        <f t="shared" ref="Z38:Z40" si="44">IF(U38="","",")")</f>
        <v>)</v>
      </c>
      <c r="AA38" s="65" t="str">
        <f t="shared" ref="AA38:AA40" si="45">IF(AB38="","","(")</f>
        <v/>
      </c>
      <c r="AB38" s="56" t="str">
        <f t="shared" ref="AB38:AB40" si="46">IF(H38="","",H38)</f>
        <v/>
      </c>
      <c r="AC38" s="66" t="str">
        <f t="shared" ref="AC38:AC40" si="47">IF(AB38="","",",")</f>
        <v/>
      </c>
      <c r="AD38" s="58" t="str">
        <f t="shared" ref="AD38:AD40" si="48">IF(I38="","",I38)</f>
        <v/>
      </c>
      <c r="AE38" s="67" t="str">
        <f t="shared" ref="AE38:AE40" si="49">IF(AB38="","",",")</f>
        <v/>
      </c>
      <c r="AF38" s="60" t="str">
        <f t="shared" ref="AF38:AF40" si="50">IF(AB38="","",350)</f>
        <v/>
      </c>
      <c r="AG38" s="60" t="str">
        <f t="shared" ref="AG38:AG40" si="51">IF(AB38="","",")")</f>
        <v/>
      </c>
      <c r="AH38" s="68" t="str">
        <f t="shared" ref="AH38:AH40" si="52">IF(AI38="","","(")</f>
        <v/>
      </c>
      <c r="AI38" s="69" t="str">
        <f t="shared" ref="AI38:AI40" si="53">IF(J38="","",J38)</f>
        <v/>
      </c>
      <c r="AJ38" s="63" t="str">
        <f t="shared" ref="AJ38:AJ40" si="54">IF(AI38="","",",")</f>
        <v/>
      </c>
      <c r="AK38" s="63" t="str">
        <f t="shared" ref="AK38:AK40" si="55">IF(K38="","",K38)</f>
        <v/>
      </c>
      <c r="AL38" s="63" t="str">
        <f t="shared" ref="AL38:AL40" si="56">IF(AI38="","",",")</f>
        <v/>
      </c>
      <c r="AM38" s="63" t="str">
        <f t="shared" ref="AM38:AM40" si="57">IF(AI38="","",450)</f>
        <v/>
      </c>
      <c r="AN38" s="63" t="str">
        <f t="shared" ref="AN38:AN40" si="58">IF(AI38="","",")")</f>
        <v/>
      </c>
    </row>
    <row r="39" spans="1:40" ht="25.5" thickTop="1" thickBot="1" x14ac:dyDescent="0.3">
      <c r="B39" t="s">
        <v>1001</v>
      </c>
      <c r="C39" s="126" t="s">
        <v>2194</v>
      </c>
      <c r="D39" s="112" t="s">
        <v>1017</v>
      </c>
      <c r="E39" s="51" t="s">
        <v>1016</v>
      </c>
      <c r="F39" s="52" t="s">
        <v>1015</v>
      </c>
      <c r="G39" s="52" t="s">
        <v>1016</v>
      </c>
      <c r="H39" s="51"/>
      <c r="I39" s="51"/>
      <c r="J39" s="53"/>
      <c r="K39" s="53"/>
      <c r="L39" s="54" t="str">
        <f t="shared" si="30"/>
        <v xml:space="preserve">            { line: "filisteos, tirios y etíopes, (La,m,20)(Mi,m,250)", sC: "ta as"},</v>
      </c>
      <c r="M39" s="55" t="str">
        <f t="shared" si="31"/>
        <v>(</v>
      </c>
      <c r="N39" s="56" t="str">
        <f t="shared" si="32"/>
        <v>La</v>
      </c>
      <c r="O39" s="57" t="str">
        <f t="shared" si="33"/>
        <v>,</v>
      </c>
      <c r="P39" s="58" t="str">
        <f t="shared" si="34"/>
        <v>m</v>
      </c>
      <c r="Q39" s="59" t="str">
        <f t="shared" si="35"/>
        <v>,</v>
      </c>
      <c r="R39" s="60">
        <f t="shared" si="36"/>
        <v>20</v>
      </c>
      <c r="S39" s="55" t="str">
        <f t="shared" si="37"/>
        <v>)</v>
      </c>
      <c r="T39" s="61" t="str">
        <f t="shared" si="38"/>
        <v>(</v>
      </c>
      <c r="U39" s="62" t="str">
        <f t="shared" si="39"/>
        <v>Mi</v>
      </c>
      <c r="V39" s="63" t="str">
        <f t="shared" si="40"/>
        <v>,</v>
      </c>
      <c r="W39" s="64" t="str">
        <f t="shared" si="41"/>
        <v>m</v>
      </c>
      <c r="X39" s="63" t="str">
        <f t="shared" si="42"/>
        <v>,</v>
      </c>
      <c r="Y39" s="63">
        <f t="shared" si="43"/>
        <v>250</v>
      </c>
      <c r="Z39" s="55" t="str">
        <f t="shared" si="44"/>
        <v>)</v>
      </c>
      <c r="AA39" s="65" t="str">
        <f t="shared" si="45"/>
        <v/>
      </c>
      <c r="AB39" s="56" t="str">
        <f t="shared" si="46"/>
        <v/>
      </c>
      <c r="AC39" s="66" t="str">
        <f t="shared" si="47"/>
        <v/>
      </c>
      <c r="AD39" s="58" t="str">
        <f t="shared" si="48"/>
        <v/>
      </c>
      <c r="AE39" s="67" t="str">
        <f t="shared" si="49"/>
        <v/>
      </c>
      <c r="AF39" s="60" t="str">
        <f t="shared" si="50"/>
        <v/>
      </c>
      <c r="AG39" s="60" t="str">
        <f t="shared" si="51"/>
        <v/>
      </c>
      <c r="AH39" s="68" t="str">
        <f t="shared" si="52"/>
        <v/>
      </c>
      <c r="AI39" s="69" t="str">
        <f t="shared" si="53"/>
        <v/>
      </c>
      <c r="AJ39" s="63" t="str">
        <f t="shared" si="54"/>
        <v/>
      </c>
      <c r="AK39" s="63" t="str">
        <f t="shared" si="55"/>
        <v/>
      </c>
      <c r="AL39" s="63" t="str">
        <f t="shared" si="56"/>
        <v/>
      </c>
      <c r="AM39" s="63" t="str">
        <f t="shared" si="57"/>
        <v/>
      </c>
      <c r="AN39" s="63" t="str">
        <f t="shared" si="58"/>
        <v/>
      </c>
    </row>
    <row r="40" spans="1:40" ht="25.5" thickTop="1" thickBot="1" x14ac:dyDescent="0.3">
      <c r="B40" t="s">
        <v>1003</v>
      </c>
      <c r="C40" s="126" t="s">
        <v>2195</v>
      </c>
      <c r="D40" s="112" t="s">
        <v>1026</v>
      </c>
      <c r="E40" s="51"/>
      <c r="F40" s="52" t="s">
        <v>1017</v>
      </c>
      <c r="G40" s="52" t="s">
        <v>1016</v>
      </c>
      <c r="H40" s="51"/>
      <c r="I40" s="51"/>
      <c r="J40" s="53"/>
      <c r="K40" s="53"/>
      <c r="L40" s="54" t="str">
        <f t="shared" si="30"/>
        <v xml:space="preserve">            { line: "han nacido allí.», (Re,,22)(La,m,250)", sC: "as"},</v>
      </c>
      <c r="M40" s="55" t="str">
        <f t="shared" si="31"/>
        <v>(</v>
      </c>
      <c r="N40" s="56" t="str">
        <f t="shared" si="32"/>
        <v>Re</v>
      </c>
      <c r="O40" s="57" t="str">
        <f t="shared" si="33"/>
        <v>,</v>
      </c>
      <c r="P40" s="58" t="str">
        <f t="shared" si="34"/>
        <v/>
      </c>
      <c r="Q40" s="59" t="str">
        <f t="shared" si="35"/>
        <v>,</v>
      </c>
      <c r="R40" s="60">
        <f t="shared" si="36"/>
        <v>22</v>
      </c>
      <c r="S40" s="55" t="str">
        <f t="shared" si="37"/>
        <v>)</v>
      </c>
      <c r="T40" s="61" t="str">
        <f t="shared" si="38"/>
        <v>(</v>
      </c>
      <c r="U40" s="62" t="str">
        <f t="shared" si="39"/>
        <v>La</v>
      </c>
      <c r="V40" s="63" t="str">
        <f t="shared" si="40"/>
        <v>,</v>
      </c>
      <c r="W40" s="64" t="str">
        <f t="shared" si="41"/>
        <v>m</v>
      </c>
      <c r="X40" s="63" t="str">
        <f t="shared" si="42"/>
        <v>,</v>
      </c>
      <c r="Y40" s="63">
        <f t="shared" si="43"/>
        <v>250</v>
      </c>
      <c r="Z40" s="55" t="str">
        <f t="shared" si="44"/>
        <v>)</v>
      </c>
      <c r="AA40" s="65" t="str">
        <f t="shared" si="45"/>
        <v/>
      </c>
      <c r="AB40" s="56" t="str">
        <f t="shared" si="46"/>
        <v/>
      </c>
      <c r="AC40" s="66" t="str">
        <f t="shared" si="47"/>
        <v/>
      </c>
      <c r="AD40" s="58" t="str">
        <f t="shared" si="48"/>
        <v/>
      </c>
      <c r="AE40" s="67" t="str">
        <f t="shared" si="49"/>
        <v/>
      </c>
      <c r="AF40" s="60" t="str">
        <f t="shared" si="50"/>
        <v/>
      </c>
      <c r="AG40" s="60" t="str">
        <f t="shared" si="51"/>
        <v/>
      </c>
      <c r="AH40" s="68" t="str">
        <f t="shared" si="52"/>
        <v/>
      </c>
      <c r="AI40" s="69" t="str">
        <f t="shared" si="53"/>
        <v/>
      </c>
      <c r="AJ40" s="63" t="str">
        <f t="shared" si="54"/>
        <v/>
      </c>
      <c r="AK40" s="63" t="str">
        <f t="shared" si="55"/>
        <v/>
      </c>
      <c r="AL40" s="63" t="str">
        <f t="shared" si="56"/>
        <v/>
      </c>
      <c r="AM40" s="63" t="str">
        <f t="shared" si="57"/>
        <v/>
      </c>
      <c r="AN40" s="63" t="str">
        <f t="shared" si="58"/>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3">
      <c r="B42" t="s">
        <v>1018</v>
      </c>
      <c r="C42" s="125" t="s">
        <v>2196</v>
      </c>
      <c r="D42" s="112" t="s">
        <v>1017</v>
      </c>
      <c r="E42" s="51" t="s">
        <v>1016</v>
      </c>
      <c r="F42" s="52" t="s">
        <v>1015</v>
      </c>
      <c r="G42" s="52" t="s">
        <v>1016</v>
      </c>
      <c r="H42" s="51"/>
      <c r="I42" s="51"/>
      <c r="J42" s="53"/>
      <c r="K42" s="53"/>
      <c r="L42" s="54" t="str">
        <f t="shared" ref="L42:L44" si="59">IF(C42="","",_xlfn.CONCAT("            { line: ","""",C42,", ",M42:AN42,""", sC: ","""",B42,"""},"))</f>
        <v xml:space="preserve">            { line: "Se dirá de Sión: «Uno por uno, (La,m,20)(Mi,m,250)", sC: "tc"},</v>
      </c>
      <c r="M42" s="55" t="str">
        <f t="shared" ref="M42:M46" si="60">IF(N42="","","(")</f>
        <v>(</v>
      </c>
      <c r="N42" s="56" t="str">
        <f t="shared" ref="N42:N46" si="61">IF(D42="","",D42)</f>
        <v>La</v>
      </c>
      <c r="O42" s="57" t="str">
        <f t="shared" ref="O42:O46" si="62">IF(N42="","",",")</f>
        <v>,</v>
      </c>
      <c r="P42" s="58" t="str">
        <f t="shared" ref="P42:P46" si="63">IF(E42="","",E42)</f>
        <v>m</v>
      </c>
      <c r="Q42" s="59" t="str">
        <f t="shared" ref="Q42:Q46" si="64">IF(N42="","",",")</f>
        <v>,</v>
      </c>
      <c r="R42" s="60">
        <f t="shared" si="6"/>
        <v>20</v>
      </c>
      <c r="S42" s="55" t="str">
        <f t="shared" ref="S42:S46" si="65">IF(N42="","",")")</f>
        <v>)</v>
      </c>
      <c r="T42" s="61" t="str">
        <f t="shared" ref="T42:T46" si="66">IF(U42="","","(")</f>
        <v>(</v>
      </c>
      <c r="U42" s="62" t="str">
        <f t="shared" ref="U42:U46" si="67">IF(F42="","",F42)</f>
        <v>Mi</v>
      </c>
      <c r="V42" s="63" t="str">
        <f t="shared" ref="V42:V46" si="68">IF(U42="","",",")</f>
        <v>,</v>
      </c>
      <c r="W42" s="64" t="str">
        <f t="shared" ref="W42:W46" si="69">IF(G42="","",G42)</f>
        <v>m</v>
      </c>
      <c r="X42" s="63" t="str">
        <f t="shared" ref="X42:X46" si="70">IF(U42="","",",")</f>
        <v>,</v>
      </c>
      <c r="Y42" s="63">
        <f t="shared" ref="Y42:Y46" si="71">IF(U42="","",250)</f>
        <v>250</v>
      </c>
      <c r="Z42" s="55" t="str">
        <f t="shared" ref="Z42:Z46" si="72">IF(U42="","",")")</f>
        <v>)</v>
      </c>
      <c r="AA42" s="65" t="str">
        <f t="shared" ref="AA42:AA46" si="73">IF(AB42="","","(")</f>
        <v/>
      </c>
      <c r="AB42" s="56" t="str">
        <f t="shared" ref="AB42:AB46" si="74">IF(H42="","",H42)</f>
        <v/>
      </c>
      <c r="AC42" s="66" t="str">
        <f t="shared" ref="AC42:AC46" si="75">IF(AB42="","",",")</f>
        <v/>
      </c>
      <c r="AD42" s="58" t="str">
        <f t="shared" ref="AD42:AD46" si="76">IF(I42="","",I42)</f>
        <v/>
      </c>
      <c r="AE42" s="67" t="str">
        <f t="shared" ref="AE42:AE46" si="77">IF(AB42="","",",")</f>
        <v/>
      </c>
      <c r="AF42" s="60" t="str">
        <f t="shared" ref="AF42:AF46" si="78">IF(AB42="","",350)</f>
        <v/>
      </c>
      <c r="AG42" s="60" t="str">
        <f t="shared" ref="AG42:AG46" si="79">IF(AB42="","",")")</f>
        <v/>
      </c>
      <c r="AH42" s="68" t="str">
        <f t="shared" ref="AH42:AH46" si="80">IF(AI42="","","(")</f>
        <v/>
      </c>
      <c r="AI42" s="69" t="str">
        <f t="shared" ref="AI42:AI46" si="81">IF(J42="","",J42)</f>
        <v/>
      </c>
      <c r="AJ42" s="63" t="str">
        <f t="shared" ref="AJ42:AJ46" si="82">IF(AI42="","",",")</f>
        <v/>
      </c>
      <c r="AK42" s="63" t="str">
        <f t="shared" ref="AK42:AK46" si="83">IF(K42="","",K42)</f>
        <v/>
      </c>
      <c r="AL42" s="63" t="str">
        <f t="shared" ref="AL42:AL46" si="84">IF(AI42="","",",")</f>
        <v/>
      </c>
      <c r="AM42" s="63" t="str">
        <f t="shared" ref="AM42:AM46" si="85">IF(AI42="","",450)</f>
        <v/>
      </c>
      <c r="AN42" s="63" t="str">
        <f t="shared" ref="AN42:AN46" si="86">IF(AI42="","",")")</f>
        <v/>
      </c>
    </row>
    <row r="43" spans="1:40" ht="25.5" thickTop="1" thickBot="1" x14ac:dyDescent="0.3">
      <c r="C43" s="125" t="s">
        <v>2197</v>
      </c>
      <c r="D43" s="112" t="s">
        <v>1017</v>
      </c>
      <c r="E43" s="51" t="s">
        <v>1016</v>
      </c>
      <c r="F43" s="52" t="s">
        <v>1015</v>
      </c>
      <c r="G43" s="52" t="s">
        <v>1016</v>
      </c>
      <c r="H43" s="51"/>
      <c r="I43" s="51"/>
      <c r="J43" s="53"/>
      <c r="K43" s="53"/>
      <c r="L43" s="54" t="str">
        <f t="shared" si="59"/>
        <v xml:space="preserve">            { line: "todos han nacido en ella;, (La,m,20)(Mi,m,250)", sC: ""},</v>
      </c>
      <c r="M43" s="55" t="str">
        <f t="shared" si="60"/>
        <v>(</v>
      </c>
      <c r="N43" s="56" t="str">
        <f t="shared" si="61"/>
        <v>La</v>
      </c>
      <c r="O43" s="57" t="str">
        <f t="shared" si="62"/>
        <v>,</v>
      </c>
      <c r="P43" s="58" t="str">
        <f t="shared" si="63"/>
        <v>m</v>
      </c>
      <c r="Q43" s="59" t="str">
        <f t="shared" si="64"/>
        <v>,</v>
      </c>
      <c r="R43" s="60">
        <f t="shared" si="6"/>
        <v>20</v>
      </c>
      <c r="S43" s="55" t="str">
        <f t="shared" si="65"/>
        <v>)</v>
      </c>
      <c r="T43" s="61" t="str">
        <f t="shared" si="66"/>
        <v>(</v>
      </c>
      <c r="U43" s="62" t="str">
        <f t="shared" si="67"/>
        <v>Mi</v>
      </c>
      <c r="V43" s="63" t="str">
        <f t="shared" si="68"/>
        <v>,</v>
      </c>
      <c r="W43" s="64" t="str">
        <f t="shared" si="69"/>
        <v>m</v>
      </c>
      <c r="X43" s="63" t="str">
        <f t="shared" si="70"/>
        <v>,</v>
      </c>
      <c r="Y43" s="63">
        <f t="shared" si="71"/>
        <v>250</v>
      </c>
      <c r="Z43" s="55" t="str">
        <f t="shared" si="72"/>
        <v>)</v>
      </c>
      <c r="AA43" s="65" t="str">
        <f t="shared" si="73"/>
        <v/>
      </c>
      <c r="AB43" s="56" t="str">
        <f t="shared" si="74"/>
        <v/>
      </c>
      <c r="AC43" s="66" t="str">
        <f t="shared" si="75"/>
        <v/>
      </c>
      <c r="AD43" s="58" t="str">
        <f t="shared" si="76"/>
        <v/>
      </c>
      <c r="AE43" s="67" t="str">
        <f t="shared" si="77"/>
        <v/>
      </c>
      <c r="AF43" s="60" t="str">
        <f t="shared" si="78"/>
        <v/>
      </c>
      <c r="AG43" s="60" t="str">
        <f t="shared" si="79"/>
        <v/>
      </c>
      <c r="AH43" s="68" t="str">
        <f t="shared" si="80"/>
        <v/>
      </c>
      <c r="AI43" s="69" t="str">
        <f t="shared" si="81"/>
        <v/>
      </c>
      <c r="AJ43" s="63" t="str">
        <f t="shared" si="82"/>
        <v/>
      </c>
      <c r="AK43" s="63" t="str">
        <f t="shared" si="83"/>
        <v/>
      </c>
      <c r="AL43" s="63" t="str">
        <f t="shared" si="84"/>
        <v/>
      </c>
      <c r="AM43" s="63" t="str">
        <f t="shared" si="85"/>
        <v/>
      </c>
      <c r="AN43" s="63" t="str">
        <f t="shared" si="86"/>
        <v/>
      </c>
    </row>
    <row r="44" spans="1:40" ht="25.5" thickTop="1" thickBot="1" x14ac:dyDescent="0.3">
      <c r="C44" s="125" t="s">
        <v>2198</v>
      </c>
      <c r="D44" s="112" t="s">
        <v>1026</v>
      </c>
      <c r="E44" s="51"/>
      <c r="F44" s="52" t="s">
        <v>1017</v>
      </c>
      <c r="G44" s="52" t="s">
        <v>1016</v>
      </c>
      <c r="H44" s="51"/>
      <c r="I44" s="51"/>
      <c r="J44" s="53"/>
      <c r="K44" s="53"/>
      <c r="L44" s="54" t="str">
        <f t="shared" si="59"/>
        <v xml:space="preserve">            { line: "el Altísimo en persona la ha fundado.», (Re,,22)(La,m,250)", sC: ""},</v>
      </c>
      <c r="M44" s="55" t="str">
        <f t="shared" si="60"/>
        <v>(</v>
      </c>
      <c r="N44" s="56" t="str">
        <f t="shared" si="61"/>
        <v>Re</v>
      </c>
      <c r="O44" s="57" t="str">
        <f t="shared" si="62"/>
        <v>,</v>
      </c>
      <c r="P44" s="58" t="str">
        <f t="shared" si="63"/>
        <v/>
      </c>
      <c r="Q44" s="59" t="str">
        <f t="shared" si="64"/>
        <v>,</v>
      </c>
      <c r="R44" s="60">
        <f t="shared" si="6"/>
        <v>22</v>
      </c>
      <c r="S44" s="55" t="str">
        <f t="shared" si="65"/>
        <v>)</v>
      </c>
      <c r="T44" s="61" t="str">
        <f t="shared" si="66"/>
        <v>(</v>
      </c>
      <c r="U44" s="62" t="str">
        <f t="shared" si="67"/>
        <v>La</v>
      </c>
      <c r="V44" s="63" t="str">
        <f t="shared" si="68"/>
        <v>,</v>
      </c>
      <c r="W44" s="64" t="str">
        <f t="shared" si="69"/>
        <v>m</v>
      </c>
      <c r="X44" s="63" t="str">
        <f t="shared" si="70"/>
        <v>,</v>
      </c>
      <c r="Y44" s="63">
        <f t="shared" si="71"/>
        <v>250</v>
      </c>
      <c r="Z44" s="55" t="str">
        <f t="shared" si="72"/>
        <v>)</v>
      </c>
      <c r="AA44" s="65" t="str">
        <f t="shared" si="73"/>
        <v/>
      </c>
      <c r="AB44" s="56" t="str">
        <f t="shared" si="74"/>
        <v/>
      </c>
      <c r="AC44" s="66" t="str">
        <f t="shared" si="75"/>
        <v/>
      </c>
      <c r="AD44" s="58" t="str">
        <f t="shared" si="76"/>
        <v/>
      </c>
      <c r="AE44" s="67" t="str">
        <f t="shared" si="77"/>
        <v/>
      </c>
      <c r="AF44" s="60" t="str">
        <f t="shared" si="78"/>
        <v/>
      </c>
      <c r="AG44" s="60" t="str">
        <f t="shared" si="79"/>
        <v/>
      </c>
      <c r="AH44" s="68" t="str">
        <f t="shared" si="80"/>
        <v/>
      </c>
      <c r="AI44" s="69" t="str">
        <f t="shared" si="81"/>
        <v/>
      </c>
      <c r="AJ44" s="63" t="str">
        <f t="shared" si="82"/>
        <v/>
      </c>
      <c r="AK44" s="63" t="str">
        <f t="shared" si="83"/>
        <v/>
      </c>
      <c r="AL44" s="63" t="str">
        <f t="shared" si="84"/>
        <v/>
      </c>
      <c r="AM44" s="63" t="str">
        <f t="shared" si="85"/>
        <v/>
      </c>
      <c r="AN44" s="63" t="str">
        <f t="shared" si="8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B46" t="s">
        <v>1001</v>
      </c>
      <c r="C46" s="126" t="s">
        <v>2199</v>
      </c>
      <c r="D46" s="112" t="s">
        <v>1017</v>
      </c>
      <c r="E46" s="51" t="s">
        <v>1016</v>
      </c>
      <c r="F46" s="52" t="s">
        <v>1015</v>
      </c>
      <c r="G46" s="52" t="s">
        <v>1016</v>
      </c>
      <c r="H46" s="51"/>
      <c r="I46" s="51"/>
      <c r="J46" s="53"/>
      <c r="K46" s="53"/>
      <c r="L46" s="54" t="str">
        <f t="shared" ref="L46:L49" si="87">IF(C46="","",_xlfn.CONCAT("            { line: ","""",C46,", ",M46:AN46,""", sC: ","""",B46,"""},"))</f>
        <v xml:space="preserve">            { line: "El Señor escribirá en el registro de los pueblos:, (La,m,20)(Mi,m,250)", sC: "ta as"},</v>
      </c>
      <c r="M46" s="55" t="str">
        <f t="shared" si="60"/>
        <v>(</v>
      </c>
      <c r="N46" s="56" t="str">
        <f t="shared" si="61"/>
        <v>La</v>
      </c>
      <c r="O46" s="57" t="str">
        <f t="shared" si="62"/>
        <v>,</v>
      </c>
      <c r="P46" s="58" t="str">
        <f t="shared" si="63"/>
        <v>m</v>
      </c>
      <c r="Q46" s="59" t="str">
        <f t="shared" si="64"/>
        <v>,</v>
      </c>
      <c r="R46" s="60">
        <f t="shared" si="6"/>
        <v>20</v>
      </c>
      <c r="S46" s="55" t="str">
        <f t="shared" si="65"/>
        <v>)</v>
      </c>
      <c r="T46" s="61" t="str">
        <f t="shared" si="66"/>
        <v>(</v>
      </c>
      <c r="U46" s="62" t="str">
        <f t="shared" si="67"/>
        <v>Mi</v>
      </c>
      <c r="V46" s="63" t="str">
        <f t="shared" si="68"/>
        <v>,</v>
      </c>
      <c r="W46" s="64" t="str">
        <f t="shared" si="69"/>
        <v>m</v>
      </c>
      <c r="X46" s="63" t="str">
        <f t="shared" si="70"/>
        <v>,</v>
      </c>
      <c r="Y46" s="63">
        <f t="shared" si="71"/>
        <v>250</v>
      </c>
      <c r="Z46" s="55" t="str">
        <f t="shared" si="72"/>
        <v>)</v>
      </c>
      <c r="AA46" s="65" t="str">
        <f t="shared" si="73"/>
        <v/>
      </c>
      <c r="AB46" s="56" t="str">
        <f t="shared" si="74"/>
        <v/>
      </c>
      <c r="AC46" s="66" t="str">
        <f t="shared" si="75"/>
        <v/>
      </c>
      <c r="AD46" s="58" t="str">
        <f t="shared" si="76"/>
        <v/>
      </c>
      <c r="AE46" s="67" t="str">
        <f t="shared" si="77"/>
        <v/>
      </c>
      <c r="AF46" s="60" t="str">
        <f t="shared" si="78"/>
        <v/>
      </c>
      <c r="AG46" s="60" t="str">
        <f t="shared" si="79"/>
        <v/>
      </c>
      <c r="AH46" s="68" t="str">
        <f t="shared" si="80"/>
        <v/>
      </c>
      <c r="AI46" s="69" t="str">
        <f t="shared" si="81"/>
        <v/>
      </c>
      <c r="AJ46" s="63" t="str">
        <f t="shared" si="82"/>
        <v/>
      </c>
      <c r="AK46" s="63" t="str">
        <f t="shared" si="83"/>
        <v/>
      </c>
      <c r="AL46" s="63" t="str">
        <f t="shared" si="84"/>
        <v/>
      </c>
      <c r="AM46" s="63" t="str">
        <f t="shared" si="85"/>
        <v/>
      </c>
      <c r="AN46" s="63" t="str">
        <f t="shared" si="86"/>
        <v/>
      </c>
    </row>
    <row r="47" spans="1:40" ht="25.5" thickTop="1" thickBot="1" x14ac:dyDescent="0.3">
      <c r="B47" t="s">
        <v>1003</v>
      </c>
      <c r="C47" s="126" t="s">
        <v>2200</v>
      </c>
      <c r="D47" s="112" t="s">
        <v>1026</v>
      </c>
      <c r="E47" s="51"/>
      <c r="F47" s="52" t="s">
        <v>1017</v>
      </c>
      <c r="G47" s="52" t="s">
        <v>1016</v>
      </c>
      <c r="H47" s="51"/>
      <c r="I47" s="51"/>
      <c r="J47" s="53"/>
      <c r="K47" s="53"/>
      <c r="L47" s="54" t="str">
        <f t="shared" si="87"/>
        <v xml:space="preserve">            { line: "«Éste ha nacido allí.», (Re,,22)(La,m,250)", sC: "as"},</v>
      </c>
      <c r="M47" s="55" t="str">
        <f>IF(N47="","","(")</f>
        <v>(</v>
      </c>
      <c r="N47" s="56" t="str">
        <f>IF(D47="","",D47)</f>
        <v>Re</v>
      </c>
      <c r="O47" s="57" t="str">
        <f>IF(N47="","",",")</f>
        <v>,</v>
      </c>
      <c r="P47" s="58" t="str">
        <f>IF(E47="","",E47)</f>
        <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3">
      <c r="B48" t="s">
        <v>1018</v>
      </c>
      <c r="C48" s="125" t="s">
        <v>2201</v>
      </c>
      <c r="D48" s="112" t="s">
        <v>1017</v>
      </c>
      <c r="E48" s="51" t="s">
        <v>1016</v>
      </c>
      <c r="F48" s="52" t="s">
        <v>1015</v>
      </c>
      <c r="G48" s="52" t="s">
        <v>1016</v>
      </c>
      <c r="H48" s="51"/>
      <c r="I48" s="51"/>
      <c r="J48" s="53"/>
      <c r="K48" s="53"/>
      <c r="L48" s="54" t="str">
        <f>IF(C48="","",_xlfn.CONCAT("            { line: ","""",C48,", ",M48:AN48,""", sC: ","""",B48,"""},"))</f>
        <v xml:space="preserve">            { line: "Y cantarán mientras danzan:, (La,m,20)(Mi,m,250)", sC: "tc"},</v>
      </c>
      <c r="M48" s="55" t="str">
        <f t="shared" ref="M48:M101" si="88">IF(N48="","","(")</f>
        <v>(</v>
      </c>
      <c r="N48" s="56" t="str">
        <f t="shared" ref="N48:N52" si="89">IF(D48="","",D48)</f>
        <v>La</v>
      </c>
      <c r="O48" s="57" t="str">
        <f t="shared" ref="O48:O101" si="90">IF(N48="","",",")</f>
        <v>,</v>
      </c>
      <c r="P48" s="58" t="str">
        <f t="shared" ref="P48:P52" si="91">IF(E48="","",E48)</f>
        <v>m</v>
      </c>
      <c r="Q48" s="59" t="str">
        <f t="shared" ref="Q48:Q52" si="92">IF(N48="","",",")</f>
        <v>,</v>
      </c>
      <c r="R48" s="60">
        <f t="shared" si="6"/>
        <v>20</v>
      </c>
      <c r="S48" s="55" t="str">
        <f t="shared" ref="S48:S52" si="93">IF(N48="","",")")</f>
        <v>)</v>
      </c>
      <c r="T48" s="61" t="str">
        <f t="shared" ref="T48:T101" si="94">IF(U48="","","(")</f>
        <v>(</v>
      </c>
      <c r="U48" s="62" t="str">
        <f t="shared" ref="U48:U52" si="95">IF(F48="","",F48)</f>
        <v>Mi</v>
      </c>
      <c r="V48" s="63" t="str">
        <f t="shared" ref="V48:V101" si="96">IF(U48="","",",")</f>
        <v>,</v>
      </c>
      <c r="W48" s="64" t="str">
        <f t="shared" ref="W48:W52" si="97">IF(G48="","",G48)</f>
        <v>m</v>
      </c>
      <c r="X48" s="63" t="str">
        <f t="shared" ref="X48:X52" si="98">IF(U48="","",",")</f>
        <v>,</v>
      </c>
      <c r="Y48" s="63">
        <f t="shared" ref="Y48:Y52" si="99">IF(U48="","",250)</f>
        <v>250</v>
      </c>
      <c r="Z48" s="55" t="str">
        <f t="shared" ref="Z48:Z52" si="100">IF(U48="","",")")</f>
        <v>)</v>
      </c>
      <c r="AA48" s="65" t="str">
        <f t="shared" ref="AA48:AA101" si="101">IF(AB48="","","(")</f>
        <v/>
      </c>
      <c r="AB48" s="56" t="str">
        <f t="shared" ref="AB48:AB52" si="102">IF(H48="","",H48)</f>
        <v/>
      </c>
      <c r="AC48" s="66" t="str">
        <f t="shared" ref="AC48:AC101" si="103">IF(AB48="","",",")</f>
        <v/>
      </c>
      <c r="AD48" s="58" t="str">
        <f t="shared" ref="AD48:AD52" si="104">IF(I48="","",I48)</f>
        <v/>
      </c>
      <c r="AE48" s="67" t="str">
        <f t="shared" ref="AE48:AE52" si="105">IF(AB48="","",",")</f>
        <v/>
      </c>
      <c r="AF48" s="60" t="str">
        <f t="shared" ref="AF48:AF52" si="106">IF(AB48="","",350)</f>
        <v/>
      </c>
      <c r="AG48" s="60" t="str">
        <f t="shared" ref="AG48:AG52" si="107">IF(AB48="","",")")</f>
        <v/>
      </c>
      <c r="AH48" s="68" t="str">
        <f t="shared" ref="AH48:AH101" si="108">IF(AI48="","","(")</f>
        <v/>
      </c>
      <c r="AI48" s="69" t="str">
        <f t="shared" ref="AI48:AI52" si="109">IF(J48="","",J48)</f>
        <v/>
      </c>
      <c r="AJ48" s="63" t="str">
        <f t="shared" ref="AJ48:AJ101" si="110">IF(AI48="","",",")</f>
        <v/>
      </c>
      <c r="AK48" s="63" t="str">
        <f t="shared" ref="AK48:AK52" si="111">IF(K48="","",K48)</f>
        <v/>
      </c>
      <c r="AL48" s="63" t="str">
        <f t="shared" ref="AL48:AL52" si="112">IF(AI48="","",",")</f>
        <v/>
      </c>
      <c r="AM48" s="63" t="str">
        <f t="shared" ref="AM48:AM52" si="113">IF(AI48="","",450)</f>
        <v/>
      </c>
      <c r="AN48" s="63" t="str">
        <f t="shared" ref="AN48:AN52" si="114">IF(AI48="","",")")</f>
        <v/>
      </c>
    </row>
    <row r="49" spans="1:40" ht="25.5" thickTop="1" thickBot="1" x14ac:dyDescent="0.3">
      <c r="C49" s="125" t="s">
        <v>2202</v>
      </c>
      <c r="D49" s="112" t="s">
        <v>1026</v>
      </c>
      <c r="E49" s="51"/>
      <c r="F49" s="52" t="s">
        <v>1017</v>
      </c>
      <c r="G49" s="52" t="s">
        <v>1016</v>
      </c>
      <c r="H49" s="51"/>
      <c r="I49" s="51"/>
      <c r="J49" s="53"/>
      <c r="K49" s="53"/>
      <c r="L49" s="54" t="str">
        <f t="shared" si="87"/>
        <v xml:space="preserve">            { line: "«Todas mis fuentes están en ti.», (Re,,22)(La,m,250)", sC: ""},</v>
      </c>
      <c r="M49" s="55" t="str">
        <f t="shared" si="88"/>
        <v>(</v>
      </c>
      <c r="N49" s="56" t="str">
        <f t="shared" si="89"/>
        <v>Re</v>
      </c>
      <c r="O49" s="57" t="str">
        <f t="shared" si="90"/>
        <v>,</v>
      </c>
      <c r="P49" s="58" t="str">
        <f t="shared" si="91"/>
        <v/>
      </c>
      <c r="Q49" s="59" t="str">
        <f t="shared" si="92"/>
        <v>,</v>
      </c>
      <c r="R49" s="60">
        <f t="shared" si="6"/>
        <v>22</v>
      </c>
      <c r="S49" s="55" t="str">
        <f t="shared" si="93"/>
        <v>)</v>
      </c>
      <c r="T49" s="61" t="str">
        <f t="shared" si="94"/>
        <v>(</v>
      </c>
      <c r="U49" s="62" t="str">
        <f t="shared" si="95"/>
        <v>La</v>
      </c>
      <c r="V49" s="63" t="str">
        <f t="shared" si="96"/>
        <v>,</v>
      </c>
      <c r="W49" s="64" t="str">
        <f t="shared" si="97"/>
        <v>m</v>
      </c>
      <c r="X49" s="63" t="str">
        <f t="shared" si="98"/>
        <v>,</v>
      </c>
      <c r="Y49" s="63">
        <f t="shared" si="99"/>
        <v>250</v>
      </c>
      <c r="Z49" s="55" t="str">
        <f t="shared" si="100"/>
        <v>)</v>
      </c>
      <c r="AA49" s="65" t="str">
        <f t="shared" si="101"/>
        <v/>
      </c>
      <c r="AB49" s="56" t="str">
        <f t="shared" si="102"/>
        <v/>
      </c>
      <c r="AC49" s="66" t="str">
        <f t="shared" si="103"/>
        <v/>
      </c>
      <c r="AD49" s="58" t="str">
        <f t="shared" si="104"/>
        <v/>
      </c>
      <c r="AE49" s="67" t="str">
        <f t="shared" si="105"/>
        <v/>
      </c>
      <c r="AF49" s="60" t="str">
        <f t="shared" si="106"/>
        <v/>
      </c>
      <c r="AG49" s="60" t="str">
        <f t="shared" si="107"/>
        <v/>
      </c>
      <c r="AH49" s="68" t="str">
        <f t="shared" si="108"/>
        <v/>
      </c>
      <c r="AI49" s="69" t="str">
        <f t="shared" si="109"/>
        <v/>
      </c>
      <c r="AJ49" s="63" t="str">
        <f t="shared" si="110"/>
        <v/>
      </c>
      <c r="AK49" s="63" t="str">
        <f t="shared" si="111"/>
        <v/>
      </c>
      <c r="AL49" s="63" t="str">
        <f t="shared" si="112"/>
        <v/>
      </c>
      <c r="AM49" s="63" t="str">
        <f t="shared" si="113"/>
        <v/>
      </c>
      <c r="AN49" s="63" t="str">
        <f t="shared" si="114"/>
        <v/>
      </c>
    </row>
    <row r="50" spans="1:40" ht="27.75" thickTop="1" thickBot="1" x14ac:dyDescent="0.4">
      <c r="A50" s="72"/>
      <c r="B50" s="72"/>
      <c r="C50" s="72"/>
      <c r="D50" s="73"/>
      <c r="E50" s="73"/>
      <c r="F50" s="73"/>
      <c r="G50" s="73"/>
      <c r="H50" s="73"/>
      <c r="I50" s="73"/>
      <c r="J50" s="73"/>
      <c r="K50" s="73"/>
      <c r="L50" s="74" t="s">
        <v>997</v>
      </c>
      <c r="M50" s="55" t="str">
        <f t="shared" si="88"/>
        <v/>
      </c>
      <c r="N50" s="56" t="str">
        <f t="shared" si="89"/>
        <v/>
      </c>
      <c r="O50" s="57" t="str">
        <f t="shared" si="90"/>
        <v/>
      </c>
      <c r="P50" s="58" t="str">
        <f t="shared" si="91"/>
        <v/>
      </c>
      <c r="Q50" s="59" t="str">
        <f t="shared" si="92"/>
        <v/>
      </c>
      <c r="R50" s="60" t="str">
        <f t="shared" si="6"/>
        <v/>
      </c>
      <c r="S50" s="55" t="str">
        <f t="shared" si="93"/>
        <v/>
      </c>
      <c r="T50" s="61" t="str">
        <f t="shared" si="94"/>
        <v/>
      </c>
      <c r="U50" s="62" t="str">
        <f t="shared" si="95"/>
        <v/>
      </c>
      <c r="V50" s="63" t="str">
        <f t="shared" si="96"/>
        <v/>
      </c>
      <c r="W50" s="64" t="str">
        <f t="shared" si="97"/>
        <v/>
      </c>
      <c r="X50" s="63" t="str">
        <f t="shared" si="98"/>
        <v/>
      </c>
      <c r="Y50" s="63" t="str">
        <f t="shared" si="99"/>
        <v/>
      </c>
      <c r="Z50" s="55" t="str">
        <f t="shared" si="100"/>
        <v/>
      </c>
      <c r="AA50" s="65" t="str">
        <f t="shared" si="101"/>
        <v/>
      </c>
      <c r="AB50" s="56" t="str">
        <f t="shared" si="102"/>
        <v/>
      </c>
      <c r="AC50" s="66" t="str">
        <f t="shared" si="103"/>
        <v/>
      </c>
      <c r="AD50" s="58" t="str">
        <f t="shared" si="104"/>
        <v/>
      </c>
      <c r="AE50" s="67" t="str">
        <f t="shared" si="105"/>
        <v/>
      </c>
      <c r="AF50" s="60" t="str">
        <f t="shared" si="106"/>
        <v/>
      </c>
      <c r="AG50" s="60" t="str">
        <f t="shared" si="107"/>
        <v/>
      </c>
      <c r="AH50" s="68" t="str">
        <f t="shared" si="108"/>
        <v/>
      </c>
      <c r="AI50" s="69" t="str">
        <f t="shared" si="109"/>
        <v/>
      </c>
      <c r="AJ50" s="63" t="str">
        <f t="shared" si="110"/>
        <v/>
      </c>
      <c r="AK50" s="63" t="str">
        <f t="shared" si="111"/>
        <v/>
      </c>
      <c r="AL50" s="63" t="str">
        <f t="shared" si="112"/>
        <v/>
      </c>
      <c r="AM50" s="63" t="str">
        <f t="shared" si="113"/>
        <v/>
      </c>
      <c r="AN50" s="63" t="str">
        <f t="shared" si="114"/>
        <v/>
      </c>
    </row>
    <row r="51" spans="1:40" ht="25.5" thickTop="1" thickBot="1" x14ac:dyDescent="0.3">
      <c r="B51" t="s">
        <v>1001</v>
      </c>
      <c r="C51" s="126" t="s">
        <v>2120</v>
      </c>
      <c r="D51" s="112" t="s">
        <v>1017</v>
      </c>
      <c r="E51" s="51" t="s">
        <v>1016</v>
      </c>
      <c r="F51" s="52" t="s">
        <v>1015</v>
      </c>
      <c r="G51" s="52" t="s">
        <v>1016</v>
      </c>
      <c r="H51" s="51" t="s">
        <v>1026</v>
      </c>
      <c r="I51" s="51"/>
      <c r="J51" s="53" t="s">
        <v>1017</v>
      </c>
      <c r="K51" s="53" t="s">
        <v>1016</v>
      </c>
      <c r="L51" s="54" t="str">
        <f t="shared" ref="L51:L52" si="115">IF(C51="","",_xlfn.CONCAT("            { line: ","""",C51,", ",M51:AN51,""", sC: ","""",B51,"""},"))</f>
        <v xml:space="preserve">            { line: "Gloria al Padre, y al Hijo, y al Espíritu Santo., (La,m,20)(Mi,m,250)(Re,,350)(La,m,450)", sC: "ta as"},</v>
      </c>
      <c r="M51" s="55" t="str">
        <f t="shared" si="88"/>
        <v>(</v>
      </c>
      <c r="N51" s="56" t="str">
        <f t="shared" si="89"/>
        <v>La</v>
      </c>
      <c r="O51" s="57" t="str">
        <f t="shared" si="90"/>
        <v>,</v>
      </c>
      <c r="P51" s="58" t="str">
        <f t="shared" si="91"/>
        <v>m</v>
      </c>
      <c r="Q51" s="59" t="str">
        <f t="shared" si="92"/>
        <v>,</v>
      </c>
      <c r="R51" s="60">
        <f t="shared" si="6"/>
        <v>20</v>
      </c>
      <c r="S51" s="55" t="str">
        <f t="shared" si="93"/>
        <v>)</v>
      </c>
      <c r="T51" s="61" t="str">
        <f t="shared" si="94"/>
        <v>(</v>
      </c>
      <c r="U51" s="62" t="str">
        <f t="shared" si="95"/>
        <v>Mi</v>
      </c>
      <c r="V51" s="63" t="str">
        <f t="shared" si="96"/>
        <v>,</v>
      </c>
      <c r="W51" s="64" t="str">
        <f t="shared" si="97"/>
        <v>m</v>
      </c>
      <c r="X51" s="63" t="str">
        <f t="shared" si="98"/>
        <v>,</v>
      </c>
      <c r="Y51" s="63">
        <f t="shared" si="99"/>
        <v>250</v>
      </c>
      <c r="Z51" s="55" t="str">
        <f t="shared" si="100"/>
        <v>)</v>
      </c>
      <c r="AA51" s="65" t="str">
        <f t="shared" si="101"/>
        <v>(</v>
      </c>
      <c r="AB51" s="56" t="str">
        <f t="shared" si="102"/>
        <v>Re</v>
      </c>
      <c r="AC51" s="66" t="str">
        <f t="shared" si="103"/>
        <v>,</v>
      </c>
      <c r="AD51" s="58" t="str">
        <f t="shared" si="104"/>
        <v/>
      </c>
      <c r="AE51" s="67" t="str">
        <f t="shared" si="105"/>
        <v>,</v>
      </c>
      <c r="AF51" s="60">
        <f t="shared" si="106"/>
        <v>350</v>
      </c>
      <c r="AG51" s="60" t="str">
        <f t="shared" si="107"/>
        <v>)</v>
      </c>
      <c r="AH51" s="68" t="str">
        <f t="shared" si="108"/>
        <v>(</v>
      </c>
      <c r="AI51" s="69" t="str">
        <f t="shared" si="109"/>
        <v>La</v>
      </c>
      <c r="AJ51" s="63" t="str">
        <f t="shared" si="110"/>
        <v>,</v>
      </c>
      <c r="AK51" s="63" t="str">
        <f t="shared" si="111"/>
        <v>m</v>
      </c>
      <c r="AL51" s="63" t="str">
        <f t="shared" si="112"/>
        <v>,</v>
      </c>
      <c r="AM51" s="63">
        <f t="shared" si="113"/>
        <v>450</v>
      </c>
      <c r="AN51" s="63" t="str">
        <f t="shared" si="114"/>
        <v>)</v>
      </c>
    </row>
    <row r="52" spans="1:40" ht="25.5" thickTop="1" thickBot="1" x14ac:dyDescent="0.3">
      <c r="B52" t="s">
        <v>1018</v>
      </c>
      <c r="C52" s="125" t="s">
        <v>2154</v>
      </c>
      <c r="D52" s="112" t="s">
        <v>1017</v>
      </c>
      <c r="E52" s="51" t="s">
        <v>1016</v>
      </c>
      <c r="F52" s="52" t="s">
        <v>1015</v>
      </c>
      <c r="G52" s="52" t="s">
        <v>1016</v>
      </c>
      <c r="H52" s="51" t="s">
        <v>1026</v>
      </c>
      <c r="I52" s="51"/>
      <c r="J52" s="53" t="s">
        <v>1017</v>
      </c>
      <c r="K52" s="53" t="s">
        <v>1016</v>
      </c>
      <c r="L52" s="54" t="str">
        <f t="shared" si="115"/>
        <v xml:space="preserve">            { line: "Como era en el principio, ahora y siempre, por los siglos de los siglos. Amén., (La,m,20)(Mi,m,250)(Re,,350)(La,m,450)", sC: "tc"},</v>
      </c>
      <c r="M52" s="55" t="str">
        <f t="shared" si="88"/>
        <v>(</v>
      </c>
      <c r="N52" s="56" t="str">
        <f t="shared" si="89"/>
        <v>La</v>
      </c>
      <c r="O52" s="57" t="str">
        <f t="shared" si="90"/>
        <v>,</v>
      </c>
      <c r="P52" s="58" t="str">
        <f t="shared" si="91"/>
        <v>m</v>
      </c>
      <c r="Q52" s="59" t="str">
        <f t="shared" si="92"/>
        <v>,</v>
      </c>
      <c r="R52" s="60">
        <f t="shared" si="6"/>
        <v>20</v>
      </c>
      <c r="S52" s="55" t="str">
        <f t="shared" si="93"/>
        <v>)</v>
      </c>
      <c r="T52" s="61" t="str">
        <f t="shared" si="94"/>
        <v>(</v>
      </c>
      <c r="U52" s="62" t="str">
        <f t="shared" si="95"/>
        <v>Mi</v>
      </c>
      <c r="V52" s="63" t="str">
        <f t="shared" si="96"/>
        <v>,</v>
      </c>
      <c r="W52" s="64" t="str">
        <f t="shared" si="97"/>
        <v>m</v>
      </c>
      <c r="X52" s="63" t="str">
        <f t="shared" si="98"/>
        <v>,</v>
      </c>
      <c r="Y52" s="63">
        <f t="shared" si="99"/>
        <v>250</v>
      </c>
      <c r="Z52" s="55" t="str">
        <f t="shared" si="100"/>
        <v>)</v>
      </c>
      <c r="AA52" s="65" t="str">
        <f t="shared" si="101"/>
        <v>(</v>
      </c>
      <c r="AB52" s="56" t="str">
        <f t="shared" si="102"/>
        <v>Re</v>
      </c>
      <c r="AC52" s="66" t="str">
        <f t="shared" si="103"/>
        <v>,</v>
      </c>
      <c r="AD52" s="58" t="str">
        <f t="shared" si="104"/>
        <v/>
      </c>
      <c r="AE52" s="67" t="str">
        <f t="shared" si="105"/>
        <v>,</v>
      </c>
      <c r="AF52" s="60">
        <f t="shared" si="106"/>
        <v>350</v>
      </c>
      <c r="AG52" s="60" t="str">
        <f t="shared" si="107"/>
        <v>)</v>
      </c>
      <c r="AH52" s="68" t="str">
        <f t="shared" si="108"/>
        <v>(</v>
      </c>
      <c r="AI52" s="69" t="str">
        <f t="shared" si="109"/>
        <v>La</v>
      </c>
      <c r="AJ52" s="63" t="str">
        <f t="shared" si="110"/>
        <v>,</v>
      </c>
      <c r="AK52" s="63" t="str">
        <f t="shared" si="111"/>
        <v>m</v>
      </c>
      <c r="AL52" s="63" t="str">
        <f t="shared" si="112"/>
        <v>,</v>
      </c>
      <c r="AM52" s="63">
        <f t="shared" si="113"/>
        <v>450</v>
      </c>
      <c r="AN52" s="63" t="str">
        <f t="shared" si="114"/>
        <v>)</v>
      </c>
    </row>
    <row r="53" spans="1:40" ht="36.75" thickTop="1" thickBot="1" x14ac:dyDescent="0.4">
      <c r="A53" s="75"/>
      <c r="B53" s="75"/>
      <c r="C53" s="75" t="s">
        <v>2059</v>
      </c>
      <c r="D53" s="76"/>
      <c r="E53" s="76"/>
      <c r="F53" s="76"/>
      <c r="G53" s="76"/>
      <c r="H53" s="76"/>
      <c r="I53" s="76"/>
      <c r="J53" s="76"/>
      <c r="K53" s="76"/>
      <c r="L53" s="110" t="s">
        <v>998</v>
      </c>
      <c r="M53" s="113"/>
      <c r="N53" s="56"/>
      <c r="O53" s="114"/>
      <c r="P53" s="58"/>
      <c r="Q53" s="115"/>
      <c r="R53" s="60" t="str">
        <f t="shared" si="6"/>
        <v/>
      </c>
      <c r="S53" s="113"/>
      <c r="T53" s="116"/>
      <c r="U53" s="117"/>
      <c r="V53" s="118"/>
      <c r="W53" s="119"/>
      <c r="X53" s="118"/>
      <c r="Y53" s="118"/>
      <c r="Z53" s="113"/>
      <c r="AA53" s="65"/>
      <c r="AB53" s="56"/>
      <c r="AC53" s="66"/>
      <c r="AD53" s="58"/>
      <c r="AE53" s="67"/>
      <c r="AF53" s="60"/>
      <c r="AG53" s="60"/>
      <c r="AH53" s="65"/>
      <c r="AI53" s="120"/>
      <c r="AJ53" s="118"/>
      <c r="AK53" s="118"/>
      <c r="AL53" s="118"/>
      <c r="AM53" s="118"/>
      <c r="AN53" s="118"/>
    </row>
    <row r="54" spans="1:40" ht="25.5" thickTop="1" thickBot="1" x14ac:dyDescent="0.3">
      <c r="C54" s="125"/>
      <c r="D54" s="112"/>
      <c r="E54" s="51"/>
      <c r="F54" s="52"/>
      <c r="G54" s="52"/>
      <c r="H54" s="51"/>
      <c r="I54" s="51"/>
      <c r="J54" s="53"/>
      <c r="K54" s="53"/>
      <c r="L54" s="54" t="str">
        <f t="shared" ref="L54:L57" si="116">IF(C54="","",_xlfn.CONCAT("            { line: ","""",C54,", ",M54:AN54,""", sC: ","""",B54,"""},"))</f>
        <v/>
      </c>
      <c r="M54" s="55" t="str">
        <f t="shared" si="88"/>
        <v/>
      </c>
      <c r="N54" s="56" t="str">
        <f t="shared" ref="N54:N99" si="117">IF(D54="","",D54)</f>
        <v/>
      </c>
      <c r="O54" s="57" t="str">
        <f t="shared" si="90"/>
        <v/>
      </c>
      <c r="P54" s="58" t="str">
        <f t="shared" ref="P54:P99" si="118">IF(E54="","",E54)</f>
        <v/>
      </c>
      <c r="Q54" s="59" t="str">
        <f t="shared" ref="Q54:Q101" si="119">IF(N54="","",",")</f>
        <v/>
      </c>
      <c r="R54" s="60" t="str">
        <f t="shared" si="6"/>
        <v/>
      </c>
      <c r="S54" s="55" t="str">
        <f t="shared" ref="S54:S101" si="120">IF(N54="","",")")</f>
        <v/>
      </c>
      <c r="T54" s="61" t="str">
        <f t="shared" si="94"/>
        <v/>
      </c>
      <c r="U54" s="62" t="str">
        <f t="shared" ref="U54:U99" si="121">IF(F54="","",F54)</f>
        <v/>
      </c>
      <c r="V54" s="63" t="str">
        <f t="shared" si="96"/>
        <v/>
      </c>
      <c r="W54" s="64" t="str">
        <f t="shared" ref="W54:W99" si="122">IF(G54="","",G54)</f>
        <v/>
      </c>
      <c r="X54" s="63" t="str">
        <f t="shared" ref="X54:X101" si="123">IF(U54="","",",")</f>
        <v/>
      </c>
      <c r="Y54" s="63" t="str">
        <f t="shared" ref="Y54:Y101" si="124">IF(U54="","",250)</f>
        <v/>
      </c>
      <c r="Z54" s="55" t="str">
        <f t="shared" ref="Z54:Z101" si="125">IF(U54="","",")")</f>
        <v/>
      </c>
      <c r="AA54" s="65" t="str">
        <f t="shared" si="101"/>
        <v/>
      </c>
      <c r="AB54" s="56" t="str">
        <f t="shared" ref="AB54:AB99" si="126">IF(H54="","",H54)</f>
        <v/>
      </c>
      <c r="AC54" s="66" t="str">
        <f t="shared" si="103"/>
        <v/>
      </c>
      <c r="AD54" s="58" t="str">
        <f t="shared" ref="AD54:AD101" si="127">IF(I54="","",I54)</f>
        <v/>
      </c>
      <c r="AE54" s="67" t="str">
        <f t="shared" ref="AE54:AE101" si="128">IF(AB54="","",",")</f>
        <v/>
      </c>
      <c r="AF54" s="60" t="str">
        <f t="shared" ref="AF54:AF101" si="129">IF(AB54="","",350)</f>
        <v/>
      </c>
      <c r="AG54" s="60" t="str">
        <f t="shared" ref="AG54:AG101" si="130">IF(AB54="","",")")</f>
        <v/>
      </c>
      <c r="AH54" s="68" t="str">
        <f t="shared" si="108"/>
        <v/>
      </c>
      <c r="AI54" s="69" t="str">
        <f t="shared" ref="AI54:AI99" si="131">IF(J54="","",J54)</f>
        <v/>
      </c>
      <c r="AJ54" s="63" t="str">
        <f t="shared" si="110"/>
        <v/>
      </c>
      <c r="AK54" s="63" t="str">
        <f t="shared" ref="AK54:AK101" si="132">IF(K54="","",K54)</f>
        <v/>
      </c>
      <c r="AL54" s="63" t="str">
        <f t="shared" ref="AL54:AL101" si="133">IF(AI54="","",",")</f>
        <v/>
      </c>
      <c r="AM54" s="63" t="str">
        <f t="shared" ref="AM54:AM101" si="134">IF(AI54="","",450)</f>
        <v/>
      </c>
      <c r="AN54" s="63" t="str">
        <f t="shared" ref="AN54:AN101" si="135">IF(AI54="","",")")</f>
        <v/>
      </c>
    </row>
    <row r="55" spans="1:40" ht="25.5" thickTop="1" thickBot="1" x14ac:dyDescent="0.3">
      <c r="C55" s="125"/>
      <c r="D55" s="112"/>
      <c r="E55" s="51"/>
      <c r="F55" s="52"/>
      <c r="G55" s="52"/>
      <c r="H55" s="51"/>
      <c r="I55" s="51"/>
      <c r="J55" s="53"/>
      <c r="K55" s="53"/>
      <c r="L55" s="54" t="str">
        <f t="shared" si="116"/>
        <v/>
      </c>
      <c r="M55" s="55" t="str">
        <f t="shared" si="88"/>
        <v/>
      </c>
      <c r="N55" s="56" t="str">
        <f t="shared" si="117"/>
        <v/>
      </c>
      <c r="O55" s="57" t="str">
        <f t="shared" si="90"/>
        <v/>
      </c>
      <c r="P55" s="58" t="str">
        <f t="shared" si="118"/>
        <v/>
      </c>
      <c r="Q55" s="59" t="str">
        <f t="shared" si="119"/>
        <v/>
      </c>
      <c r="R55" s="60" t="str">
        <f t="shared" si="6"/>
        <v/>
      </c>
      <c r="S55" s="55" t="str">
        <f t="shared" si="120"/>
        <v/>
      </c>
      <c r="T55" s="61" t="str">
        <f t="shared" si="94"/>
        <v/>
      </c>
      <c r="U55" s="62" t="str">
        <f t="shared" si="121"/>
        <v/>
      </c>
      <c r="V55" s="63" t="str">
        <f t="shared" si="96"/>
        <v/>
      </c>
      <c r="W55" s="64" t="str">
        <f t="shared" si="122"/>
        <v/>
      </c>
      <c r="X55" s="63" t="str">
        <f t="shared" si="123"/>
        <v/>
      </c>
      <c r="Y55" s="63" t="str">
        <f t="shared" si="124"/>
        <v/>
      </c>
      <c r="Z55" s="55" t="str">
        <f t="shared" si="125"/>
        <v/>
      </c>
      <c r="AA55" s="65" t="str">
        <f t="shared" si="101"/>
        <v/>
      </c>
      <c r="AB55" s="56" t="str">
        <f t="shared" si="126"/>
        <v/>
      </c>
      <c r="AC55" s="66" t="str">
        <f t="shared" si="103"/>
        <v/>
      </c>
      <c r="AD55" s="58" t="str">
        <f t="shared" si="127"/>
        <v/>
      </c>
      <c r="AE55" s="67" t="str">
        <f t="shared" si="128"/>
        <v/>
      </c>
      <c r="AF55" s="60" t="str">
        <f t="shared" si="129"/>
        <v/>
      </c>
      <c r="AG55" s="60" t="str">
        <f t="shared" si="130"/>
        <v/>
      </c>
      <c r="AH55" s="68" t="str">
        <f t="shared" si="108"/>
        <v/>
      </c>
      <c r="AI55" s="69" t="str">
        <f t="shared" si="131"/>
        <v/>
      </c>
      <c r="AJ55" s="63" t="str">
        <f t="shared" si="110"/>
        <v/>
      </c>
      <c r="AK55" s="63" t="str">
        <f t="shared" si="132"/>
        <v/>
      </c>
      <c r="AL55" s="63" t="str">
        <f t="shared" si="133"/>
        <v/>
      </c>
      <c r="AM55" s="63" t="str">
        <f t="shared" si="134"/>
        <v/>
      </c>
      <c r="AN55" s="63" t="str">
        <f t="shared" si="135"/>
        <v/>
      </c>
    </row>
    <row r="56" spans="1:40" ht="25.5" thickTop="1" thickBot="1" x14ac:dyDescent="0.3">
      <c r="C56" s="126"/>
      <c r="D56" s="112"/>
      <c r="E56" s="51"/>
      <c r="F56" s="52"/>
      <c r="G56" s="52"/>
      <c r="H56" s="51"/>
      <c r="I56" s="51"/>
      <c r="J56" s="53"/>
      <c r="K56" s="53"/>
      <c r="L56" s="54" t="str">
        <f t="shared" si="116"/>
        <v/>
      </c>
      <c r="M56" s="55" t="str">
        <f t="shared" si="88"/>
        <v/>
      </c>
      <c r="N56" s="56" t="str">
        <f t="shared" si="117"/>
        <v/>
      </c>
      <c r="O56" s="57" t="str">
        <f t="shared" si="90"/>
        <v/>
      </c>
      <c r="P56" s="58" t="str">
        <f t="shared" si="118"/>
        <v/>
      </c>
      <c r="Q56" s="59" t="str">
        <f t="shared" si="119"/>
        <v/>
      </c>
      <c r="R56" s="60" t="str">
        <f t="shared" si="6"/>
        <v/>
      </c>
      <c r="S56" s="55" t="str">
        <f t="shared" si="120"/>
        <v/>
      </c>
      <c r="T56" s="61" t="str">
        <f t="shared" si="94"/>
        <v/>
      </c>
      <c r="U56" s="62" t="str">
        <f t="shared" si="121"/>
        <v/>
      </c>
      <c r="V56" s="63" t="str">
        <f t="shared" si="96"/>
        <v/>
      </c>
      <c r="W56" s="64" t="str">
        <f t="shared" si="122"/>
        <v/>
      </c>
      <c r="X56" s="63" t="str">
        <f t="shared" si="123"/>
        <v/>
      </c>
      <c r="Y56" s="63" t="str">
        <f t="shared" si="124"/>
        <v/>
      </c>
      <c r="Z56" s="55" t="str">
        <f t="shared" si="125"/>
        <v/>
      </c>
      <c r="AA56" s="65" t="str">
        <f t="shared" si="101"/>
        <v/>
      </c>
      <c r="AB56" s="56" t="str">
        <f t="shared" si="126"/>
        <v/>
      </c>
      <c r="AC56" s="66" t="str">
        <f t="shared" si="103"/>
        <v/>
      </c>
      <c r="AD56" s="58" t="str">
        <f t="shared" si="127"/>
        <v/>
      </c>
      <c r="AE56" s="67" t="str">
        <f t="shared" si="128"/>
        <v/>
      </c>
      <c r="AF56" s="60" t="str">
        <f t="shared" si="129"/>
        <v/>
      </c>
      <c r="AG56" s="60" t="str">
        <f t="shared" si="130"/>
        <v/>
      </c>
      <c r="AH56" s="68" t="str">
        <f t="shared" si="108"/>
        <v/>
      </c>
      <c r="AI56" s="69" t="str">
        <f t="shared" si="131"/>
        <v/>
      </c>
      <c r="AJ56" s="63" t="str">
        <f t="shared" si="110"/>
        <v/>
      </c>
      <c r="AK56" s="63" t="str">
        <f t="shared" si="132"/>
        <v/>
      </c>
      <c r="AL56" s="63" t="str">
        <f t="shared" si="133"/>
        <v/>
      </c>
      <c r="AM56" s="63" t="str">
        <f t="shared" si="134"/>
        <v/>
      </c>
      <c r="AN56" s="63" t="str">
        <f t="shared" si="135"/>
        <v/>
      </c>
    </row>
    <row r="57" spans="1:40" ht="25.5" thickTop="1" thickBot="1" x14ac:dyDescent="0.3">
      <c r="C57" s="126"/>
      <c r="D57" s="112"/>
      <c r="E57" s="51"/>
      <c r="F57" s="52"/>
      <c r="G57" s="52"/>
      <c r="H57" s="51"/>
      <c r="I57" s="51"/>
      <c r="J57" s="53"/>
      <c r="K57" s="53"/>
      <c r="L57" s="54" t="str">
        <f t="shared" si="116"/>
        <v/>
      </c>
      <c r="M57" s="55" t="str">
        <f t="shared" si="88"/>
        <v/>
      </c>
      <c r="N57" s="56" t="str">
        <f t="shared" si="117"/>
        <v/>
      </c>
      <c r="O57" s="57" t="str">
        <f t="shared" si="90"/>
        <v/>
      </c>
      <c r="P57" s="58" t="str">
        <f t="shared" si="118"/>
        <v/>
      </c>
      <c r="Q57" s="59" t="str">
        <f t="shared" si="119"/>
        <v/>
      </c>
      <c r="R57" s="60" t="str">
        <f t="shared" si="6"/>
        <v/>
      </c>
      <c r="S57" s="55" t="str">
        <f t="shared" si="120"/>
        <v/>
      </c>
      <c r="T57" s="61" t="str">
        <f t="shared" si="94"/>
        <v/>
      </c>
      <c r="U57" s="62" t="str">
        <f t="shared" si="121"/>
        <v/>
      </c>
      <c r="V57" s="63" t="str">
        <f t="shared" si="96"/>
        <v/>
      </c>
      <c r="W57" s="64" t="str">
        <f t="shared" si="122"/>
        <v/>
      </c>
      <c r="X57" s="63" t="str">
        <f t="shared" si="123"/>
        <v/>
      </c>
      <c r="Y57" s="63" t="str">
        <f t="shared" si="124"/>
        <v/>
      </c>
      <c r="Z57" s="55" t="str">
        <f t="shared" si="125"/>
        <v/>
      </c>
      <c r="AA57" s="65" t="str">
        <f t="shared" si="101"/>
        <v/>
      </c>
      <c r="AB57" s="56" t="str">
        <f t="shared" si="126"/>
        <v/>
      </c>
      <c r="AC57" s="66" t="str">
        <f t="shared" si="103"/>
        <v/>
      </c>
      <c r="AD57" s="58" t="str">
        <f t="shared" si="127"/>
        <v/>
      </c>
      <c r="AE57" s="67" t="str">
        <f t="shared" si="128"/>
        <v/>
      </c>
      <c r="AF57" s="60" t="str">
        <f t="shared" si="129"/>
        <v/>
      </c>
      <c r="AG57" s="60" t="str">
        <f t="shared" si="130"/>
        <v/>
      </c>
      <c r="AH57" s="68" t="str">
        <f t="shared" si="108"/>
        <v/>
      </c>
      <c r="AI57" s="69" t="str">
        <f t="shared" si="131"/>
        <v/>
      </c>
      <c r="AJ57" s="63" t="str">
        <f t="shared" si="110"/>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t="str">
        <f t="shared" si="88"/>
        <v/>
      </c>
      <c r="N58" s="56" t="str">
        <f t="shared" si="117"/>
        <v/>
      </c>
      <c r="O58" s="57" t="str">
        <f t="shared" si="90"/>
        <v/>
      </c>
      <c r="P58" s="58" t="str">
        <f t="shared" si="118"/>
        <v/>
      </c>
      <c r="Q58" s="59" t="str">
        <f t="shared" si="119"/>
        <v/>
      </c>
      <c r="R58" s="60" t="str">
        <f t="shared" si="6"/>
        <v/>
      </c>
      <c r="S58" s="55" t="str">
        <f t="shared" si="120"/>
        <v/>
      </c>
      <c r="T58" s="61" t="str">
        <f t="shared" si="94"/>
        <v/>
      </c>
      <c r="U58" s="62" t="str">
        <f t="shared" si="121"/>
        <v/>
      </c>
      <c r="V58" s="63" t="str">
        <f t="shared" si="96"/>
        <v/>
      </c>
      <c r="W58" s="64" t="str">
        <f t="shared" si="122"/>
        <v/>
      </c>
      <c r="X58" s="63" t="str">
        <f t="shared" si="123"/>
        <v/>
      </c>
      <c r="Y58" s="63" t="str">
        <f t="shared" si="124"/>
        <v/>
      </c>
      <c r="Z58" s="55" t="str">
        <f t="shared" si="125"/>
        <v/>
      </c>
      <c r="AA58" s="65" t="str">
        <f t="shared" si="101"/>
        <v/>
      </c>
      <c r="AB58" s="56" t="str">
        <f t="shared" si="126"/>
        <v/>
      </c>
      <c r="AC58" s="66" t="str">
        <f t="shared" si="103"/>
        <v/>
      </c>
      <c r="AD58" s="58" t="str">
        <f t="shared" si="127"/>
        <v/>
      </c>
      <c r="AE58" s="67" t="str">
        <f t="shared" si="128"/>
        <v/>
      </c>
      <c r="AF58" s="60" t="str">
        <f t="shared" si="129"/>
        <v/>
      </c>
      <c r="AG58" s="60" t="str">
        <f t="shared" si="130"/>
        <v/>
      </c>
      <c r="AH58" s="68" t="str">
        <f t="shared" si="108"/>
        <v/>
      </c>
      <c r="AI58" s="69" t="str">
        <f t="shared" si="131"/>
        <v/>
      </c>
      <c r="AJ58" s="63" t="str">
        <f t="shared" si="110"/>
        <v/>
      </c>
      <c r="AK58" s="63" t="str">
        <f t="shared" si="132"/>
        <v/>
      </c>
      <c r="AL58" s="63" t="str">
        <f t="shared" si="133"/>
        <v/>
      </c>
      <c r="AM58" s="63" t="str">
        <f t="shared" si="134"/>
        <v/>
      </c>
      <c r="AN58" s="63" t="str">
        <f t="shared" si="135"/>
        <v/>
      </c>
    </row>
    <row r="59" spans="1:40" ht="25.5" thickTop="1" thickBot="1" x14ac:dyDescent="0.3">
      <c r="C59" s="125"/>
      <c r="D59" s="112"/>
      <c r="E59" s="51"/>
      <c r="F59" s="52"/>
      <c r="G59" s="52"/>
      <c r="H59" s="51"/>
      <c r="I59" s="51"/>
      <c r="J59" s="53"/>
      <c r="K59" s="53"/>
      <c r="L59" s="54" t="str">
        <f t="shared" ref="L59:L62" si="136">IF(C59="","",_xlfn.CONCAT("            { line: ","""",C59,", ",M59:AN59,""", sC: ","""",B59,"""},"))</f>
        <v/>
      </c>
      <c r="M59" s="55" t="str">
        <f t="shared" si="88"/>
        <v/>
      </c>
      <c r="N59" s="56" t="str">
        <f t="shared" si="117"/>
        <v/>
      </c>
      <c r="O59" s="57" t="str">
        <f t="shared" si="90"/>
        <v/>
      </c>
      <c r="P59" s="58" t="str">
        <f t="shared" si="118"/>
        <v/>
      </c>
      <c r="Q59" s="59" t="str">
        <f t="shared" si="119"/>
        <v/>
      </c>
      <c r="R59" s="60" t="str">
        <f t="shared" si="6"/>
        <v/>
      </c>
      <c r="S59" s="55" t="str">
        <f t="shared" si="120"/>
        <v/>
      </c>
      <c r="T59" s="61" t="str">
        <f t="shared" si="94"/>
        <v/>
      </c>
      <c r="U59" s="62" t="str">
        <f t="shared" si="121"/>
        <v/>
      </c>
      <c r="V59" s="63" t="str">
        <f t="shared" si="96"/>
        <v/>
      </c>
      <c r="W59" s="64" t="str">
        <f t="shared" si="122"/>
        <v/>
      </c>
      <c r="X59" s="63" t="str">
        <f t="shared" si="123"/>
        <v/>
      </c>
      <c r="Y59" s="63" t="str">
        <f t="shared" si="124"/>
        <v/>
      </c>
      <c r="Z59" s="55" t="str">
        <f t="shared" si="125"/>
        <v/>
      </c>
      <c r="AA59" s="65" t="str">
        <f t="shared" si="101"/>
        <v/>
      </c>
      <c r="AB59" s="56" t="str">
        <f t="shared" si="126"/>
        <v/>
      </c>
      <c r="AC59" s="66" t="str">
        <f t="shared" si="103"/>
        <v/>
      </c>
      <c r="AD59" s="58" t="str">
        <f t="shared" si="127"/>
        <v/>
      </c>
      <c r="AE59" s="67" t="str">
        <f t="shared" si="128"/>
        <v/>
      </c>
      <c r="AF59" s="60" t="str">
        <f t="shared" si="129"/>
        <v/>
      </c>
      <c r="AG59" s="60" t="str">
        <f t="shared" si="130"/>
        <v/>
      </c>
      <c r="AH59" s="68" t="str">
        <f t="shared" si="108"/>
        <v/>
      </c>
      <c r="AI59" s="69" t="str">
        <f t="shared" si="131"/>
        <v/>
      </c>
      <c r="AJ59" s="63" t="str">
        <f t="shared" si="110"/>
        <v/>
      </c>
      <c r="AK59" s="63" t="str">
        <f t="shared" si="132"/>
        <v/>
      </c>
      <c r="AL59" s="63" t="str">
        <f t="shared" si="133"/>
        <v/>
      </c>
      <c r="AM59" s="63" t="str">
        <f t="shared" si="134"/>
        <v/>
      </c>
      <c r="AN59" s="63" t="str">
        <f t="shared" si="135"/>
        <v/>
      </c>
    </row>
    <row r="60" spans="1:40" ht="25.5" thickTop="1" thickBot="1" x14ac:dyDescent="0.3">
      <c r="C60" s="125"/>
      <c r="D60" s="112"/>
      <c r="E60" s="51"/>
      <c r="F60" s="52"/>
      <c r="G60" s="52"/>
      <c r="H60" s="51"/>
      <c r="I60" s="51"/>
      <c r="J60" s="53"/>
      <c r="K60" s="53"/>
      <c r="L60" s="54" t="str">
        <f t="shared" si="136"/>
        <v/>
      </c>
      <c r="M60" s="55" t="str">
        <f t="shared" si="88"/>
        <v/>
      </c>
      <c r="N60" s="56" t="str">
        <f t="shared" si="117"/>
        <v/>
      </c>
      <c r="O60" s="57" t="str">
        <f t="shared" si="90"/>
        <v/>
      </c>
      <c r="P60" s="58" t="str">
        <f t="shared" si="118"/>
        <v/>
      </c>
      <c r="Q60" s="59" t="str">
        <f t="shared" si="119"/>
        <v/>
      </c>
      <c r="R60" s="60" t="str">
        <f t="shared" si="6"/>
        <v/>
      </c>
      <c r="S60" s="55" t="str">
        <f t="shared" si="120"/>
        <v/>
      </c>
      <c r="T60" s="61" t="str">
        <f t="shared" si="94"/>
        <v/>
      </c>
      <c r="U60" s="62" t="str">
        <f t="shared" si="121"/>
        <v/>
      </c>
      <c r="V60" s="63" t="str">
        <f t="shared" si="96"/>
        <v/>
      </c>
      <c r="W60" s="64" t="str">
        <f t="shared" si="122"/>
        <v/>
      </c>
      <c r="X60" s="63" t="str">
        <f t="shared" si="123"/>
        <v/>
      </c>
      <c r="Y60" s="63" t="str">
        <f t="shared" si="124"/>
        <v/>
      </c>
      <c r="Z60" s="55" t="str">
        <f t="shared" si="125"/>
        <v/>
      </c>
      <c r="AA60" s="65" t="str">
        <f t="shared" si="101"/>
        <v/>
      </c>
      <c r="AB60" s="56" t="str">
        <f t="shared" si="126"/>
        <v/>
      </c>
      <c r="AC60" s="66" t="str">
        <f t="shared" si="103"/>
        <v/>
      </c>
      <c r="AD60" s="58" t="str">
        <f t="shared" si="127"/>
        <v/>
      </c>
      <c r="AE60" s="67" t="str">
        <f t="shared" si="128"/>
        <v/>
      </c>
      <c r="AF60" s="60" t="str">
        <f t="shared" si="129"/>
        <v/>
      </c>
      <c r="AG60" s="60" t="str">
        <f t="shared" si="130"/>
        <v/>
      </c>
      <c r="AH60" s="68" t="str">
        <f t="shared" si="108"/>
        <v/>
      </c>
      <c r="AI60" s="69" t="str">
        <f t="shared" si="131"/>
        <v/>
      </c>
      <c r="AJ60" s="63" t="str">
        <f t="shared" si="110"/>
        <v/>
      </c>
      <c r="AK60" s="63" t="str">
        <f t="shared" si="132"/>
        <v/>
      </c>
      <c r="AL60" s="63" t="str">
        <f t="shared" si="133"/>
        <v/>
      </c>
      <c r="AM60" s="63" t="str">
        <f t="shared" si="134"/>
        <v/>
      </c>
      <c r="AN60" s="63" t="str">
        <f t="shared" si="135"/>
        <v/>
      </c>
    </row>
    <row r="61" spans="1:40" ht="25.5" thickTop="1" thickBot="1" x14ac:dyDescent="0.3">
      <c r="C61" s="126"/>
      <c r="D61" s="112"/>
      <c r="E61" s="51"/>
      <c r="F61" s="52"/>
      <c r="G61" s="52"/>
      <c r="H61" s="51"/>
      <c r="I61" s="51"/>
      <c r="J61" s="53"/>
      <c r="K61" s="53"/>
      <c r="L61" s="54" t="str">
        <f t="shared" si="136"/>
        <v/>
      </c>
      <c r="M61" s="55" t="str">
        <f t="shared" si="88"/>
        <v/>
      </c>
      <c r="N61" s="56" t="str">
        <f t="shared" si="117"/>
        <v/>
      </c>
      <c r="O61" s="57" t="str">
        <f t="shared" si="90"/>
        <v/>
      </c>
      <c r="P61" s="58" t="str">
        <f t="shared" si="118"/>
        <v/>
      </c>
      <c r="Q61" s="59" t="str">
        <f t="shared" si="119"/>
        <v/>
      </c>
      <c r="R61" s="60" t="str">
        <f t="shared" si="6"/>
        <v/>
      </c>
      <c r="S61" s="55" t="str">
        <f t="shared" si="120"/>
        <v/>
      </c>
      <c r="T61" s="61" t="str">
        <f t="shared" si="94"/>
        <v/>
      </c>
      <c r="U61" s="62" t="str">
        <f t="shared" si="121"/>
        <v/>
      </c>
      <c r="V61" s="63" t="str">
        <f t="shared" si="96"/>
        <v/>
      </c>
      <c r="W61" s="64" t="str">
        <f t="shared" si="122"/>
        <v/>
      </c>
      <c r="X61" s="63" t="str">
        <f t="shared" si="123"/>
        <v/>
      </c>
      <c r="Y61" s="63" t="str">
        <f t="shared" si="124"/>
        <v/>
      </c>
      <c r="Z61" s="55" t="str">
        <f t="shared" si="125"/>
        <v/>
      </c>
      <c r="AA61" s="65" t="str">
        <f t="shared" si="101"/>
        <v/>
      </c>
      <c r="AB61" s="56" t="str">
        <f t="shared" si="126"/>
        <v/>
      </c>
      <c r="AC61" s="66" t="str">
        <f t="shared" si="103"/>
        <v/>
      </c>
      <c r="AD61" s="58" t="str">
        <f t="shared" si="127"/>
        <v/>
      </c>
      <c r="AE61" s="67" t="str">
        <f t="shared" si="128"/>
        <v/>
      </c>
      <c r="AF61" s="60" t="str">
        <f t="shared" si="129"/>
        <v/>
      </c>
      <c r="AG61" s="60" t="str">
        <f t="shared" si="130"/>
        <v/>
      </c>
      <c r="AH61" s="68" t="str">
        <f t="shared" si="108"/>
        <v/>
      </c>
      <c r="AI61" s="69" t="str">
        <f t="shared" si="131"/>
        <v/>
      </c>
      <c r="AJ61" s="63" t="str">
        <f t="shared" si="110"/>
        <v/>
      </c>
      <c r="AK61" s="63" t="str">
        <f t="shared" si="132"/>
        <v/>
      </c>
      <c r="AL61" s="63" t="str">
        <f t="shared" si="133"/>
        <v/>
      </c>
      <c r="AM61" s="63" t="str">
        <f t="shared" si="134"/>
        <v/>
      </c>
      <c r="AN61" s="63" t="str">
        <f t="shared" si="135"/>
        <v/>
      </c>
    </row>
    <row r="62" spans="1:40" ht="25.5" thickTop="1" thickBot="1" x14ac:dyDescent="0.3">
      <c r="C62" s="126"/>
      <c r="D62" s="112"/>
      <c r="E62" s="51"/>
      <c r="F62" s="52"/>
      <c r="G62" s="52"/>
      <c r="H62" s="51"/>
      <c r="I62" s="51"/>
      <c r="J62" s="53"/>
      <c r="K62" s="53"/>
      <c r="L62" s="54" t="str">
        <f t="shared" si="136"/>
        <v/>
      </c>
      <c r="M62" s="55" t="str">
        <f t="shared" si="88"/>
        <v/>
      </c>
      <c r="N62" s="56" t="str">
        <f t="shared" si="117"/>
        <v/>
      </c>
      <c r="O62" s="57" t="str">
        <f t="shared" si="90"/>
        <v/>
      </c>
      <c r="P62" s="58" t="str">
        <f t="shared" si="118"/>
        <v/>
      </c>
      <c r="Q62" s="59" t="str">
        <f t="shared" si="119"/>
        <v/>
      </c>
      <c r="R62" s="60" t="str">
        <f t="shared" si="6"/>
        <v/>
      </c>
      <c r="S62" s="55" t="str">
        <f t="shared" si="120"/>
        <v/>
      </c>
      <c r="T62" s="61" t="str">
        <f t="shared" si="94"/>
        <v/>
      </c>
      <c r="U62" s="62" t="str">
        <f t="shared" si="121"/>
        <v/>
      </c>
      <c r="V62" s="63" t="str">
        <f t="shared" si="96"/>
        <v/>
      </c>
      <c r="W62" s="64" t="str">
        <f t="shared" si="122"/>
        <v/>
      </c>
      <c r="X62" s="63" t="str">
        <f t="shared" si="123"/>
        <v/>
      </c>
      <c r="Y62" s="63" t="str">
        <f t="shared" si="124"/>
        <v/>
      </c>
      <c r="Z62" s="55" t="str">
        <f t="shared" si="125"/>
        <v/>
      </c>
      <c r="AA62" s="65" t="str">
        <f t="shared" si="101"/>
        <v/>
      </c>
      <c r="AB62" s="56" t="str">
        <f t="shared" si="126"/>
        <v/>
      </c>
      <c r="AC62" s="66" t="str">
        <f t="shared" si="103"/>
        <v/>
      </c>
      <c r="AD62" s="58" t="str">
        <f t="shared" si="127"/>
        <v/>
      </c>
      <c r="AE62" s="67" t="str">
        <f t="shared" si="128"/>
        <v/>
      </c>
      <c r="AF62" s="60" t="str">
        <f t="shared" si="129"/>
        <v/>
      </c>
      <c r="AG62" s="60" t="str">
        <f t="shared" si="130"/>
        <v/>
      </c>
      <c r="AH62" s="68" t="str">
        <f t="shared" si="108"/>
        <v/>
      </c>
      <c r="AI62" s="69" t="str">
        <f t="shared" si="131"/>
        <v/>
      </c>
      <c r="AJ62" s="63" t="str">
        <f t="shared" si="110"/>
        <v/>
      </c>
      <c r="AK62" s="63" t="str">
        <f t="shared" si="132"/>
        <v/>
      </c>
      <c r="AL62" s="63" t="str">
        <f t="shared" si="133"/>
        <v/>
      </c>
      <c r="AM62" s="63" t="str">
        <f t="shared" si="134"/>
        <v/>
      </c>
      <c r="AN62" s="63" t="str">
        <f t="shared" si="135"/>
        <v/>
      </c>
    </row>
    <row r="63" spans="1:40" ht="27.75" thickTop="1" thickBot="1" x14ac:dyDescent="0.4">
      <c r="A63" s="72"/>
      <c r="B63" s="72"/>
      <c r="C63" s="72"/>
      <c r="D63" s="73"/>
      <c r="E63" s="73"/>
      <c r="F63" s="73"/>
      <c r="G63" s="73"/>
      <c r="H63" s="73"/>
      <c r="I63" s="73"/>
      <c r="J63" s="73"/>
      <c r="K63" s="73"/>
      <c r="L63" s="74" t="s">
        <v>997</v>
      </c>
      <c r="M63" s="55" t="str">
        <f t="shared" si="88"/>
        <v/>
      </c>
      <c r="N63" s="56" t="str">
        <f t="shared" si="117"/>
        <v/>
      </c>
      <c r="O63" s="57" t="str">
        <f t="shared" si="90"/>
        <v/>
      </c>
      <c r="P63" s="58" t="str">
        <f t="shared" si="118"/>
        <v/>
      </c>
      <c r="Q63" s="59" t="str">
        <f t="shared" si="119"/>
        <v/>
      </c>
      <c r="R63" s="60" t="str">
        <f t="shared" si="6"/>
        <v/>
      </c>
      <c r="S63" s="55" t="str">
        <f t="shared" si="120"/>
        <v/>
      </c>
      <c r="T63" s="61" t="str">
        <f t="shared" si="94"/>
        <v/>
      </c>
      <c r="U63" s="62" t="str">
        <f t="shared" si="121"/>
        <v/>
      </c>
      <c r="V63" s="63" t="str">
        <f t="shared" si="96"/>
        <v/>
      </c>
      <c r="W63" s="64" t="str">
        <f t="shared" si="122"/>
        <v/>
      </c>
      <c r="X63" s="63" t="str">
        <f t="shared" si="123"/>
        <v/>
      </c>
      <c r="Y63" s="63" t="str">
        <f t="shared" si="124"/>
        <v/>
      </c>
      <c r="Z63" s="55" t="str">
        <f t="shared" si="125"/>
        <v/>
      </c>
      <c r="AA63" s="65" t="str">
        <f t="shared" si="101"/>
        <v/>
      </c>
      <c r="AB63" s="56" t="str">
        <f t="shared" si="126"/>
        <v/>
      </c>
      <c r="AC63" s="66" t="str">
        <f t="shared" si="103"/>
        <v/>
      </c>
      <c r="AD63" s="58" t="str">
        <f t="shared" si="127"/>
        <v/>
      </c>
      <c r="AE63" s="67" t="str">
        <f t="shared" si="128"/>
        <v/>
      </c>
      <c r="AF63" s="60" t="str">
        <f t="shared" si="129"/>
        <v/>
      </c>
      <c r="AG63" s="60" t="str">
        <f t="shared" si="130"/>
        <v/>
      </c>
      <c r="AH63" s="68" t="str">
        <f t="shared" si="108"/>
        <v/>
      </c>
      <c r="AI63" s="69" t="str">
        <f t="shared" si="131"/>
        <v/>
      </c>
      <c r="AJ63" s="63" t="str">
        <f t="shared" si="110"/>
        <v/>
      </c>
      <c r="AK63" s="63" t="str">
        <f t="shared" si="132"/>
        <v/>
      </c>
      <c r="AL63" s="63" t="str">
        <f t="shared" si="133"/>
        <v/>
      </c>
      <c r="AM63" s="63" t="str">
        <f t="shared" si="134"/>
        <v/>
      </c>
      <c r="AN63" s="63" t="str">
        <f t="shared" si="135"/>
        <v/>
      </c>
    </row>
    <row r="64" spans="1:40" ht="25.5" thickTop="1" thickBot="1" x14ac:dyDescent="0.3">
      <c r="C64" s="125"/>
      <c r="D64" s="112"/>
      <c r="E64" s="51"/>
      <c r="F64" s="52"/>
      <c r="G64" s="52"/>
      <c r="H64" s="51"/>
      <c r="I64" s="51"/>
      <c r="J64" s="53"/>
      <c r="K64" s="53"/>
      <c r="L64" s="54" t="str">
        <f t="shared" ref="L64:L66" si="137">IF(C64="","",_xlfn.CONCAT("            { line: ","""",C64,", ",M64:AN64,""", sC: ","""",B64,"""},"))</f>
        <v/>
      </c>
      <c r="M64" s="55" t="str">
        <f t="shared" si="88"/>
        <v/>
      </c>
      <c r="N64" s="56" t="str">
        <f t="shared" si="117"/>
        <v/>
      </c>
      <c r="O64" s="57" t="str">
        <f t="shared" si="90"/>
        <v/>
      </c>
      <c r="P64" s="58" t="str">
        <f t="shared" si="118"/>
        <v/>
      </c>
      <c r="Q64" s="59" t="str">
        <f t="shared" si="119"/>
        <v/>
      </c>
      <c r="R64" s="60" t="str">
        <f t="shared" si="6"/>
        <v/>
      </c>
      <c r="S64" s="55" t="str">
        <f t="shared" si="120"/>
        <v/>
      </c>
      <c r="T64" s="61" t="str">
        <f t="shared" si="94"/>
        <v/>
      </c>
      <c r="U64" s="62" t="str">
        <f t="shared" si="121"/>
        <v/>
      </c>
      <c r="V64" s="63" t="str">
        <f t="shared" si="96"/>
        <v/>
      </c>
      <c r="W64" s="64" t="str">
        <f t="shared" si="122"/>
        <v/>
      </c>
      <c r="X64" s="63" t="str">
        <f t="shared" si="123"/>
        <v/>
      </c>
      <c r="Y64" s="63" t="str">
        <f t="shared" si="124"/>
        <v/>
      </c>
      <c r="Z64" s="55" t="str">
        <f t="shared" si="125"/>
        <v/>
      </c>
      <c r="AA64" s="65" t="str">
        <f t="shared" si="101"/>
        <v/>
      </c>
      <c r="AB64" s="56" t="str">
        <f t="shared" si="126"/>
        <v/>
      </c>
      <c r="AC64" s="66" t="str">
        <f t="shared" si="103"/>
        <v/>
      </c>
      <c r="AD64" s="58" t="str">
        <f t="shared" si="127"/>
        <v/>
      </c>
      <c r="AE64" s="67" t="str">
        <f t="shared" si="128"/>
        <v/>
      </c>
      <c r="AF64" s="60" t="str">
        <f t="shared" si="129"/>
        <v/>
      </c>
      <c r="AG64" s="60" t="str">
        <f t="shared" si="130"/>
        <v/>
      </c>
      <c r="AH64" s="68" t="str">
        <f t="shared" si="108"/>
        <v/>
      </c>
      <c r="AI64" s="69" t="str">
        <f t="shared" si="131"/>
        <v/>
      </c>
      <c r="AJ64" s="63" t="str">
        <f t="shared" si="110"/>
        <v/>
      </c>
      <c r="AK64" s="63" t="str">
        <f t="shared" si="132"/>
        <v/>
      </c>
      <c r="AL64" s="63" t="str">
        <f t="shared" si="133"/>
        <v/>
      </c>
      <c r="AM64" s="63" t="str">
        <f t="shared" si="134"/>
        <v/>
      </c>
      <c r="AN64" s="63" t="str">
        <f t="shared" si="135"/>
        <v/>
      </c>
    </row>
    <row r="65" spans="1:40" ht="25.5" thickTop="1" thickBot="1" x14ac:dyDescent="0.3">
      <c r="C65" s="125"/>
      <c r="D65" s="112"/>
      <c r="E65" s="51"/>
      <c r="F65" s="52"/>
      <c r="G65" s="52"/>
      <c r="H65" s="51"/>
      <c r="I65" s="51"/>
      <c r="J65" s="53"/>
      <c r="K65" s="53"/>
      <c r="L65" s="54" t="str">
        <f t="shared" si="137"/>
        <v/>
      </c>
      <c r="M65" s="55" t="str">
        <f t="shared" si="88"/>
        <v/>
      </c>
      <c r="N65" s="56" t="str">
        <f t="shared" si="117"/>
        <v/>
      </c>
      <c r="O65" s="57" t="str">
        <f t="shared" si="90"/>
        <v/>
      </c>
      <c r="P65" s="58" t="str">
        <f t="shared" si="118"/>
        <v/>
      </c>
      <c r="Q65" s="59" t="str">
        <f t="shared" si="119"/>
        <v/>
      </c>
      <c r="R65" s="60" t="str">
        <f t="shared" si="6"/>
        <v/>
      </c>
      <c r="S65" s="55" t="str">
        <f t="shared" si="120"/>
        <v/>
      </c>
      <c r="T65" s="61" t="str">
        <f t="shared" si="94"/>
        <v/>
      </c>
      <c r="U65" s="62" t="str">
        <f t="shared" si="121"/>
        <v/>
      </c>
      <c r="V65" s="63" t="str">
        <f t="shared" si="96"/>
        <v/>
      </c>
      <c r="W65" s="64" t="str">
        <f t="shared" si="122"/>
        <v/>
      </c>
      <c r="X65" s="63" t="str">
        <f t="shared" si="123"/>
        <v/>
      </c>
      <c r="Y65" s="63" t="str">
        <f t="shared" si="124"/>
        <v/>
      </c>
      <c r="Z65" s="55" t="str">
        <f t="shared" si="125"/>
        <v/>
      </c>
      <c r="AA65" s="65" t="str">
        <f t="shared" si="101"/>
        <v/>
      </c>
      <c r="AB65" s="56" t="str">
        <f t="shared" si="126"/>
        <v/>
      </c>
      <c r="AC65" s="66" t="str">
        <f t="shared" si="103"/>
        <v/>
      </c>
      <c r="AD65" s="58" t="str">
        <f t="shared" si="127"/>
        <v/>
      </c>
      <c r="AE65" s="67" t="str">
        <f t="shared" si="128"/>
        <v/>
      </c>
      <c r="AF65" s="60" t="str">
        <f t="shared" si="129"/>
        <v/>
      </c>
      <c r="AG65" s="60" t="str">
        <f t="shared" si="130"/>
        <v/>
      </c>
      <c r="AH65" s="68" t="str">
        <f t="shared" si="108"/>
        <v/>
      </c>
      <c r="AI65" s="69" t="str">
        <f t="shared" si="131"/>
        <v/>
      </c>
      <c r="AJ65" s="63" t="str">
        <f t="shared" si="110"/>
        <v/>
      </c>
      <c r="AK65" s="63" t="str">
        <f t="shared" si="132"/>
        <v/>
      </c>
      <c r="AL65" s="63" t="str">
        <f t="shared" si="133"/>
        <v/>
      </c>
      <c r="AM65" s="63" t="str">
        <f t="shared" si="134"/>
        <v/>
      </c>
      <c r="AN65" s="63" t="str">
        <f t="shared" si="135"/>
        <v/>
      </c>
    </row>
    <row r="66" spans="1:40" ht="25.5" thickTop="1" thickBot="1" x14ac:dyDescent="0.3">
      <c r="C66" s="125"/>
      <c r="D66" s="112"/>
      <c r="E66" s="51"/>
      <c r="F66" s="52"/>
      <c r="G66" s="52"/>
      <c r="H66" s="51"/>
      <c r="I66" s="51"/>
      <c r="J66" s="53"/>
      <c r="K66" s="53"/>
      <c r="L66" s="54" t="str">
        <f t="shared" si="137"/>
        <v/>
      </c>
      <c r="M66" s="55" t="str">
        <f t="shared" si="88"/>
        <v/>
      </c>
      <c r="N66" s="56" t="str">
        <f t="shared" si="117"/>
        <v/>
      </c>
      <c r="O66" s="57" t="str">
        <f t="shared" si="90"/>
        <v/>
      </c>
      <c r="P66" s="58" t="str">
        <f t="shared" si="118"/>
        <v/>
      </c>
      <c r="Q66" s="59" t="str">
        <f t="shared" si="119"/>
        <v/>
      </c>
      <c r="R66" s="60" t="str">
        <f t="shared" si="6"/>
        <v/>
      </c>
      <c r="S66" s="55" t="str">
        <f t="shared" si="120"/>
        <v/>
      </c>
      <c r="T66" s="61" t="str">
        <f t="shared" si="94"/>
        <v/>
      </c>
      <c r="U66" s="62" t="str">
        <f t="shared" si="121"/>
        <v/>
      </c>
      <c r="V66" s="63" t="str">
        <f t="shared" si="96"/>
        <v/>
      </c>
      <c r="W66" s="64" t="str">
        <f t="shared" si="122"/>
        <v/>
      </c>
      <c r="X66" s="63" t="str">
        <f t="shared" si="123"/>
        <v/>
      </c>
      <c r="Y66" s="63" t="str">
        <f t="shared" si="124"/>
        <v/>
      </c>
      <c r="Z66" s="55" t="str">
        <f t="shared" si="125"/>
        <v/>
      </c>
      <c r="AA66" s="65" t="str">
        <f t="shared" si="101"/>
        <v/>
      </c>
      <c r="AB66" s="56" t="str">
        <f t="shared" si="126"/>
        <v/>
      </c>
      <c r="AC66" s="66" t="str">
        <f t="shared" si="103"/>
        <v/>
      </c>
      <c r="AD66" s="58" t="str">
        <f t="shared" si="127"/>
        <v/>
      </c>
      <c r="AE66" s="67" t="str">
        <f t="shared" si="128"/>
        <v/>
      </c>
      <c r="AF66" s="60" t="str">
        <f t="shared" si="129"/>
        <v/>
      </c>
      <c r="AG66" s="60" t="str">
        <f t="shared" si="130"/>
        <v/>
      </c>
      <c r="AH66" s="68" t="str">
        <f t="shared" si="108"/>
        <v/>
      </c>
      <c r="AI66" s="69" t="str">
        <f t="shared" si="131"/>
        <v/>
      </c>
      <c r="AJ66" s="63" t="str">
        <f t="shared" si="110"/>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t="str">
        <f t="shared" si="88"/>
        <v/>
      </c>
      <c r="N67" s="56" t="str">
        <f t="shared" si="117"/>
        <v/>
      </c>
      <c r="O67" s="57" t="str">
        <f t="shared" si="90"/>
        <v/>
      </c>
      <c r="P67" s="58" t="str">
        <f t="shared" si="118"/>
        <v/>
      </c>
      <c r="Q67" s="59" t="str">
        <f t="shared" si="119"/>
        <v/>
      </c>
      <c r="R67" s="60" t="str">
        <f t="shared" si="6"/>
        <v/>
      </c>
      <c r="S67" s="55" t="str">
        <f t="shared" si="120"/>
        <v/>
      </c>
      <c r="T67" s="61" t="str">
        <f t="shared" si="94"/>
        <v/>
      </c>
      <c r="U67" s="62" t="str">
        <f t="shared" si="121"/>
        <v/>
      </c>
      <c r="V67" s="63" t="str">
        <f t="shared" si="96"/>
        <v/>
      </c>
      <c r="W67" s="64" t="str">
        <f t="shared" si="122"/>
        <v/>
      </c>
      <c r="X67" s="63" t="str">
        <f t="shared" si="123"/>
        <v/>
      </c>
      <c r="Y67" s="63" t="str">
        <f t="shared" si="124"/>
        <v/>
      </c>
      <c r="Z67" s="55" t="str">
        <f t="shared" si="125"/>
        <v/>
      </c>
      <c r="AA67" s="65" t="str">
        <f t="shared" si="101"/>
        <v/>
      </c>
      <c r="AB67" s="56" t="str">
        <f t="shared" si="126"/>
        <v/>
      </c>
      <c r="AC67" s="66" t="str">
        <f t="shared" si="103"/>
        <v/>
      </c>
      <c r="AD67" s="58" t="str">
        <f t="shared" si="127"/>
        <v/>
      </c>
      <c r="AE67" s="67" t="str">
        <f t="shared" si="128"/>
        <v/>
      </c>
      <c r="AF67" s="60" t="str">
        <f t="shared" si="129"/>
        <v/>
      </c>
      <c r="AG67" s="60" t="str">
        <f t="shared" si="130"/>
        <v/>
      </c>
      <c r="AH67" s="68" t="str">
        <f t="shared" si="108"/>
        <v/>
      </c>
      <c r="AI67" s="69" t="str">
        <f t="shared" si="131"/>
        <v/>
      </c>
      <c r="AJ67" s="63" t="str">
        <f t="shared" si="110"/>
        <v/>
      </c>
      <c r="AK67" s="63" t="str">
        <f t="shared" si="132"/>
        <v/>
      </c>
      <c r="AL67" s="63" t="str">
        <f t="shared" si="133"/>
        <v/>
      </c>
      <c r="AM67" s="63" t="str">
        <f t="shared" si="134"/>
        <v/>
      </c>
      <c r="AN67" s="63" t="str">
        <f t="shared" si="135"/>
        <v/>
      </c>
    </row>
    <row r="68" spans="1:40" ht="25.5" thickTop="1" thickBot="1" x14ac:dyDescent="0.3">
      <c r="C68" s="126"/>
      <c r="D68" s="112"/>
      <c r="E68" s="51"/>
      <c r="F68" s="52"/>
      <c r="G68" s="52"/>
      <c r="H68" s="51"/>
      <c r="I68" s="51"/>
      <c r="J68" s="53"/>
      <c r="K68" s="53"/>
      <c r="L68" s="54" t="str">
        <f t="shared" ref="L68" si="138">IF(C68="","",_xlfn.CONCAT("            { line: ","""",C68,", ",M68:AN68,""", sC: ","""",B68,"""},"))</f>
        <v/>
      </c>
      <c r="M68" s="55" t="str">
        <f t="shared" si="88"/>
        <v/>
      </c>
      <c r="N68" s="56" t="str">
        <f t="shared" si="117"/>
        <v/>
      </c>
      <c r="O68" s="57" t="str">
        <f t="shared" si="90"/>
        <v/>
      </c>
      <c r="P68" s="58" t="str">
        <f t="shared" si="118"/>
        <v/>
      </c>
      <c r="Q68" s="59" t="str">
        <f t="shared" si="119"/>
        <v/>
      </c>
      <c r="R68" s="60" t="str">
        <f t="shared" si="6"/>
        <v/>
      </c>
      <c r="S68" s="55" t="str">
        <f t="shared" si="120"/>
        <v/>
      </c>
      <c r="T68" s="61" t="str">
        <f t="shared" si="94"/>
        <v/>
      </c>
      <c r="U68" s="62" t="str">
        <f t="shared" si="121"/>
        <v/>
      </c>
      <c r="V68" s="63" t="str">
        <f t="shared" si="96"/>
        <v/>
      </c>
      <c r="W68" s="64" t="str">
        <f t="shared" si="122"/>
        <v/>
      </c>
      <c r="X68" s="63" t="str">
        <f t="shared" si="123"/>
        <v/>
      </c>
      <c r="Y68" s="63" t="str">
        <f t="shared" si="124"/>
        <v/>
      </c>
      <c r="Z68" s="55" t="str">
        <f t="shared" si="125"/>
        <v/>
      </c>
      <c r="AA68" s="65" t="str">
        <f t="shared" si="101"/>
        <v/>
      </c>
      <c r="AB68" s="56" t="str">
        <f t="shared" si="126"/>
        <v/>
      </c>
      <c r="AC68" s="66" t="str">
        <f t="shared" si="103"/>
        <v/>
      </c>
      <c r="AD68" s="58" t="str">
        <f t="shared" si="127"/>
        <v/>
      </c>
      <c r="AE68" s="67" t="str">
        <f t="shared" si="128"/>
        <v/>
      </c>
      <c r="AF68" s="60" t="str">
        <f t="shared" si="129"/>
        <v/>
      </c>
      <c r="AG68" s="60" t="str">
        <f t="shared" si="130"/>
        <v/>
      </c>
      <c r="AH68" s="68" t="str">
        <f t="shared" si="108"/>
        <v/>
      </c>
      <c r="AI68" s="69" t="str">
        <f t="shared" si="131"/>
        <v/>
      </c>
      <c r="AJ68" s="63" t="str">
        <f t="shared" si="110"/>
        <v/>
      </c>
      <c r="AK68" s="63" t="str">
        <f t="shared" si="132"/>
        <v/>
      </c>
      <c r="AL68" s="63" t="str">
        <f t="shared" si="133"/>
        <v/>
      </c>
      <c r="AM68" s="63" t="str">
        <f t="shared" si="134"/>
        <v/>
      </c>
      <c r="AN68" s="63" t="str">
        <f t="shared" si="135"/>
        <v/>
      </c>
    </row>
    <row r="69" spans="1:40" ht="25.5" thickTop="1" thickBot="1" x14ac:dyDescent="0.3">
      <c r="C69" s="126"/>
      <c r="D69" s="112"/>
      <c r="E69" s="51"/>
      <c r="F69" s="52"/>
      <c r="G69" s="52"/>
      <c r="H69" s="51"/>
      <c r="I69" s="51"/>
      <c r="J69" s="53"/>
      <c r="K69" s="53"/>
      <c r="L69" s="54" t="str">
        <f>IF(C69="","",_xlfn.CONCAT("            { line: ","""",C69,", ",M69:AN69,""", sC: ","""",B69,"""},"))</f>
        <v/>
      </c>
      <c r="M69" s="55" t="str">
        <f t="shared" si="88"/>
        <v/>
      </c>
      <c r="N69" s="56" t="str">
        <f t="shared" si="117"/>
        <v/>
      </c>
      <c r="O69" s="57" t="str">
        <f t="shared" si="90"/>
        <v/>
      </c>
      <c r="P69" s="58" t="str">
        <f t="shared" si="118"/>
        <v/>
      </c>
      <c r="Q69" s="59" t="str">
        <f t="shared" si="119"/>
        <v/>
      </c>
      <c r="R69" s="60" t="str">
        <f t="shared" si="6"/>
        <v/>
      </c>
      <c r="S69" s="55" t="str">
        <f t="shared" si="120"/>
        <v/>
      </c>
      <c r="T69" s="61" t="str">
        <f t="shared" si="94"/>
        <v/>
      </c>
      <c r="U69" s="62" t="str">
        <f t="shared" si="121"/>
        <v/>
      </c>
      <c r="V69" s="63" t="str">
        <f t="shared" si="96"/>
        <v/>
      </c>
      <c r="W69" s="64" t="str">
        <f t="shared" si="122"/>
        <v/>
      </c>
      <c r="X69" s="63" t="str">
        <f t="shared" si="123"/>
        <v/>
      </c>
      <c r="Y69" s="63" t="str">
        <f t="shared" si="124"/>
        <v/>
      </c>
      <c r="Z69" s="55" t="str">
        <f t="shared" si="125"/>
        <v/>
      </c>
      <c r="AA69" s="65" t="str">
        <f t="shared" si="101"/>
        <v/>
      </c>
      <c r="AB69" s="56" t="str">
        <f t="shared" si="126"/>
        <v/>
      </c>
      <c r="AC69" s="66" t="str">
        <f t="shared" si="103"/>
        <v/>
      </c>
      <c r="AD69" s="58" t="str">
        <f t="shared" si="127"/>
        <v/>
      </c>
      <c r="AE69" s="67" t="str">
        <f t="shared" si="128"/>
        <v/>
      </c>
      <c r="AF69" s="60" t="str">
        <f t="shared" si="129"/>
        <v/>
      </c>
      <c r="AG69" s="60" t="str">
        <f t="shared" si="130"/>
        <v/>
      </c>
      <c r="AH69" s="68" t="str">
        <f t="shared" si="108"/>
        <v/>
      </c>
      <c r="AI69" s="69" t="str">
        <f t="shared" si="131"/>
        <v/>
      </c>
      <c r="AJ69" s="63" t="str">
        <f t="shared" si="110"/>
        <v/>
      </c>
      <c r="AK69" s="63" t="str">
        <f t="shared" si="132"/>
        <v/>
      </c>
      <c r="AL69" s="63" t="str">
        <f t="shared" si="133"/>
        <v/>
      </c>
      <c r="AM69" s="63" t="str">
        <f t="shared" si="134"/>
        <v/>
      </c>
      <c r="AN69" s="63" t="str">
        <f t="shared" si="135"/>
        <v/>
      </c>
    </row>
    <row r="70" spans="1:40" ht="27.75" thickTop="1" thickBot="1" x14ac:dyDescent="0.4">
      <c r="A70" s="72"/>
      <c r="B70" s="72"/>
      <c r="C70" s="72"/>
      <c r="D70" s="73"/>
      <c r="E70" s="73"/>
      <c r="F70" s="73"/>
      <c r="G70" s="73"/>
      <c r="H70" s="73"/>
      <c r="I70" s="73"/>
      <c r="J70" s="73"/>
      <c r="K70" s="73"/>
      <c r="L70" s="74" t="s">
        <v>997</v>
      </c>
      <c r="M70" s="55" t="str">
        <f t="shared" si="88"/>
        <v/>
      </c>
      <c r="N70" s="56" t="str">
        <f t="shared" si="117"/>
        <v/>
      </c>
      <c r="O70" s="57" t="str">
        <f t="shared" si="90"/>
        <v/>
      </c>
      <c r="P70" s="58" t="str">
        <f t="shared" si="118"/>
        <v/>
      </c>
      <c r="Q70" s="59" t="str">
        <f t="shared" si="119"/>
        <v/>
      </c>
      <c r="R70" s="60" t="str">
        <f t="shared" si="6"/>
        <v/>
      </c>
      <c r="S70" s="55" t="str">
        <f t="shared" si="120"/>
        <v/>
      </c>
      <c r="T70" s="61" t="str">
        <f t="shared" si="94"/>
        <v/>
      </c>
      <c r="U70" s="62" t="str">
        <f t="shared" si="121"/>
        <v/>
      </c>
      <c r="V70" s="63" t="str">
        <f t="shared" si="96"/>
        <v/>
      </c>
      <c r="W70" s="64" t="str">
        <f t="shared" si="122"/>
        <v/>
      </c>
      <c r="X70" s="63" t="str">
        <f t="shared" si="123"/>
        <v/>
      </c>
      <c r="Y70" s="63" t="str">
        <f t="shared" si="124"/>
        <v/>
      </c>
      <c r="Z70" s="55" t="str">
        <f t="shared" si="125"/>
        <v/>
      </c>
      <c r="AA70" s="65" t="str">
        <f t="shared" si="101"/>
        <v/>
      </c>
      <c r="AB70" s="56" t="str">
        <f t="shared" si="126"/>
        <v/>
      </c>
      <c r="AC70" s="66" t="str">
        <f t="shared" si="103"/>
        <v/>
      </c>
      <c r="AD70" s="58" t="str">
        <f t="shared" si="127"/>
        <v/>
      </c>
      <c r="AE70" s="67" t="str">
        <f t="shared" si="128"/>
        <v/>
      </c>
      <c r="AF70" s="60" t="str">
        <f t="shared" si="129"/>
        <v/>
      </c>
      <c r="AG70" s="60" t="str">
        <f t="shared" si="130"/>
        <v/>
      </c>
      <c r="AH70" s="68" t="str">
        <f t="shared" si="108"/>
        <v/>
      </c>
      <c r="AI70" s="69" t="str">
        <f t="shared" si="131"/>
        <v/>
      </c>
      <c r="AJ70" s="63" t="str">
        <f t="shared" si="110"/>
        <v/>
      </c>
      <c r="AK70" s="63" t="str">
        <f t="shared" si="132"/>
        <v/>
      </c>
      <c r="AL70" s="63" t="str">
        <f t="shared" si="133"/>
        <v/>
      </c>
      <c r="AM70" s="63" t="str">
        <f t="shared" si="134"/>
        <v/>
      </c>
      <c r="AN70" s="63" t="str">
        <f t="shared" si="135"/>
        <v/>
      </c>
    </row>
    <row r="71" spans="1:40" ht="25.5" thickTop="1" thickBot="1" x14ac:dyDescent="0.3">
      <c r="C71" s="125"/>
      <c r="D71" s="112"/>
      <c r="E71" s="51"/>
      <c r="F71" s="52"/>
      <c r="G71" s="52"/>
      <c r="H71" s="51"/>
      <c r="I71" s="51"/>
      <c r="J71" s="53"/>
      <c r="K71" s="53"/>
      <c r="L71" s="54" t="str">
        <f t="shared" ref="L71:L101" si="139">IF(C71="","",_xlfn.CONCAT("            { line: ","""",C71,", ",M71:AN71,""", sC: ","""",B71,"""},"))</f>
        <v/>
      </c>
      <c r="M71" s="55" t="str">
        <f t="shared" si="88"/>
        <v/>
      </c>
      <c r="N71" s="56" t="str">
        <f t="shared" si="117"/>
        <v/>
      </c>
      <c r="O71" s="57" t="str">
        <f t="shared" si="90"/>
        <v/>
      </c>
      <c r="P71" s="58" t="str">
        <f t="shared" si="118"/>
        <v/>
      </c>
      <c r="Q71" s="59" t="str">
        <f t="shared" si="119"/>
        <v/>
      </c>
      <c r="R71" s="60" t="str">
        <f t="shared" si="6"/>
        <v/>
      </c>
      <c r="S71" s="55" t="str">
        <f t="shared" si="120"/>
        <v/>
      </c>
      <c r="T71" s="61" t="str">
        <f t="shared" si="94"/>
        <v/>
      </c>
      <c r="U71" s="62" t="str">
        <f t="shared" si="121"/>
        <v/>
      </c>
      <c r="V71" s="63" t="str">
        <f t="shared" si="96"/>
        <v/>
      </c>
      <c r="W71" s="64" t="str">
        <f t="shared" si="122"/>
        <v/>
      </c>
      <c r="X71" s="63" t="str">
        <f t="shared" si="123"/>
        <v/>
      </c>
      <c r="Y71" s="63" t="str">
        <f t="shared" si="124"/>
        <v/>
      </c>
      <c r="Z71" s="55" t="str">
        <f t="shared" si="125"/>
        <v/>
      </c>
      <c r="AA71" s="65" t="str">
        <f t="shared" si="101"/>
        <v/>
      </c>
      <c r="AB71" s="56" t="str">
        <f t="shared" si="126"/>
        <v/>
      </c>
      <c r="AC71" s="66" t="str">
        <f t="shared" si="103"/>
        <v/>
      </c>
      <c r="AD71" s="58" t="str">
        <f t="shared" si="127"/>
        <v/>
      </c>
      <c r="AE71" s="67" t="str">
        <f t="shared" si="128"/>
        <v/>
      </c>
      <c r="AF71" s="60" t="str">
        <f t="shared" si="129"/>
        <v/>
      </c>
      <c r="AG71" s="60" t="str">
        <f t="shared" si="130"/>
        <v/>
      </c>
      <c r="AH71" s="68" t="str">
        <f t="shared" si="108"/>
        <v/>
      </c>
      <c r="AI71" s="69" t="str">
        <f t="shared" si="131"/>
        <v/>
      </c>
      <c r="AJ71" s="63" t="str">
        <f t="shared" si="110"/>
        <v/>
      </c>
      <c r="AK71" s="63" t="str">
        <f t="shared" si="132"/>
        <v/>
      </c>
      <c r="AL71" s="63" t="str">
        <f t="shared" si="133"/>
        <v/>
      </c>
      <c r="AM71" s="63" t="str">
        <f t="shared" si="134"/>
        <v/>
      </c>
      <c r="AN71" s="63" t="str">
        <f t="shared" si="135"/>
        <v/>
      </c>
    </row>
    <row r="72" spans="1:40" ht="25.5" thickTop="1" thickBot="1" x14ac:dyDescent="0.3">
      <c r="C72" s="126"/>
      <c r="D72" s="112"/>
      <c r="E72" s="51"/>
      <c r="F72" s="52"/>
      <c r="G72" s="52"/>
      <c r="H72" s="51"/>
      <c r="I72" s="51"/>
      <c r="J72" s="53"/>
      <c r="K72" s="53"/>
      <c r="L72" s="54" t="str">
        <f t="shared" si="139"/>
        <v/>
      </c>
      <c r="M72" s="55" t="str">
        <f t="shared" si="88"/>
        <v/>
      </c>
      <c r="N72" s="56" t="str">
        <f t="shared" si="117"/>
        <v/>
      </c>
      <c r="O72" s="57" t="str">
        <f t="shared" si="90"/>
        <v/>
      </c>
      <c r="P72" s="58" t="str">
        <f t="shared" si="118"/>
        <v/>
      </c>
      <c r="Q72" s="59" t="str">
        <f t="shared" si="119"/>
        <v/>
      </c>
      <c r="R72" s="60" t="str">
        <f t="shared" si="6"/>
        <v/>
      </c>
      <c r="S72" s="55" t="str">
        <f t="shared" si="120"/>
        <v/>
      </c>
      <c r="T72" s="61" t="str">
        <f t="shared" si="94"/>
        <v/>
      </c>
      <c r="U72" s="62" t="str">
        <f t="shared" si="121"/>
        <v/>
      </c>
      <c r="V72" s="63" t="str">
        <f t="shared" si="96"/>
        <v/>
      </c>
      <c r="W72" s="64" t="str">
        <f t="shared" si="122"/>
        <v/>
      </c>
      <c r="X72" s="63" t="str">
        <f t="shared" si="123"/>
        <v/>
      </c>
      <c r="Y72" s="63" t="str">
        <f t="shared" si="124"/>
        <v/>
      </c>
      <c r="Z72" s="55" t="str">
        <f t="shared" si="125"/>
        <v/>
      </c>
      <c r="AA72" s="65" t="str">
        <f t="shared" si="101"/>
        <v/>
      </c>
      <c r="AB72" s="56" t="str">
        <f t="shared" si="126"/>
        <v/>
      </c>
      <c r="AC72" s="66" t="str">
        <f t="shared" si="103"/>
        <v/>
      </c>
      <c r="AD72" s="58" t="str">
        <f t="shared" si="127"/>
        <v/>
      </c>
      <c r="AE72" s="67" t="str">
        <f t="shared" si="128"/>
        <v/>
      </c>
      <c r="AF72" s="60" t="str">
        <f t="shared" si="129"/>
        <v/>
      </c>
      <c r="AG72" s="60" t="str">
        <f t="shared" si="130"/>
        <v/>
      </c>
      <c r="AH72" s="68" t="str">
        <f t="shared" si="108"/>
        <v/>
      </c>
      <c r="AI72" s="69" t="str">
        <f t="shared" si="131"/>
        <v/>
      </c>
      <c r="AJ72" s="63" t="str">
        <f t="shared" si="110"/>
        <v/>
      </c>
      <c r="AK72" s="63" t="str">
        <f t="shared" si="132"/>
        <v/>
      </c>
      <c r="AL72" s="63" t="str">
        <f t="shared" si="133"/>
        <v/>
      </c>
      <c r="AM72" s="63" t="str">
        <f t="shared" si="134"/>
        <v/>
      </c>
      <c r="AN72" s="63" t="str">
        <f t="shared" si="135"/>
        <v/>
      </c>
    </row>
    <row r="73" spans="1:40" ht="25.5" outlineLevel="1" thickTop="1" thickBot="1" x14ac:dyDescent="0.4">
      <c r="C73" s="111"/>
      <c r="D73" s="112"/>
      <c r="E73" s="51"/>
      <c r="F73" s="52"/>
      <c r="G73" s="52"/>
      <c r="H73" s="51"/>
      <c r="I73" s="51"/>
      <c r="J73" s="53"/>
      <c r="K73" s="53"/>
      <c r="L73" s="54" t="str">
        <f t="shared" si="139"/>
        <v/>
      </c>
      <c r="M73" s="55" t="str">
        <f t="shared" si="88"/>
        <v/>
      </c>
      <c r="N73" s="56" t="str">
        <f t="shared" si="117"/>
        <v/>
      </c>
      <c r="O73" s="57" t="str">
        <f t="shared" si="90"/>
        <v/>
      </c>
      <c r="P73" s="58" t="str">
        <f t="shared" si="118"/>
        <v/>
      </c>
      <c r="Q73" s="59" t="str">
        <f t="shared" si="119"/>
        <v/>
      </c>
      <c r="R73" s="60" t="str">
        <f t="shared" si="6"/>
        <v/>
      </c>
      <c r="S73" s="55" t="str">
        <f t="shared" si="120"/>
        <v/>
      </c>
      <c r="T73" s="61" t="str">
        <f t="shared" si="94"/>
        <v/>
      </c>
      <c r="U73" s="62" t="str">
        <f t="shared" si="121"/>
        <v/>
      </c>
      <c r="V73" s="63" t="str">
        <f t="shared" si="96"/>
        <v/>
      </c>
      <c r="W73" s="64" t="str">
        <f t="shared" si="122"/>
        <v/>
      </c>
      <c r="X73" s="63" t="str">
        <f t="shared" si="123"/>
        <v/>
      </c>
      <c r="Y73" s="63" t="str">
        <f t="shared" si="124"/>
        <v/>
      </c>
      <c r="Z73" s="55" t="str">
        <f t="shared" si="125"/>
        <v/>
      </c>
      <c r="AA73" s="65" t="str">
        <f t="shared" si="101"/>
        <v/>
      </c>
      <c r="AB73" s="56" t="str">
        <f t="shared" si="126"/>
        <v/>
      </c>
      <c r="AC73" s="66" t="str">
        <f t="shared" si="103"/>
        <v/>
      </c>
      <c r="AD73" s="58" t="str">
        <f t="shared" si="127"/>
        <v/>
      </c>
      <c r="AE73" s="67" t="str">
        <f t="shared" si="128"/>
        <v/>
      </c>
      <c r="AF73" s="60" t="str">
        <f t="shared" si="129"/>
        <v/>
      </c>
      <c r="AG73" s="60" t="str">
        <f t="shared" si="130"/>
        <v/>
      </c>
      <c r="AH73" s="68" t="str">
        <f t="shared" si="108"/>
        <v/>
      </c>
      <c r="AI73" s="69" t="str">
        <f t="shared" si="131"/>
        <v/>
      </c>
      <c r="AJ73" s="63" t="str">
        <f t="shared" si="110"/>
        <v/>
      </c>
      <c r="AK73" s="63" t="str">
        <f t="shared" si="132"/>
        <v/>
      </c>
      <c r="AL73" s="63" t="str">
        <f t="shared" si="133"/>
        <v/>
      </c>
      <c r="AM73" s="63" t="str">
        <f t="shared" si="134"/>
        <v/>
      </c>
      <c r="AN73" s="63" t="str">
        <f t="shared" si="135"/>
        <v/>
      </c>
    </row>
    <row r="74" spans="1:40" ht="25.5" outlineLevel="1" thickTop="1" thickBot="1" x14ac:dyDescent="0.4">
      <c r="C74" s="111"/>
      <c r="D74" s="112"/>
      <c r="E74" s="51"/>
      <c r="F74" s="52"/>
      <c r="G74" s="52"/>
      <c r="H74" s="51"/>
      <c r="I74" s="51"/>
      <c r="J74" s="53"/>
      <c r="K74" s="53"/>
      <c r="L74" s="54" t="str">
        <f t="shared" si="139"/>
        <v/>
      </c>
      <c r="M74" s="55" t="str">
        <f t="shared" si="88"/>
        <v/>
      </c>
      <c r="N74" s="56" t="str">
        <f t="shared" si="117"/>
        <v/>
      </c>
      <c r="O74" s="57" t="str">
        <f t="shared" si="90"/>
        <v/>
      </c>
      <c r="P74" s="58" t="str">
        <f t="shared" si="118"/>
        <v/>
      </c>
      <c r="Q74" s="59" t="str">
        <f t="shared" si="119"/>
        <v/>
      </c>
      <c r="R74" s="60" t="str">
        <f t="shared" si="6"/>
        <v/>
      </c>
      <c r="S74" s="55" t="str">
        <f t="shared" si="120"/>
        <v/>
      </c>
      <c r="T74" s="61" t="str">
        <f t="shared" si="94"/>
        <v/>
      </c>
      <c r="U74" s="62" t="str">
        <f t="shared" si="121"/>
        <v/>
      </c>
      <c r="V74" s="63" t="str">
        <f t="shared" si="96"/>
        <v/>
      </c>
      <c r="W74" s="64" t="str">
        <f t="shared" si="122"/>
        <v/>
      </c>
      <c r="X74" s="63" t="str">
        <f t="shared" si="123"/>
        <v/>
      </c>
      <c r="Y74" s="63" t="str">
        <f t="shared" si="124"/>
        <v/>
      </c>
      <c r="Z74" s="55" t="str">
        <f t="shared" si="125"/>
        <v/>
      </c>
      <c r="AA74" s="65" t="str">
        <f t="shared" si="101"/>
        <v/>
      </c>
      <c r="AB74" s="56" t="str">
        <f t="shared" si="126"/>
        <v/>
      </c>
      <c r="AC74" s="66" t="str">
        <f t="shared" si="103"/>
        <v/>
      </c>
      <c r="AD74" s="58" t="str">
        <f t="shared" si="127"/>
        <v/>
      </c>
      <c r="AE74" s="67" t="str">
        <f t="shared" si="128"/>
        <v/>
      </c>
      <c r="AF74" s="60" t="str">
        <f t="shared" si="129"/>
        <v/>
      </c>
      <c r="AG74" s="60" t="str">
        <f t="shared" si="130"/>
        <v/>
      </c>
      <c r="AH74" s="68" t="str">
        <f t="shared" si="108"/>
        <v/>
      </c>
      <c r="AI74" s="69" t="str">
        <f t="shared" si="131"/>
        <v/>
      </c>
      <c r="AJ74" s="63" t="str">
        <f t="shared" si="110"/>
        <v/>
      </c>
      <c r="AK74" s="63" t="str">
        <f t="shared" si="132"/>
        <v/>
      </c>
      <c r="AL74" s="63" t="str">
        <f t="shared" si="133"/>
        <v/>
      </c>
      <c r="AM74" s="63" t="str">
        <f t="shared" si="134"/>
        <v/>
      </c>
      <c r="AN74" s="63" t="str">
        <f t="shared" si="135"/>
        <v/>
      </c>
    </row>
    <row r="75" spans="1:40" ht="25.5" outlineLevel="1" thickTop="1" thickBot="1" x14ac:dyDescent="0.4">
      <c r="C75" s="111"/>
      <c r="D75" s="112"/>
      <c r="E75" s="51"/>
      <c r="F75" s="52"/>
      <c r="G75" s="52"/>
      <c r="H75" s="51"/>
      <c r="I75" s="51"/>
      <c r="J75" s="53"/>
      <c r="K75" s="53"/>
      <c r="L75" s="54" t="str">
        <f t="shared" si="139"/>
        <v/>
      </c>
      <c r="M75" s="55" t="str">
        <f t="shared" si="88"/>
        <v/>
      </c>
      <c r="N75" s="56" t="str">
        <f t="shared" si="117"/>
        <v/>
      </c>
      <c r="O75" s="57" t="str">
        <f t="shared" si="90"/>
        <v/>
      </c>
      <c r="P75" s="58" t="str">
        <f t="shared" si="118"/>
        <v/>
      </c>
      <c r="Q75" s="59" t="str">
        <f t="shared" si="119"/>
        <v/>
      </c>
      <c r="R75" s="60" t="str">
        <f t="shared" si="6"/>
        <v/>
      </c>
      <c r="S75" s="55" t="str">
        <f t="shared" si="120"/>
        <v/>
      </c>
      <c r="T75" s="61" t="str">
        <f t="shared" si="94"/>
        <v/>
      </c>
      <c r="U75" s="62" t="str">
        <f t="shared" si="121"/>
        <v/>
      </c>
      <c r="V75" s="63" t="str">
        <f t="shared" si="96"/>
        <v/>
      </c>
      <c r="W75" s="64" t="str">
        <f t="shared" si="122"/>
        <v/>
      </c>
      <c r="X75" s="63" t="str">
        <f t="shared" si="123"/>
        <v/>
      </c>
      <c r="Y75" s="63" t="str">
        <f t="shared" si="124"/>
        <v/>
      </c>
      <c r="Z75" s="55" t="str">
        <f t="shared" si="125"/>
        <v/>
      </c>
      <c r="AA75" s="65" t="str">
        <f t="shared" si="101"/>
        <v/>
      </c>
      <c r="AB75" s="56" t="str">
        <f t="shared" si="126"/>
        <v/>
      </c>
      <c r="AC75" s="66" t="str">
        <f t="shared" si="103"/>
        <v/>
      </c>
      <c r="AD75" s="58" t="str">
        <f t="shared" si="127"/>
        <v/>
      </c>
      <c r="AE75" s="67" t="str">
        <f t="shared" si="128"/>
        <v/>
      </c>
      <c r="AF75" s="60" t="str">
        <f t="shared" si="129"/>
        <v/>
      </c>
      <c r="AG75" s="60" t="str">
        <f t="shared" si="130"/>
        <v/>
      </c>
      <c r="AH75" s="68" t="str">
        <f t="shared" si="108"/>
        <v/>
      </c>
      <c r="AI75" s="69" t="str">
        <f t="shared" si="131"/>
        <v/>
      </c>
      <c r="AJ75" s="63" t="str">
        <f t="shared" si="110"/>
        <v/>
      </c>
      <c r="AK75" s="63" t="str">
        <f t="shared" si="132"/>
        <v/>
      </c>
      <c r="AL75" s="63" t="str">
        <f t="shared" si="133"/>
        <v/>
      </c>
      <c r="AM75" s="63" t="str">
        <f t="shared" si="134"/>
        <v/>
      </c>
      <c r="AN75" s="63" t="str">
        <f t="shared" si="135"/>
        <v/>
      </c>
    </row>
    <row r="76" spans="1:40" ht="25.5" outlineLevel="1" thickTop="1" thickBot="1" x14ac:dyDescent="0.4">
      <c r="C76" s="111"/>
      <c r="D76" s="112"/>
      <c r="E76" s="51"/>
      <c r="F76" s="52"/>
      <c r="G76" s="52"/>
      <c r="H76" s="51"/>
      <c r="I76" s="51"/>
      <c r="J76" s="53"/>
      <c r="K76" s="53"/>
      <c r="L76" s="54" t="str">
        <f t="shared" si="139"/>
        <v/>
      </c>
      <c r="M76" s="55" t="str">
        <f t="shared" si="88"/>
        <v/>
      </c>
      <c r="N76" s="56" t="str">
        <f t="shared" si="117"/>
        <v/>
      </c>
      <c r="O76" s="57" t="str">
        <f t="shared" si="90"/>
        <v/>
      </c>
      <c r="P76" s="58" t="str">
        <f t="shared" si="118"/>
        <v/>
      </c>
      <c r="Q76" s="59" t="str">
        <f t="shared" si="119"/>
        <v/>
      </c>
      <c r="R76" s="60" t="str">
        <f t="shared" si="6"/>
        <v/>
      </c>
      <c r="S76" s="55" t="str">
        <f t="shared" si="120"/>
        <v/>
      </c>
      <c r="T76" s="61" t="str">
        <f t="shared" si="94"/>
        <v/>
      </c>
      <c r="U76" s="62" t="str">
        <f t="shared" si="121"/>
        <v/>
      </c>
      <c r="V76" s="63" t="str">
        <f t="shared" si="96"/>
        <v/>
      </c>
      <c r="W76" s="64" t="str">
        <f t="shared" si="122"/>
        <v/>
      </c>
      <c r="X76" s="63" t="str">
        <f t="shared" si="123"/>
        <v/>
      </c>
      <c r="Y76" s="63" t="str">
        <f t="shared" si="124"/>
        <v/>
      </c>
      <c r="Z76" s="55" t="str">
        <f t="shared" si="125"/>
        <v/>
      </c>
      <c r="AA76" s="65" t="str">
        <f t="shared" si="101"/>
        <v/>
      </c>
      <c r="AB76" s="56" t="str">
        <f t="shared" si="126"/>
        <v/>
      </c>
      <c r="AC76" s="66" t="str">
        <f t="shared" si="103"/>
        <v/>
      </c>
      <c r="AD76" s="58" t="str">
        <f t="shared" si="127"/>
        <v/>
      </c>
      <c r="AE76" s="67" t="str">
        <f t="shared" si="128"/>
        <v/>
      </c>
      <c r="AF76" s="60" t="str">
        <f t="shared" si="129"/>
        <v/>
      </c>
      <c r="AG76" s="60" t="str">
        <f t="shared" si="130"/>
        <v/>
      </c>
      <c r="AH76" s="68" t="str">
        <f t="shared" si="108"/>
        <v/>
      </c>
      <c r="AI76" s="69" t="str">
        <f t="shared" si="131"/>
        <v/>
      </c>
      <c r="AJ76" s="63" t="str">
        <f t="shared" si="110"/>
        <v/>
      </c>
      <c r="AK76" s="63" t="str">
        <f t="shared" si="132"/>
        <v/>
      </c>
      <c r="AL76" s="63" t="str">
        <f t="shared" si="133"/>
        <v/>
      </c>
      <c r="AM76" s="63" t="str">
        <f t="shared" si="134"/>
        <v/>
      </c>
      <c r="AN76" s="63" t="str">
        <f t="shared" si="135"/>
        <v/>
      </c>
    </row>
    <row r="77" spans="1:40" ht="25.5" outlineLevel="1" thickTop="1" thickBot="1" x14ac:dyDescent="0.4">
      <c r="C77" s="111"/>
      <c r="D77" s="112"/>
      <c r="E77" s="51"/>
      <c r="F77" s="52"/>
      <c r="G77" s="52"/>
      <c r="H77" s="51"/>
      <c r="I77" s="51"/>
      <c r="J77" s="53"/>
      <c r="K77" s="53"/>
      <c r="L77" s="54" t="str">
        <f t="shared" si="139"/>
        <v/>
      </c>
      <c r="M77" s="55" t="str">
        <f t="shared" si="88"/>
        <v/>
      </c>
      <c r="N77" s="56" t="str">
        <f t="shared" si="117"/>
        <v/>
      </c>
      <c r="O77" s="57" t="str">
        <f t="shared" si="90"/>
        <v/>
      </c>
      <c r="P77" s="58" t="str">
        <f t="shared" si="118"/>
        <v/>
      </c>
      <c r="Q77" s="59" t="str">
        <f t="shared" si="119"/>
        <v/>
      </c>
      <c r="R77" s="60" t="str">
        <f t="shared" si="6"/>
        <v/>
      </c>
      <c r="S77" s="55" t="str">
        <f t="shared" si="120"/>
        <v/>
      </c>
      <c r="T77" s="61" t="str">
        <f t="shared" si="94"/>
        <v/>
      </c>
      <c r="U77" s="62" t="str">
        <f t="shared" si="121"/>
        <v/>
      </c>
      <c r="V77" s="63" t="str">
        <f t="shared" si="96"/>
        <v/>
      </c>
      <c r="W77" s="64" t="str">
        <f t="shared" si="122"/>
        <v/>
      </c>
      <c r="X77" s="63" t="str">
        <f t="shared" si="123"/>
        <v/>
      </c>
      <c r="Y77" s="63" t="str">
        <f t="shared" si="124"/>
        <v/>
      </c>
      <c r="Z77" s="55" t="str">
        <f t="shared" si="125"/>
        <v/>
      </c>
      <c r="AA77" s="65" t="str">
        <f t="shared" si="101"/>
        <v/>
      </c>
      <c r="AB77" s="56" t="str">
        <f t="shared" si="126"/>
        <v/>
      </c>
      <c r="AC77" s="66" t="str">
        <f t="shared" si="103"/>
        <v/>
      </c>
      <c r="AD77" s="58" t="str">
        <f t="shared" si="127"/>
        <v/>
      </c>
      <c r="AE77" s="67" t="str">
        <f t="shared" si="128"/>
        <v/>
      </c>
      <c r="AF77" s="60" t="str">
        <f t="shared" si="129"/>
        <v/>
      </c>
      <c r="AG77" s="60" t="str">
        <f t="shared" si="130"/>
        <v/>
      </c>
      <c r="AH77" s="68" t="str">
        <f t="shared" si="108"/>
        <v/>
      </c>
      <c r="AI77" s="69" t="str">
        <f t="shared" si="131"/>
        <v/>
      </c>
      <c r="AJ77" s="63" t="str">
        <f t="shared" si="110"/>
        <v/>
      </c>
      <c r="AK77" s="63" t="str">
        <f t="shared" si="132"/>
        <v/>
      </c>
      <c r="AL77" s="63" t="str">
        <f t="shared" si="133"/>
        <v/>
      </c>
      <c r="AM77" s="63" t="str">
        <f t="shared" si="134"/>
        <v/>
      </c>
      <c r="AN77" s="63" t="str">
        <f t="shared" si="135"/>
        <v/>
      </c>
    </row>
    <row r="78" spans="1:40" ht="25.5" outlineLevel="1" thickTop="1" thickBot="1" x14ac:dyDescent="0.4">
      <c r="C78" s="111"/>
      <c r="D78" s="112"/>
      <c r="E78" s="51"/>
      <c r="F78" s="52"/>
      <c r="G78" s="52"/>
      <c r="H78" s="51"/>
      <c r="I78" s="51"/>
      <c r="J78" s="53"/>
      <c r="K78" s="53"/>
      <c r="L78" s="54" t="str">
        <f t="shared" si="139"/>
        <v/>
      </c>
      <c r="M78" s="55" t="str">
        <f t="shared" si="88"/>
        <v/>
      </c>
      <c r="N78" s="56" t="str">
        <f t="shared" si="117"/>
        <v/>
      </c>
      <c r="O78" s="57" t="str">
        <f t="shared" si="90"/>
        <v/>
      </c>
      <c r="P78" s="58" t="str">
        <f t="shared" si="118"/>
        <v/>
      </c>
      <c r="Q78" s="59" t="str">
        <f t="shared" si="119"/>
        <v/>
      </c>
      <c r="R78" s="60" t="str">
        <f t="shared" si="6"/>
        <v/>
      </c>
      <c r="S78" s="55" t="str">
        <f t="shared" si="120"/>
        <v/>
      </c>
      <c r="T78" s="61" t="str">
        <f t="shared" si="94"/>
        <v/>
      </c>
      <c r="U78" s="62" t="str">
        <f t="shared" si="121"/>
        <v/>
      </c>
      <c r="V78" s="63" t="str">
        <f t="shared" si="96"/>
        <v/>
      </c>
      <c r="W78" s="64" t="str">
        <f t="shared" si="122"/>
        <v/>
      </c>
      <c r="X78" s="63" t="str">
        <f t="shared" si="123"/>
        <v/>
      </c>
      <c r="Y78" s="63" t="str">
        <f t="shared" si="124"/>
        <v/>
      </c>
      <c r="Z78" s="55" t="str">
        <f t="shared" si="125"/>
        <v/>
      </c>
      <c r="AA78" s="65" t="str">
        <f t="shared" si="101"/>
        <v/>
      </c>
      <c r="AB78" s="56" t="str">
        <f t="shared" si="126"/>
        <v/>
      </c>
      <c r="AC78" s="66" t="str">
        <f t="shared" si="103"/>
        <v/>
      </c>
      <c r="AD78" s="58" t="str">
        <f t="shared" si="127"/>
        <v/>
      </c>
      <c r="AE78" s="67" t="str">
        <f t="shared" si="128"/>
        <v/>
      </c>
      <c r="AF78" s="60" t="str">
        <f t="shared" si="129"/>
        <v/>
      </c>
      <c r="AG78" s="60" t="str">
        <f t="shared" si="130"/>
        <v/>
      </c>
      <c r="AH78" s="68" t="str">
        <f t="shared" si="108"/>
        <v/>
      </c>
      <c r="AI78" s="69" t="str">
        <f t="shared" si="131"/>
        <v/>
      </c>
      <c r="AJ78" s="63" t="str">
        <f t="shared" si="110"/>
        <v/>
      </c>
      <c r="AK78" s="63" t="str">
        <f t="shared" si="132"/>
        <v/>
      </c>
      <c r="AL78" s="63" t="str">
        <f t="shared" si="133"/>
        <v/>
      </c>
      <c r="AM78" s="63" t="str">
        <f t="shared" si="134"/>
        <v/>
      </c>
      <c r="AN78" s="63" t="str">
        <f t="shared" si="135"/>
        <v/>
      </c>
    </row>
    <row r="79" spans="1:40" ht="25.5" outlineLevel="1" thickTop="1" thickBot="1" x14ac:dyDescent="0.4">
      <c r="C79" s="111"/>
      <c r="D79" s="112"/>
      <c r="E79" s="51"/>
      <c r="F79" s="52"/>
      <c r="G79" s="52"/>
      <c r="H79" s="51"/>
      <c r="I79" s="51"/>
      <c r="J79" s="53"/>
      <c r="K79" s="53"/>
      <c r="L79" s="54" t="str">
        <f t="shared" si="139"/>
        <v/>
      </c>
      <c r="M79" s="55" t="str">
        <f t="shared" si="88"/>
        <v/>
      </c>
      <c r="N79" s="56" t="str">
        <f t="shared" si="117"/>
        <v/>
      </c>
      <c r="O79" s="57" t="str">
        <f t="shared" si="90"/>
        <v/>
      </c>
      <c r="P79" s="58" t="str">
        <f t="shared" si="118"/>
        <v/>
      </c>
      <c r="Q79" s="59" t="str">
        <f t="shared" si="119"/>
        <v/>
      </c>
      <c r="R79" s="60" t="str">
        <f t="shared" si="6"/>
        <v/>
      </c>
      <c r="S79" s="55" t="str">
        <f t="shared" si="120"/>
        <v/>
      </c>
      <c r="T79" s="61" t="str">
        <f t="shared" si="94"/>
        <v/>
      </c>
      <c r="U79" s="62" t="str">
        <f t="shared" si="121"/>
        <v/>
      </c>
      <c r="V79" s="63" t="str">
        <f t="shared" si="96"/>
        <v/>
      </c>
      <c r="W79" s="64" t="str">
        <f t="shared" si="122"/>
        <v/>
      </c>
      <c r="X79" s="63" t="str">
        <f t="shared" si="123"/>
        <v/>
      </c>
      <c r="Y79" s="63" t="str">
        <f t="shared" si="124"/>
        <v/>
      </c>
      <c r="Z79" s="55" t="str">
        <f t="shared" si="125"/>
        <v/>
      </c>
      <c r="AA79" s="65" t="str">
        <f t="shared" si="101"/>
        <v/>
      </c>
      <c r="AB79" s="56" t="str">
        <f t="shared" si="126"/>
        <v/>
      </c>
      <c r="AC79" s="66" t="str">
        <f t="shared" si="103"/>
        <v/>
      </c>
      <c r="AD79" s="58" t="str">
        <f t="shared" si="127"/>
        <v/>
      </c>
      <c r="AE79" s="67" t="str">
        <f t="shared" si="128"/>
        <v/>
      </c>
      <c r="AF79" s="60" t="str">
        <f t="shared" si="129"/>
        <v/>
      </c>
      <c r="AG79" s="60" t="str">
        <f t="shared" si="130"/>
        <v/>
      </c>
      <c r="AH79" s="68" t="str">
        <f t="shared" si="108"/>
        <v/>
      </c>
      <c r="AI79" s="69" t="str">
        <f t="shared" si="131"/>
        <v/>
      </c>
      <c r="AJ79" s="63" t="str">
        <f t="shared" si="110"/>
        <v/>
      </c>
      <c r="AK79" s="63" t="str">
        <f t="shared" si="132"/>
        <v/>
      </c>
      <c r="AL79" s="63" t="str">
        <f t="shared" si="133"/>
        <v/>
      </c>
      <c r="AM79" s="63" t="str">
        <f t="shared" si="134"/>
        <v/>
      </c>
      <c r="AN79" s="63" t="str">
        <f t="shared" si="135"/>
        <v/>
      </c>
    </row>
    <row r="80" spans="1:40" ht="25.5" outlineLevel="1" thickTop="1" thickBot="1" x14ac:dyDescent="0.4">
      <c r="C80" s="111"/>
      <c r="D80" s="112"/>
      <c r="E80" s="51"/>
      <c r="F80" s="52"/>
      <c r="G80" s="52"/>
      <c r="H80" s="51"/>
      <c r="I80" s="51"/>
      <c r="J80" s="53"/>
      <c r="K80" s="53"/>
      <c r="L80" s="54" t="str">
        <f t="shared" si="139"/>
        <v/>
      </c>
      <c r="M80" s="55" t="str">
        <f t="shared" si="88"/>
        <v/>
      </c>
      <c r="N80" s="56" t="str">
        <f t="shared" si="117"/>
        <v/>
      </c>
      <c r="O80" s="57" t="str">
        <f t="shared" si="90"/>
        <v/>
      </c>
      <c r="P80" s="58" t="str">
        <f t="shared" si="118"/>
        <v/>
      </c>
      <c r="Q80" s="59" t="str">
        <f t="shared" si="119"/>
        <v/>
      </c>
      <c r="R80" s="60" t="str">
        <f t="shared" si="6"/>
        <v/>
      </c>
      <c r="S80" s="55" t="str">
        <f t="shared" si="120"/>
        <v/>
      </c>
      <c r="T80" s="61" t="str">
        <f t="shared" si="94"/>
        <v/>
      </c>
      <c r="U80" s="62" t="str">
        <f t="shared" si="121"/>
        <v/>
      </c>
      <c r="V80" s="63" t="str">
        <f t="shared" si="96"/>
        <v/>
      </c>
      <c r="W80" s="64" t="str">
        <f t="shared" si="122"/>
        <v/>
      </c>
      <c r="X80" s="63" t="str">
        <f t="shared" si="123"/>
        <v/>
      </c>
      <c r="Y80" s="63" t="str">
        <f t="shared" si="124"/>
        <v/>
      </c>
      <c r="Z80" s="55" t="str">
        <f t="shared" si="125"/>
        <v/>
      </c>
      <c r="AA80" s="65" t="str">
        <f t="shared" si="101"/>
        <v/>
      </c>
      <c r="AB80" s="56" t="str">
        <f t="shared" si="126"/>
        <v/>
      </c>
      <c r="AC80" s="66" t="str">
        <f t="shared" si="103"/>
        <v/>
      </c>
      <c r="AD80" s="58" t="str">
        <f t="shared" si="127"/>
        <v/>
      </c>
      <c r="AE80" s="67" t="str">
        <f t="shared" si="128"/>
        <v/>
      </c>
      <c r="AF80" s="60" t="str">
        <f t="shared" si="129"/>
        <v/>
      </c>
      <c r="AG80" s="60" t="str">
        <f t="shared" si="130"/>
        <v/>
      </c>
      <c r="AH80" s="68" t="str">
        <f t="shared" si="108"/>
        <v/>
      </c>
      <c r="AI80" s="69" t="str">
        <f t="shared" si="131"/>
        <v/>
      </c>
      <c r="AJ80" s="63" t="str">
        <f t="shared" si="110"/>
        <v/>
      </c>
      <c r="AK80" s="63" t="str">
        <f t="shared" si="132"/>
        <v/>
      </c>
      <c r="AL80" s="63" t="str">
        <f t="shared" si="133"/>
        <v/>
      </c>
      <c r="AM80" s="63" t="str">
        <f t="shared" si="134"/>
        <v/>
      </c>
      <c r="AN80" s="63" t="str">
        <f t="shared" si="135"/>
        <v/>
      </c>
    </row>
    <row r="81" spans="3:40" ht="25.5" outlineLevel="1" thickTop="1" thickBot="1" x14ac:dyDescent="0.4">
      <c r="C81" s="111"/>
      <c r="D81" s="112"/>
      <c r="E81" s="51"/>
      <c r="F81" s="52"/>
      <c r="G81" s="52"/>
      <c r="H81" s="51"/>
      <c r="I81" s="51"/>
      <c r="J81" s="53"/>
      <c r="K81" s="53"/>
      <c r="L81" s="54" t="str">
        <f t="shared" si="139"/>
        <v/>
      </c>
      <c r="M81" s="55" t="str">
        <f t="shared" si="88"/>
        <v/>
      </c>
      <c r="N81" s="56" t="str">
        <f t="shared" si="117"/>
        <v/>
      </c>
      <c r="O81" s="57" t="str">
        <f t="shared" si="90"/>
        <v/>
      </c>
      <c r="P81" s="58" t="str">
        <f t="shared" si="118"/>
        <v/>
      </c>
      <c r="Q81" s="59" t="str">
        <f t="shared" si="119"/>
        <v/>
      </c>
      <c r="R81" s="60" t="str">
        <f t="shared" si="6"/>
        <v/>
      </c>
      <c r="S81" s="55" t="str">
        <f t="shared" si="120"/>
        <v/>
      </c>
      <c r="T81" s="61" t="str">
        <f t="shared" si="94"/>
        <v/>
      </c>
      <c r="U81" s="62" t="str">
        <f t="shared" si="121"/>
        <v/>
      </c>
      <c r="V81" s="63" t="str">
        <f t="shared" si="96"/>
        <v/>
      </c>
      <c r="W81" s="64" t="str">
        <f t="shared" si="122"/>
        <v/>
      </c>
      <c r="X81" s="63" t="str">
        <f t="shared" si="123"/>
        <v/>
      </c>
      <c r="Y81" s="63" t="str">
        <f t="shared" si="124"/>
        <v/>
      </c>
      <c r="Z81" s="55" t="str">
        <f t="shared" si="125"/>
        <v/>
      </c>
      <c r="AA81" s="65" t="str">
        <f t="shared" si="101"/>
        <v/>
      </c>
      <c r="AB81" s="56" t="str">
        <f t="shared" si="126"/>
        <v/>
      </c>
      <c r="AC81" s="66" t="str">
        <f t="shared" si="103"/>
        <v/>
      </c>
      <c r="AD81" s="58" t="str">
        <f t="shared" si="127"/>
        <v/>
      </c>
      <c r="AE81" s="67" t="str">
        <f t="shared" si="128"/>
        <v/>
      </c>
      <c r="AF81" s="60" t="str">
        <f t="shared" si="129"/>
        <v/>
      </c>
      <c r="AG81" s="60" t="str">
        <f t="shared" si="130"/>
        <v/>
      </c>
      <c r="AH81" s="68" t="str">
        <f t="shared" si="108"/>
        <v/>
      </c>
      <c r="AI81" s="69" t="str">
        <f t="shared" si="131"/>
        <v/>
      </c>
      <c r="AJ81" s="63" t="str">
        <f t="shared" si="110"/>
        <v/>
      </c>
      <c r="AK81" s="63" t="str">
        <f t="shared" si="132"/>
        <v/>
      </c>
      <c r="AL81" s="63" t="str">
        <f t="shared" si="133"/>
        <v/>
      </c>
      <c r="AM81" s="63" t="str">
        <f t="shared" si="134"/>
        <v/>
      </c>
      <c r="AN81" s="63" t="str">
        <f t="shared" si="135"/>
        <v/>
      </c>
    </row>
    <row r="82" spans="3:40" ht="25.5" outlineLevel="1" thickTop="1" thickBot="1" x14ac:dyDescent="0.4">
      <c r="C82" s="111"/>
      <c r="D82" s="112"/>
      <c r="E82" s="51"/>
      <c r="F82" s="52"/>
      <c r="G82" s="52"/>
      <c r="H82" s="51"/>
      <c r="I82" s="51"/>
      <c r="J82" s="53"/>
      <c r="K82" s="53"/>
      <c r="L82" s="54" t="str">
        <f t="shared" si="139"/>
        <v/>
      </c>
      <c r="M82" s="55" t="str">
        <f t="shared" si="88"/>
        <v/>
      </c>
      <c r="N82" s="56" t="str">
        <f t="shared" si="117"/>
        <v/>
      </c>
      <c r="O82" s="57" t="str">
        <f t="shared" si="90"/>
        <v/>
      </c>
      <c r="P82" s="58" t="str">
        <f t="shared" si="118"/>
        <v/>
      </c>
      <c r="Q82" s="59" t="str">
        <f t="shared" si="119"/>
        <v/>
      </c>
      <c r="R82" s="60" t="str">
        <f t="shared" si="6"/>
        <v/>
      </c>
      <c r="S82" s="55" t="str">
        <f t="shared" si="120"/>
        <v/>
      </c>
      <c r="T82" s="61" t="str">
        <f t="shared" si="94"/>
        <v/>
      </c>
      <c r="U82" s="62" t="str">
        <f t="shared" si="121"/>
        <v/>
      </c>
      <c r="V82" s="63" t="str">
        <f t="shared" si="96"/>
        <v/>
      </c>
      <c r="W82" s="64" t="str">
        <f t="shared" si="122"/>
        <v/>
      </c>
      <c r="X82" s="63" t="str">
        <f t="shared" si="123"/>
        <v/>
      </c>
      <c r="Y82" s="63" t="str">
        <f t="shared" si="124"/>
        <v/>
      </c>
      <c r="Z82" s="55" t="str">
        <f t="shared" si="125"/>
        <v/>
      </c>
      <c r="AA82" s="65" t="str">
        <f t="shared" si="101"/>
        <v/>
      </c>
      <c r="AB82" s="56" t="str">
        <f t="shared" si="126"/>
        <v/>
      </c>
      <c r="AC82" s="66" t="str">
        <f t="shared" si="103"/>
        <v/>
      </c>
      <c r="AD82" s="58" t="str">
        <f t="shared" si="127"/>
        <v/>
      </c>
      <c r="AE82" s="67" t="str">
        <f t="shared" si="128"/>
        <v/>
      </c>
      <c r="AF82" s="60" t="str">
        <f t="shared" si="129"/>
        <v/>
      </c>
      <c r="AG82" s="60" t="str">
        <f t="shared" si="130"/>
        <v/>
      </c>
      <c r="AH82" s="68" t="str">
        <f t="shared" si="108"/>
        <v/>
      </c>
      <c r="AI82" s="69" t="str">
        <f t="shared" si="131"/>
        <v/>
      </c>
      <c r="AJ82" s="63" t="str">
        <f t="shared" si="110"/>
        <v/>
      </c>
      <c r="AK82" s="63" t="str">
        <f t="shared" si="132"/>
        <v/>
      </c>
      <c r="AL82" s="63" t="str">
        <f t="shared" si="133"/>
        <v/>
      </c>
      <c r="AM82" s="63" t="str">
        <f t="shared" si="134"/>
        <v/>
      </c>
      <c r="AN82" s="63" t="str">
        <f t="shared" si="135"/>
        <v/>
      </c>
    </row>
    <row r="83" spans="3:40" ht="25.5" outlineLevel="1" thickTop="1" thickBot="1" x14ac:dyDescent="0.4">
      <c r="C83" s="111"/>
      <c r="D83" s="112"/>
      <c r="E83" s="51"/>
      <c r="F83" s="52"/>
      <c r="G83" s="52"/>
      <c r="H83" s="51"/>
      <c r="I83" s="51"/>
      <c r="J83" s="53"/>
      <c r="K83" s="53"/>
      <c r="L83" s="54" t="str">
        <f t="shared" si="139"/>
        <v/>
      </c>
      <c r="M83" s="55" t="str">
        <f t="shared" si="88"/>
        <v/>
      </c>
      <c r="N83" s="56" t="str">
        <f t="shared" si="117"/>
        <v/>
      </c>
      <c r="O83" s="57" t="str">
        <f t="shared" si="90"/>
        <v/>
      </c>
      <c r="P83" s="58" t="str">
        <f t="shared" si="118"/>
        <v/>
      </c>
      <c r="Q83" s="59" t="str">
        <f t="shared" si="119"/>
        <v/>
      </c>
      <c r="R83" s="60" t="str">
        <f t="shared" si="6"/>
        <v/>
      </c>
      <c r="S83" s="55" t="str">
        <f t="shared" si="120"/>
        <v/>
      </c>
      <c r="T83" s="61" t="str">
        <f t="shared" si="94"/>
        <v/>
      </c>
      <c r="U83" s="62" t="str">
        <f t="shared" si="121"/>
        <v/>
      </c>
      <c r="V83" s="63" t="str">
        <f t="shared" si="96"/>
        <v/>
      </c>
      <c r="W83" s="64" t="str">
        <f t="shared" si="122"/>
        <v/>
      </c>
      <c r="X83" s="63" t="str">
        <f t="shared" si="123"/>
        <v/>
      </c>
      <c r="Y83" s="63" t="str">
        <f t="shared" si="124"/>
        <v/>
      </c>
      <c r="Z83" s="55" t="str">
        <f t="shared" si="125"/>
        <v/>
      </c>
      <c r="AA83" s="65" t="str">
        <f t="shared" si="101"/>
        <v/>
      </c>
      <c r="AB83" s="56" t="str">
        <f t="shared" si="126"/>
        <v/>
      </c>
      <c r="AC83" s="66" t="str">
        <f t="shared" si="103"/>
        <v/>
      </c>
      <c r="AD83" s="58" t="str">
        <f t="shared" si="127"/>
        <v/>
      </c>
      <c r="AE83" s="67" t="str">
        <f t="shared" si="128"/>
        <v/>
      </c>
      <c r="AF83" s="60" t="str">
        <f t="shared" si="129"/>
        <v/>
      </c>
      <c r="AG83" s="60" t="str">
        <f t="shared" si="130"/>
        <v/>
      </c>
      <c r="AH83" s="68" t="str">
        <f t="shared" si="108"/>
        <v/>
      </c>
      <c r="AI83" s="69" t="str">
        <f t="shared" si="131"/>
        <v/>
      </c>
      <c r="AJ83" s="63" t="str">
        <f t="shared" si="110"/>
        <v/>
      </c>
      <c r="AK83" s="63" t="str">
        <f t="shared" si="132"/>
        <v/>
      </c>
      <c r="AL83" s="63" t="str">
        <f t="shared" si="133"/>
        <v/>
      </c>
      <c r="AM83" s="63" t="str">
        <f t="shared" si="134"/>
        <v/>
      </c>
      <c r="AN83" s="63" t="str">
        <f t="shared" si="135"/>
        <v/>
      </c>
    </row>
    <row r="84" spans="3:40" ht="25.5" outlineLevel="1" thickTop="1" thickBot="1" x14ac:dyDescent="0.4">
      <c r="C84" s="111"/>
      <c r="D84" s="112"/>
      <c r="E84" s="51"/>
      <c r="F84" s="52"/>
      <c r="G84" s="52"/>
      <c r="H84" s="51"/>
      <c r="I84" s="51"/>
      <c r="J84" s="53"/>
      <c r="K84" s="53"/>
      <c r="L84" s="54" t="str">
        <f t="shared" si="139"/>
        <v/>
      </c>
      <c r="M84" s="55" t="str">
        <f t="shared" si="88"/>
        <v/>
      </c>
      <c r="N84" s="56" t="str">
        <f t="shared" si="117"/>
        <v/>
      </c>
      <c r="O84" s="57" t="str">
        <f t="shared" si="90"/>
        <v/>
      </c>
      <c r="P84" s="58" t="str">
        <f t="shared" si="118"/>
        <v/>
      </c>
      <c r="Q84" s="59" t="str">
        <f t="shared" si="119"/>
        <v/>
      </c>
      <c r="R84" s="60" t="str">
        <f t="shared" si="6"/>
        <v/>
      </c>
      <c r="S84" s="55" t="str">
        <f t="shared" si="120"/>
        <v/>
      </c>
      <c r="T84" s="61" t="str">
        <f t="shared" si="94"/>
        <v/>
      </c>
      <c r="U84" s="62" t="str">
        <f t="shared" si="121"/>
        <v/>
      </c>
      <c r="V84" s="63" t="str">
        <f t="shared" si="96"/>
        <v/>
      </c>
      <c r="W84" s="64" t="str">
        <f t="shared" si="122"/>
        <v/>
      </c>
      <c r="X84" s="63" t="str">
        <f t="shared" si="123"/>
        <v/>
      </c>
      <c r="Y84" s="63" t="str">
        <f t="shared" si="124"/>
        <v/>
      </c>
      <c r="Z84" s="55" t="str">
        <f t="shared" si="125"/>
        <v/>
      </c>
      <c r="AA84" s="65" t="str">
        <f t="shared" si="101"/>
        <v/>
      </c>
      <c r="AB84" s="56" t="str">
        <f t="shared" si="126"/>
        <v/>
      </c>
      <c r="AC84" s="66" t="str">
        <f t="shared" si="103"/>
        <v/>
      </c>
      <c r="AD84" s="58" t="str">
        <f t="shared" si="127"/>
        <v/>
      </c>
      <c r="AE84" s="67" t="str">
        <f t="shared" si="128"/>
        <v/>
      </c>
      <c r="AF84" s="60" t="str">
        <f t="shared" si="129"/>
        <v/>
      </c>
      <c r="AG84" s="60" t="str">
        <f t="shared" si="130"/>
        <v/>
      </c>
      <c r="AH84" s="68" t="str">
        <f t="shared" si="108"/>
        <v/>
      </c>
      <c r="AI84" s="69" t="str">
        <f t="shared" si="131"/>
        <v/>
      </c>
      <c r="AJ84" s="63" t="str">
        <f t="shared" si="110"/>
        <v/>
      </c>
      <c r="AK84" s="63" t="str">
        <f t="shared" si="132"/>
        <v/>
      </c>
      <c r="AL84" s="63" t="str">
        <f t="shared" si="133"/>
        <v/>
      </c>
      <c r="AM84" s="63" t="str">
        <f t="shared" si="134"/>
        <v/>
      </c>
      <c r="AN84" s="63" t="str">
        <f t="shared" si="135"/>
        <v/>
      </c>
    </row>
    <row r="85" spans="3:40" ht="25.5" outlineLevel="1" thickTop="1" thickBot="1" x14ac:dyDescent="0.4">
      <c r="C85" s="111"/>
      <c r="D85" s="112"/>
      <c r="E85" s="51"/>
      <c r="F85" s="52"/>
      <c r="G85" s="52"/>
      <c r="H85" s="51"/>
      <c r="I85" s="51"/>
      <c r="J85" s="53"/>
      <c r="K85" s="53"/>
      <c r="L85" s="54" t="str">
        <f t="shared" si="139"/>
        <v/>
      </c>
      <c r="M85" s="55" t="str">
        <f t="shared" si="88"/>
        <v/>
      </c>
      <c r="N85" s="56" t="str">
        <f t="shared" si="117"/>
        <v/>
      </c>
      <c r="O85" s="57" t="str">
        <f t="shared" si="90"/>
        <v/>
      </c>
      <c r="P85" s="58" t="str">
        <f t="shared" si="118"/>
        <v/>
      </c>
      <c r="Q85" s="59" t="str">
        <f t="shared" si="119"/>
        <v/>
      </c>
      <c r="R85" s="60" t="str">
        <f t="shared" si="6"/>
        <v/>
      </c>
      <c r="S85" s="55" t="str">
        <f t="shared" si="120"/>
        <v/>
      </c>
      <c r="T85" s="61" t="str">
        <f t="shared" si="94"/>
        <v/>
      </c>
      <c r="U85" s="62" t="str">
        <f t="shared" si="121"/>
        <v/>
      </c>
      <c r="V85" s="63" t="str">
        <f t="shared" si="96"/>
        <v/>
      </c>
      <c r="W85" s="64" t="str">
        <f t="shared" si="122"/>
        <v/>
      </c>
      <c r="X85" s="63" t="str">
        <f t="shared" si="123"/>
        <v/>
      </c>
      <c r="Y85" s="63" t="str">
        <f t="shared" si="124"/>
        <v/>
      </c>
      <c r="Z85" s="55" t="str">
        <f t="shared" si="125"/>
        <v/>
      </c>
      <c r="AA85" s="65" t="str">
        <f t="shared" si="101"/>
        <v/>
      </c>
      <c r="AB85" s="56" t="str">
        <f t="shared" si="126"/>
        <v/>
      </c>
      <c r="AC85" s="66" t="str">
        <f t="shared" si="103"/>
        <v/>
      </c>
      <c r="AD85" s="58" t="str">
        <f t="shared" si="127"/>
        <v/>
      </c>
      <c r="AE85" s="67" t="str">
        <f t="shared" si="128"/>
        <v/>
      </c>
      <c r="AF85" s="60" t="str">
        <f t="shared" si="129"/>
        <v/>
      </c>
      <c r="AG85" s="60" t="str">
        <f t="shared" si="130"/>
        <v/>
      </c>
      <c r="AH85" s="68" t="str">
        <f t="shared" si="108"/>
        <v/>
      </c>
      <c r="AI85" s="69" t="str">
        <f t="shared" si="131"/>
        <v/>
      </c>
      <c r="AJ85" s="63" t="str">
        <f t="shared" si="110"/>
        <v/>
      </c>
      <c r="AK85" s="63" t="str">
        <f t="shared" si="132"/>
        <v/>
      </c>
      <c r="AL85" s="63" t="str">
        <f t="shared" si="133"/>
        <v/>
      </c>
      <c r="AM85" s="63" t="str">
        <f t="shared" si="134"/>
        <v/>
      </c>
      <c r="AN85" s="63" t="str">
        <f t="shared" si="135"/>
        <v/>
      </c>
    </row>
    <row r="86" spans="3:40" ht="25.5" outlineLevel="1" thickTop="1" thickBot="1" x14ac:dyDescent="0.4">
      <c r="C86" s="111"/>
      <c r="D86" s="112"/>
      <c r="E86" s="51"/>
      <c r="F86" s="52"/>
      <c r="G86" s="52"/>
      <c r="H86" s="51"/>
      <c r="I86" s="51"/>
      <c r="J86" s="53"/>
      <c r="K86" s="53"/>
      <c r="L86" s="54" t="str">
        <f t="shared" si="139"/>
        <v/>
      </c>
      <c r="M86" s="55" t="str">
        <f t="shared" si="88"/>
        <v/>
      </c>
      <c r="N86" s="56" t="str">
        <f t="shared" si="117"/>
        <v/>
      </c>
      <c r="O86" s="57" t="str">
        <f t="shared" si="90"/>
        <v/>
      </c>
      <c r="P86" s="58" t="str">
        <f t="shared" si="118"/>
        <v/>
      </c>
      <c r="Q86" s="59" t="str">
        <f t="shared" si="119"/>
        <v/>
      </c>
      <c r="R86" s="60" t="str">
        <f t="shared" si="6"/>
        <v/>
      </c>
      <c r="S86" s="55" t="str">
        <f t="shared" si="120"/>
        <v/>
      </c>
      <c r="T86" s="61" t="str">
        <f t="shared" si="94"/>
        <v/>
      </c>
      <c r="U86" s="62" t="str">
        <f t="shared" si="121"/>
        <v/>
      </c>
      <c r="V86" s="63" t="str">
        <f t="shared" si="96"/>
        <v/>
      </c>
      <c r="W86" s="64" t="str">
        <f t="shared" si="122"/>
        <v/>
      </c>
      <c r="X86" s="63" t="str">
        <f t="shared" si="123"/>
        <v/>
      </c>
      <c r="Y86" s="63" t="str">
        <f t="shared" si="124"/>
        <v/>
      </c>
      <c r="Z86" s="55" t="str">
        <f t="shared" si="125"/>
        <v/>
      </c>
      <c r="AA86" s="65" t="str">
        <f t="shared" si="101"/>
        <v/>
      </c>
      <c r="AB86" s="56" t="str">
        <f t="shared" si="126"/>
        <v/>
      </c>
      <c r="AC86" s="66" t="str">
        <f t="shared" si="103"/>
        <v/>
      </c>
      <c r="AD86" s="58" t="str">
        <f t="shared" si="127"/>
        <v/>
      </c>
      <c r="AE86" s="67" t="str">
        <f t="shared" si="128"/>
        <v/>
      </c>
      <c r="AF86" s="60" t="str">
        <f t="shared" si="129"/>
        <v/>
      </c>
      <c r="AG86" s="60" t="str">
        <f t="shared" si="130"/>
        <v/>
      </c>
      <c r="AH86" s="68" t="str">
        <f t="shared" si="108"/>
        <v/>
      </c>
      <c r="AI86" s="69" t="str">
        <f t="shared" si="131"/>
        <v/>
      </c>
      <c r="AJ86" s="63" t="str">
        <f t="shared" si="110"/>
        <v/>
      </c>
      <c r="AK86" s="63" t="str">
        <f t="shared" si="132"/>
        <v/>
      </c>
      <c r="AL86" s="63" t="str">
        <f t="shared" si="133"/>
        <v/>
      </c>
      <c r="AM86" s="63" t="str">
        <f t="shared" si="134"/>
        <v/>
      </c>
      <c r="AN86" s="63" t="str">
        <f t="shared" si="135"/>
        <v/>
      </c>
    </row>
    <row r="87" spans="3:40" ht="25.5" outlineLevel="1" thickTop="1" thickBot="1" x14ac:dyDescent="0.4">
      <c r="C87" s="111"/>
      <c r="D87" s="112"/>
      <c r="E87" s="51"/>
      <c r="F87" s="52"/>
      <c r="G87" s="52"/>
      <c r="H87" s="51"/>
      <c r="I87" s="51"/>
      <c r="J87" s="53"/>
      <c r="K87" s="53"/>
      <c r="L87" s="54" t="str">
        <f t="shared" si="139"/>
        <v/>
      </c>
      <c r="M87" s="55" t="str">
        <f t="shared" si="88"/>
        <v/>
      </c>
      <c r="N87" s="56" t="str">
        <f t="shared" si="117"/>
        <v/>
      </c>
      <c r="O87" s="57" t="str">
        <f t="shared" si="90"/>
        <v/>
      </c>
      <c r="P87" s="58" t="str">
        <f t="shared" si="118"/>
        <v/>
      </c>
      <c r="Q87" s="59" t="str">
        <f t="shared" si="119"/>
        <v/>
      </c>
      <c r="R87" s="60" t="str">
        <f t="shared" si="6"/>
        <v/>
      </c>
      <c r="S87" s="55" t="str">
        <f t="shared" si="120"/>
        <v/>
      </c>
      <c r="T87" s="61" t="str">
        <f t="shared" si="94"/>
        <v/>
      </c>
      <c r="U87" s="62" t="str">
        <f t="shared" si="121"/>
        <v/>
      </c>
      <c r="V87" s="63" t="str">
        <f t="shared" si="96"/>
        <v/>
      </c>
      <c r="W87" s="64" t="str">
        <f t="shared" si="122"/>
        <v/>
      </c>
      <c r="X87" s="63" t="str">
        <f t="shared" si="123"/>
        <v/>
      </c>
      <c r="Y87" s="63" t="str">
        <f t="shared" si="124"/>
        <v/>
      </c>
      <c r="Z87" s="55" t="str">
        <f t="shared" si="125"/>
        <v/>
      </c>
      <c r="AA87" s="65" t="str">
        <f t="shared" si="101"/>
        <v/>
      </c>
      <c r="AB87" s="56" t="str">
        <f t="shared" si="126"/>
        <v/>
      </c>
      <c r="AC87" s="66" t="str">
        <f t="shared" si="103"/>
        <v/>
      </c>
      <c r="AD87" s="58" t="str">
        <f t="shared" si="127"/>
        <v/>
      </c>
      <c r="AE87" s="67" t="str">
        <f t="shared" si="128"/>
        <v/>
      </c>
      <c r="AF87" s="60" t="str">
        <f t="shared" si="129"/>
        <v/>
      </c>
      <c r="AG87" s="60" t="str">
        <f t="shared" si="130"/>
        <v/>
      </c>
      <c r="AH87" s="68" t="str">
        <f t="shared" si="108"/>
        <v/>
      </c>
      <c r="AI87" s="69" t="str">
        <f t="shared" si="131"/>
        <v/>
      </c>
      <c r="AJ87" s="63" t="str">
        <f t="shared" si="110"/>
        <v/>
      </c>
      <c r="AK87" s="63" t="str">
        <f t="shared" si="132"/>
        <v/>
      </c>
      <c r="AL87" s="63" t="str">
        <f t="shared" si="133"/>
        <v/>
      </c>
      <c r="AM87" s="63" t="str">
        <f t="shared" si="134"/>
        <v/>
      </c>
      <c r="AN87" s="63" t="str">
        <f t="shared" si="135"/>
        <v/>
      </c>
    </row>
    <row r="88" spans="3:40" ht="25.5" outlineLevel="1" thickTop="1" thickBot="1" x14ac:dyDescent="0.4">
      <c r="C88" s="111"/>
      <c r="D88" s="112"/>
      <c r="E88" s="51"/>
      <c r="F88" s="52"/>
      <c r="G88" s="52"/>
      <c r="H88" s="51"/>
      <c r="I88" s="51"/>
      <c r="J88" s="53"/>
      <c r="K88" s="53"/>
      <c r="L88" s="54" t="str">
        <f t="shared" si="139"/>
        <v/>
      </c>
      <c r="M88" s="55" t="str">
        <f t="shared" si="88"/>
        <v/>
      </c>
      <c r="N88" s="56" t="str">
        <f t="shared" si="117"/>
        <v/>
      </c>
      <c r="O88" s="57" t="str">
        <f t="shared" si="90"/>
        <v/>
      </c>
      <c r="P88" s="58" t="str">
        <f t="shared" si="118"/>
        <v/>
      </c>
      <c r="Q88" s="59" t="str">
        <f t="shared" si="119"/>
        <v/>
      </c>
      <c r="R88" s="60" t="str">
        <f t="shared" si="6"/>
        <v/>
      </c>
      <c r="S88" s="55" t="str">
        <f t="shared" si="120"/>
        <v/>
      </c>
      <c r="T88" s="61" t="str">
        <f t="shared" si="94"/>
        <v/>
      </c>
      <c r="U88" s="62" t="str">
        <f t="shared" si="121"/>
        <v/>
      </c>
      <c r="V88" s="63" t="str">
        <f t="shared" si="96"/>
        <v/>
      </c>
      <c r="W88" s="64" t="str">
        <f t="shared" si="122"/>
        <v/>
      </c>
      <c r="X88" s="63" t="str">
        <f t="shared" si="123"/>
        <v/>
      </c>
      <c r="Y88" s="63" t="str">
        <f t="shared" si="124"/>
        <v/>
      </c>
      <c r="Z88" s="55" t="str">
        <f t="shared" si="125"/>
        <v/>
      </c>
      <c r="AA88" s="65" t="str">
        <f t="shared" si="101"/>
        <v/>
      </c>
      <c r="AB88" s="56" t="str">
        <f t="shared" si="126"/>
        <v/>
      </c>
      <c r="AC88" s="66" t="str">
        <f t="shared" si="103"/>
        <v/>
      </c>
      <c r="AD88" s="58" t="str">
        <f t="shared" si="127"/>
        <v/>
      </c>
      <c r="AE88" s="67" t="str">
        <f t="shared" si="128"/>
        <v/>
      </c>
      <c r="AF88" s="60" t="str">
        <f t="shared" si="129"/>
        <v/>
      </c>
      <c r="AG88" s="60" t="str">
        <f t="shared" si="130"/>
        <v/>
      </c>
      <c r="AH88" s="68" t="str">
        <f t="shared" si="108"/>
        <v/>
      </c>
      <c r="AI88" s="69" t="str">
        <f t="shared" si="131"/>
        <v/>
      </c>
      <c r="AJ88" s="63" t="str">
        <f t="shared" si="110"/>
        <v/>
      </c>
      <c r="AK88" s="63" t="str">
        <f t="shared" si="132"/>
        <v/>
      </c>
      <c r="AL88" s="63" t="str">
        <f t="shared" si="133"/>
        <v/>
      </c>
      <c r="AM88" s="63" t="str">
        <f t="shared" si="134"/>
        <v/>
      </c>
      <c r="AN88" s="63" t="str">
        <f t="shared" si="135"/>
        <v/>
      </c>
    </row>
    <row r="89" spans="3:40" ht="25.5" outlineLevel="1" thickTop="1" thickBot="1" x14ac:dyDescent="0.4">
      <c r="C89" s="111"/>
      <c r="D89" s="112"/>
      <c r="E89" s="51"/>
      <c r="F89" s="52"/>
      <c r="G89" s="52"/>
      <c r="H89" s="51"/>
      <c r="I89" s="51"/>
      <c r="J89" s="53"/>
      <c r="K89" s="53"/>
      <c r="L89" s="54" t="str">
        <f t="shared" si="139"/>
        <v/>
      </c>
      <c r="M89" s="55" t="str">
        <f t="shared" si="88"/>
        <v/>
      </c>
      <c r="N89" s="56" t="str">
        <f t="shared" si="117"/>
        <v/>
      </c>
      <c r="O89" s="57" t="str">
        <f t="shared" si="90"/>
        <v/>
      </c>
      <c r="P89" s="58" t="str">
        <f t="shared" si="118"/>
        <v/>
      </c>
      <c r="Q89" s="59" t="str">
        <f t="shared" si="119"/>
        <v/>
      </c>
      <c r="R89" s="60" t="str">
        <f t="shared" si="6"/>
        <v/>
      </c>
      <c r="S89" s="55" t="str">
        <f t="shared" si="120"/>
        <v/>
      </c>
      <c r="T89" s="61" t="str">
        <f t="shared" si="94"/>
        <v/>
      </c>
      <c r="U89" s="62" t="str">
        <f t="shared" si="121"/>
        <v/>
      </c>
      <c r="V89" s="63" t="str">
        <f t="shared" si="96"/>
        <v/>
      </c>
      <c r="W89" s="64" t="str">
        <f t="shared" si="122"/>
        <v/>
      </c>
      <c r="X89" s="63" t="str">
        <f t="shared" si="123"/>
        <v/>
      </c>
      <c r="Y89" s="63" t="str">
        <f t="shared" si="124"/>
        <v/>
      </c>
      <c r="Z89" s="55" t="str">
        <f t="shared" si="125"/>
        <v/>
      </c>
      <c r="AA89" s="65" t="str">
        <f t="shared" si="101"/>
        <v/>
      </c>
      <c r="AB89" s="56" t="str">
        <f t="shared" si="126"/>
        <v/>
      </c>
      <c r="AC89" s="66" t="str">
        <f t="shared" si="103"/>
        <v/>
      </c>
      <c r="AD89" s="58" t="str">
        <f t="shared" si="127"/>
        <v/>
      </c>
      <c r="AE89" s="67" t="str">
        <f t="shared" si="128"/>
        <v/>
      </c>
      <c r="AF89" s="60" t="str">
        <f t="shared" si="129"/>
        <v/>
      </c>
      <c r="AG89" s="60" t="str">
        <f t="shared" si="130"/>
        <v/>
      </c>
      <c r="AH89" s="68" t="str">
        <f t="shared" si="108"/>
        <v/>
      </c>
      <c r="AI89" s="69" t="str">
        <f t="shared" si="131"/>
        <v/>
      </c>
      <c r="AJ89" s="63" t="str">
        <f t="shared" si="110"/>
        <v/>
      </c>
      <c r="AK89" s="63" t="str">
        <f t="shared" si="132"/>
        <v/>
      </c>
      <c r="AL89" s="63" t="str">
        <f t="shared" si="133"/>
        <v/>
      </c>
      <c r="AM89" s="63" t="str">
        <f t="shared" si="134"/>
        <v/>
      </c>
      <c r="AN89" s="63" t="str">
        <f t="shared" si="135"/>
        <v/>
      </c>
    </row>
    <row r="90" spans="3:40" ht="25.5" outlineLevel="1" thickTop="1" thickBot="1" x14ac:dyDescent="0.4">
      <c r="C90" s="111"/>
      <c r="D90" s="112"/>
      <c r="E90" s="51"/>
      <c r="F90" s="52"/>
      <c r="G90" s="52"/>
      <c r="H90" s="51"/>
      <c r="I90" s="51"/>
      <c r="J90" s="53"/>
      <c r="K90" s="53"/>
      <c r="L90" s="54" t="str">
        <f t="shared" si="139"/>
        <v/>
      </c>
      <c r="M90" s="55" t="str">
        <f t="shared" si="88"/>
        <v/>
      </c>
      <c r="N90" s="56" t="str">
        <f t="shared" si="117"/>
        <v/>
      </c>
      <c r="O90" s="57" t="str">
        <f t="shared" si="90"/>
        <v/>
      </c>
      <c r="P90" s="58" t="str">
        <f t="shared" si="118"/>
        <v/>
      </c>
      <c r="Q90" s="59" t="str">
        <f t="shared" si="119"/>
        <v/>
      </c>
      <c r="R90" s="60" t="str">
        <f t="shared" si="6"/>
        <v/>
      </c>
      <c r="S90" s="55" t="str">
        <f t="shared" si="120"/>
        <v/>
      </c>
      <c r="T90" s="61" t="str">
        <f t="shared" si="94"/>
        <v/>
      </c>
      <c r="U90" s="62" t="str">
        <f t="shared" si="121"/>
        <v/>
      </c>
      <c r="V90" s="63" t="str">
        <f t="shared" si="96"/>
        <v/>
      </c>
      <c r="W90" s="64" t="str">
        <f t="shared" si="122"/>
        <v/>
      </c>
      <c r="X90" s="63" t="str">
        <f t="shared" si="123"/>
        <v/>
      </c>
      <c r="Y90" s="63" t="str">
        <f t="shared" si="124"/>
        <v/>
      </c>
      <c r="Z90" s="55" t="str">
        <f t="shared" si="125"/>
        <v/>
      </c>
      <c r="AA90" s="65" t="str">
        <f t="shared" si="101"/>
        <v/>
      </c>
      <c r="AB90" s="56" t="str">
        <f t="shared" si="126"/>
        <v/>
      </c>
      <c r="AC90" s="66" t="str">
        <f t="shared" si="103"/>
        <v/>
      </c>
      <c r="AD90" s="58" t="str">
        <f t="shared" si="127"/>
        <v/>
      </c>
      <c r="AE90" s="67" t="str">
        <f t="shared" si="128"/>
        <v/>
      </c>
      <c r="AF90" s="60" t="str">
        <f t="shared" si="129"/>
        <v/>
      </c>
      <c r="AG90" s="60" t="str">
        <f t="shared" si="130"/>
        <v/>
      </c>
      <c r="AH90" s="68" t="str">
        <f t="shared" si="108"/>
        <v/>
      </c>
      <c r="AI90" s="69" t="str">
        <f t="shared" si="131"/>
        <v/>
      </c>
      <c r="AJ90" s="63" t="str">
        <f t="shared" si="110"/>
        <v/>
      </c>
      <c r="AK90" s="63" t="str">
        <f t="shared" si="132"/>
        <v/>
      </c>
      <c r="AL90" s="63" t="str">
        <f t="shared" si="133"/>
        <v/>
      </c>
      <c r="AM90" s="63" t="str">
        <f t="shared" si="134"/>
        <v/>
      </c>
      <c r="AN90" s="63" t="str">
        <f t="shared" si="135"/>
        <v/>
      </c>
    </row>
    <row r="91" spans="3:40" ht="25.5" outlineLevel="1" thickTop="1" thickBot="1" x14ac:dyDescent="0.4">
      <c r="C91" s="111"/>
      <c r="D91" s="112"/>
      <c r="E91" s="51"/>
      <c r="F91" s="52"/>
      <c r="G91" s="52"/>
      <c r="H91" s="51"/>
      <c r="I91" s="51"/>
      <c r="J91" s="53"/>
      <c r="K91" s="53"/>
      <c r="L91" s="54" t="str">
        <f t="shared" si="139"/>
        <v/>
      </c>
      <c r="M91" s="55" t="str">
        <f t="shared" si="88"/>
        <v/>
      </c>
      <c r="N91" s="56" t="str">
        <f t="shared" si="117"/>
        <v/>
      </c>
      <c r="O91" s="57" t="str">
        <f t="shared" si="90"/>
        <v/>
      </c>
      <c r="P91" s="58" t="str">
        <f t="shared" si="118"/>
        <v/>
      </c>
      <c r="Q91" s="59" t="str">
        <f t="shared" si="119"/>
        <v/>
      </c>
      <c r="R91" s="60" t="str">
        <f t="shared" si="6"/>
        <v/>
      </c>
      <c r="S91" s="55" t="str">
        <f t="shared" si="120"/>
        <v/>
      </c>
      <c r="T91" s="61" t="str">
        <f t="shared" si="94"/>
        <v/>
      </c>
      <c r="U91" s="62" t="str">
        <f t="shared" si="121"/>
        <v/>
      </c>
      <c r="V91" s="63" t="str">
        <f t="shared" si="96"/>
        <v/>
      </c>
      <c r="W91" s="64" t="str">
        <f t="shared" si="122"/>
        <v/>
      </c>
      <c r="X91" s="63" t="str">
        <f t="shared" si="123"/>
        <v/>
      </c>
      <c r="Y91" s="63" t="str">
        <f t="shared" si="124"/>
        <v/>
      </c>
      <c r="Z91" s="55" t="str">
        <f t="shared" si="125"/>
        <v/>
      </c>
      <c r="AA91" s="65" t="str">
        <f t="shared" si="101"/>
        <v/>
      </c>
      <c r="AB91" s="56" t="str">
        <f t="shared" si="126"/>
        <v/>
      </c>
      <c r="AC91" s="66" t="str">
        <f t="shared" si="103"/>
        <v/>
      </c>
      <c r="AD91" s="58" t="str">
        <f t="shared" si="127"/>
        <v/>
      </c>
      <c r="AE91" s="67" t="str">
        <f t="shared" si="128"/>
        <v/>
      </c>
      <c r="AF91" s="60" t="str">
        <f t="shared" si="129"/>
        <v/>
      </c>
      <c r="AG91" s="60" t="str">
        <f t="shared" si="130"/>
        <v/>
      </c>
      <c r="AH91" s="68" t="str">
        <f t="shared" si="108"/>
        <v/>
      </c>
      <c r="AI91" s="69" t="str">
        <f t="shared" si="131"/>
        <v/>
      </c>
      <c r="AJ91" s="63" t="str">
        <f t="shared" si="110"/>
        <v/>
      </c>
      <c r="AK91" s="63" t="str">
        <f t="shared" si="132"/>
        <v/>
      </c>
      <c r="AL91" s="63" t="str">
        <f t="shared" si="133"/>
        <v/>
      </c>
      <c r="AM91" s="63" t="str">
        <f t="shared" si="134"/>
        <v/>
      </c>
      <c r="AN91" s="63" t="str">
        <f t="shared" si="135"/>
        <v/>
      </c>
    </row>
    <row r="92" spans="3:40" ht="25.5" outlineLevel="1" thickTop="1" thickBot="1" x14ac:dyDescent="0.4">
      <c r="C92" s="111"/>
      <c r="D92" s="112"/>
      <c r="E92" s="51"/>
      <c r="F92" s="52"/>
      <c r="G92" s="52"/>
      <c r="H92" s="51"/>
      <c r="I92" s="51"/>
      <c r="J92" s="53"/>
      <c r="K92" s="53"/>
      <c r="L92" s="54" t="str">
        <f t="shared" si="139"/>
        <v/>
      </c>
      <c r="M92" s="55" t="str">
        <f t="shared" si="88"/>
        <v/>
      </c>
      <c r="N92" s="56" t="str">
        <f t="shared" si="117"/>
        <v/>
      </c>
      <c r="O92" s="57" t="str">
        <f t="shared" si="90"/>
        <v/>
      </c>
      <c r="P92" s="58" t="str">
        <f t="shared" si="118"/>
        <v/>
      </c>
      <c r="Q92" s="59" t="str">
        <f t="shared" si="119"/>
        <v/>
      </c>
      <c r="R92" s="60" t="str">
        <f t="shared" si="6"/>
        <v/>
      </c>
      <c r="S92" s="55" t="str">
        <f t="shared" si="120"/>
        <v/>
      </c>
      <c r="T92" s="61" t="str">
        <f t="shared" si="94"/>
        <v/>
      </c>
      <c r="U92" s="62" t="str">
        <f t="shared" si="121"/>
        <v/>
      </c>
      <c r="V92" s="63" t="str">
        <f t="shared" si="96"/>
        <v/>
      </c>
      <c r="W92" s="64" t="str">
        <f t="shared" si="122"/>
        <v/>
      </c>
      <c r="X92" s="63" t="str">
        <f t="shared" si="123"/>
        <v/>
      </c>
      <c r="Y92" s="63" t="str">
        <f t="shared" si="124"/>
        <v/>
      </c>
      <c r="Z92" s="55" t="str">
        <f t="shared" si="125"/>
        <v/>
      </c>
      <c r="AA92" s="65" t="str">
        <f t="shared" si="101"/>
        <v/>
      </c>
      <c r="AB92" s="56" t="str">
        <f t="shared" si="126"/>
        <v/>
      </c>
      <c r="AC92" s="66" t="str">
        <f t="shared" si="103"/>
        <v/>
      </c>
      <c r="AD92" s="58" t="str">
        <f t="shared" si="127"/>
        <v/>
      </c>
      <c r="AE92" s="67" t="str">
        <f t="shared" si="128"/>
        <v/>
      </c>
      <c r="AF92" s="60" t="str">
        <f t="shared" si="129"/>
        <v/>
      </c>
      <c r="AG92" s="60" t="str">
        <f t="shared" si="130"/>
        <v/>
      </c>
      <c r="AH92" s="68" t="str">
        <f t="shared" si="108"/>
        <v/>
      </c>
      <c r="AI92" s="69" t="str">
        <f t="shared" si="131"/>
        <v/>
      </c>
      <c r="AJ92" s="63" t="str">
        <f t="shared" si="110"/>
        <v/>
      </c>
      <c r="AK92" s="63" t="str">
        <f t="shared" si="132"/>
        <v/>
      </c>
      <c r="AL92" s="63" t="str">
        <f t="shared" si="133"/>
        <v/>
      </c>
      <c r="AM92" s="63" t="str">
        <f t="shared" si="134"/>
        <v/>
      </c>
      <c r="AN92" s="63" t="str">
        <f t="shared" si="135"/>
        <v/>
      </c>
    </row>
    <row r="93" spans="3:40" ht="25.5" outlineLevel="1" thickTop="1" thickBot="1" x14ac:dyDescent="0.4">
      <c r="C93" s="111"/>
      <c r="D93" s="112"/>
      <c r="E93" s="51"/>
      <c r="F93" s="52"/>
      <c r="G93" s="52"/>
      <c r="H93" s="51"/>
      <c r="I93" s="51"/>
      <c r="J93" s="53"/>
      <c r="K93" s="53"/>
      <c r="L93" s="54" t="str">
        <f t="shared" si="139"/>
        <v/>
      </c>
      <c r="M93" s="55" t="str">
        <f t="shared" si="88"/>
        <v/>
      </c>
      <c r="N93" s="56" t="str">
        <f t="shared" si="117"/>
        <v/>
      </c>
      <c r="O93" s="57" t="str">
        <f t="shared" si="90"/>
        <v/>
      </c>
      <c r="P93" s="58" t="str">
        <f t="shared" si="118"/>
        <v/>
      </c>
      <c r="Q93" s="59" t="str">
        <f t="shared" si="119"/>
        <v/>
      </c>
      <c r="R93" s="60" t="str">
        <f t="shared" si="6"/>
        <v/>
      </c>
      <c r="S93" s="55" t="str">
        <f t="shared" si="120"/>
        <v/>
      </c>
      <c r="T93" s="61" t="str">
        <f t="shared" si="94"/>
        <v/>
      </c>
      <c r="U93" s="62" t="str">
        <f t="shared" si="121"/>
        <v/>
      </c>
      <c r="V93" s="63" t="str">
        <f t="shared" si="96"/>
        <v/>
      </c>
      <c r="W93" s="64" t="str">
        <f t="shared" si="122"/>
        <v/>
      </c>
      <c r="X93" s="63" t="str">
        <f t="shared" si="123"/>
        <v/>
      </c>
      <c r="Y93" s="63" t="str">
        <f t="shared" si="124"/>
        <v/>
      </c>
      <c r="Z93" s="55" t="str">
        <f t="shared" si="125"/>
        <v/>
      </c>
      <c r="AA93" s="65" t="str">
        <f t="shared" si="101"/>
        <v/>
      </c>
      <c r="AB93" s="56" t="str">
        <f t="shared" si="126"/>
        <v/>
      </c>
      <c r="AC93" s="66" t="str">
        <f t="shared" si="103"/>
        <v/>
      </c>
      <c r="AD93" s="58" t="str">
        <f t="shared" si="127"/>
        <v/>
      </c>
      <c r="AE93" s="67" t="str">
        <f t="shared" si="128"/>
        <v/>
      </c>
      <c r="AF93" s="60" t="str">
        <f t="shared" si="129"/>
        <v/>
      </c>
      <c r="AG93" s="60" t="str">
        <f t="shared" si="130"/>
        <v/>
      </c>
      <c r="AH93" s="68" t="str">
        <f t="shared" si="108"/>
        <v/>
      </c>
      <c r="AI93" s="69" t="str">
        <f t="shared" si="131"/>
        <v/>
      </c>
      <c r="AJ93" s="63" t="str">
        <f t="shared" si="110"/>
        <v/>
      </c>
      <c r="AK93" s="63" t="str">
        <f t="shared" si="132"/>
        <v/>
      </c>
      <c r="AL93" s="63" t="str">
        <f t="shared" si="133"/>
        <v/>
      </c>
      <c r="AM93" s="63" t="str">
        <f t="shared" si="134"/>
        <v/>
      </c>
      <c r="AN93" s="63" t="str">
        <f t="shared" si="135"/>
        <v/>
      </c>
    </row>
    <row r="94" spans="3:40" ht="25.5" outlineLevel="1" thickTop="1" thickBot="1" x14ac:dyDescent="0.4">
      <c r="C94" s="111"/>
      <c r="D94" s="112"/>
      <c r="E94" s="51"/>
      <c r="F94" s="52"/>
      <c r="G94" s="52"/>
      <c r="H94" s="51"/>
      <c r="I94" s="51"/>
      <c r="J94" s="53"/>
      <c r="K94" s="53"/>
      <c r="L94" s="54" t="str">
        <f t="shared" si="139"/>
        <v/>
      </c>
      <c r="M94" s="55" t="str">
        <f t="shared" si="88"/>
        <v/>
      </c>
      <c r="N94" s="56" t="str">
        <f t="shared" si="117"/>
        <v/>
      </c>
      <c r="O94" s="57" t="str">
        <f t="shared" si="90"/>
        <v/>
      </c>
      <c r="P94" s="58" t="str">
        <f t="shared" si="118"/>
        <v/>
      </c>
      <c r="Q94" s="59" t="str">
        <f t="shared" si="119"/>
        <v/>
      </c>
      <c r="R94" s="60" t="str">
        <f t="shared" si="6"/>
        <v/>
      </c>
      <c r="S94" s="55" t="str">
        <f t="shared" si="120"/>
        <v/>
      </c>
      <c r="T94" s="61" t="str">
        <f t="shared" si="94"/>
        <v/>
      </c>
      <c r="U94" s="62" t="str">
        <f t="shared" si="121"/>
        <v/>
      </c>
      <c r="V94" s="63" t="str">
        <f t="shared" si="96"/>
        <v/>
      </c>
      <c r="W94" s="64" t="str">
        <f t="shared" si="122"/>
        <v/>
      </c>
      <c r="X94" s="63" t="str">
        <f t="shared" si="123"/>
        <v/>
      </c>
      <c r="Y94" s="63" t="str">
        <f t="shared" si="124"/>
        <v/>
      </c>
      <c r="Z94" s="55" t="str">
        <f t="shared" si="125"/>
        <v/>
      </c>
      <c r="AA94" s="65" t="str">
        <f t="shared" si="101"/>
        <v/>
      </c>
      <c r="AB94" s="56" t="str">
        <f t="shared" si="126"/>
        <v/>
      </c>
      <c r="AC94" s="66" t="str">
        <f t="shared" si="103"/>
        <v/>
      </c>
      <c r="AD94" s="58" t="str">
        <f t="shared" si="127"/>
        <v/>
      </c>
      <c r="AE94" s="67" t="str">
        <f t="shared" si="128"/>
        <v/>
      </c>
      <c r="AF94" s="60" t="str">
        <f t="shared" si="129"/>
        <v/>
      </c>
      <c r="AG94" s="60" t="str">
        <f t="shared" si="130"/>
        <v/>
      </c>
      <c r="AH94" s="68" t="str">
        <f t="shared" si="108"/>
        <v/>
      </c>
      <c r="AI94" s="69" t="str">
        <f t="shared" si="131"/>
        <v/>
      </c>
      <c r="AJ94" s="63" t="str">
        <f t="shared" si="110"/>
        <v/>
      </c>
      <c r="AK94" s="63" t="str">
        <f t="shared" si="132"/>
        <v/>
      </c>
      <c r="AL94" s="63" t="str">
        <f t="shared" si="133"/>
        <v/>
      </c>
      <c r="AM94" s="63" t="str">
        <f t="shared" si="134"/>
        <v/>
      </c>
      <c r="AN94" s="63" t="str">
        <f t="shared" si="135"/>
        <v/>
      </c>
    </row>
    <row r="95" spans="3:40" ht="25.5" outlineLevel="1" thickTop="1" thickBot="1" x14ac:dyDescent="0.4">
      <c r="C95" s="111"/>
      <c r="D95" s="112"/>
      <c r="E95" s="51"/>
      <c r="F95" s="52"/>
      <c r="G95" s="52"/>
      <c r="H95" s="51"/>
      <c r="I95" s="51"/>
      <c r="J95" s="53"/>
      <c r="K95" s="53"/>
      <c r="L95" s="54" t="str">
        <f t="shared" si="139"/>
        <v/>
      </c>
      <c r="M95" s="55" t="str">
        <f t="shared" si="88"/>
        <v/>
      </c>
      <c r="N95" s="56" t="str">
        <f t="shared" si="117"/>
        <v/>
      </c>
      <c r="O95" s="57" t="str">
        <f t="shared" si="90"/>
        <v/>
      </c>
      <c r="P95" s="58" t="str">
        <f t="shared" si="118"/>
        <v/>
      </c>
      <c r="Q95" s="59" t="str">
        <f t="shared" si="119"/>
        <v/>
      </c>
      <c r="R95" s="60" t="str">
        <f t="shared" si="6"/>
        <v/>
      </c>
      <c r="S95" s="55" t="str">
        <f t="shared" si="120"/>
        <v/>
      </c>
      <c r="T95" s="61" t="str">
        <f t="shared" si="94"/>
        <v/>
      </c>
      <c r="U95" s="62" t="str">
        <f t="shared" si="121"/>
        <v/>
      </c>
      <c r="V95" s="63" t="str">
        <f t="shared" si="96"/>
        <v/>
      </c>
      <c r="W95" s="64" t="str">
        <f t="shared" si="122"/>
        <v/>
      </c>
      <c r="X95" s="63" t="str">
        <f t="shared" si="123"/>
        <v/>
      </c>
      <c r="Y95" s="63" t="str">
        <f t="shared" si="124"/>
        <v/>
      </c>
      <c r="Z95" s="55" t="str">
        <f t="shared" si="125"/>
        <v/>
      </c>
      <c r="AA95" s="65" t="str">
        <f t="shared" si="101"/>
        <v/>
      </c>
      <c r="AB95" s="56" t="str">
        <f t="shared" si="126"/>
        <v/>
      </c>
      <c r="AC95" s="66" t="str">
        <f t="shared" si="103"/>
        <v/>
      </c>
      <c r="AD95" s="58" t="str">
        <f t="shared" si="127"/>
        <v/>
      </c>
      <c r="AE95" s="67" t="str">
        <f t="shared" si="128"/>
        <v/>
      </c>
      <c r="AF95" s="60" t="str">
        <f t="shared" si="129"/>
        <v/>
      </c>
      <c r="AG95" s="60" t="str">
        <f t="shared" si="130"/>
        <v/>
      </c>
      <c r="AH95" s="68" t="str">
        <f t="shared" si="108"/>
        <v/>
      </c>
      <c r="AI95" s="69" t="str">
        <f t="shared" si="131"/>
        <v/>
      </c>
      <c r="AJ95" s="63" t="str">
        <f t="shared" si="110"/>
        <v/>
      </c>
      <c r="AK95" s="63" t="str">
        <f t="shared" si="132"/>
        <v/>
      </c>
      <c r="AL95" s="63" t="str">
        <f t="shared" si="133"/>
        <v/>
      </c>
      <c r="AM95" s="63" t="str">
        <f t="shared" si="134"/>
        <v/>
      </c>
      <c r="AN95" s="63" t="str">
        <f t="shared" si="135"/>
        <v/>
      </c>
    </row>
    <row r="96" spans="3:40" ht="25.5" outlineLevel="1" thickTop="1" thickBot="1" x14ac:dyDescent="0.4">
      <c r="C96" s="111"/>
      <c r="D96" s="112"/>
      <c r="E96" s="51"/>
      <c r="F96" s="52"/>
      <c r="G96" s="52"/>
      <c r="H96" s="51"/>
      <c r="I96" s="51"/>
      <c r="J96" s="53"/>
      <c r="K96" s="53"/>
      <c r="L96" s="54" t="str">
        <f t="shared" si="139"/>
        <v/>
      </c>
      <c r="M96" s="55" t="str">
        <f t="shared" si="88"/>
        <v/>
      </c>
      <c r="N96" s="56" t="str">
        <f t="shared" si="117"/>
        <v/>
      </c>
      <c r="O96" s="57" t="str">
        <f t="shared" si="90"/>
        <v/>
      </c>
      <c r="P96" s="58" t="str">
        <f t="shared" si="118"/>
        <v/>
      </c>
      <c r="Q96" s="59" t="str">
        <f t="shared" si="119"/>
        <v/>
      </c>
      <c r="R96" s="60" t="str">
        <f t="shared" si="6"/>
        <v/>
      </c>
      <c r="S96" s="55" t="str">
        <f t="shared" si="120"/>
        <v/>
      </c>
      <c r="T96" s="61" t="str">
        <f t="shared" si="94"/>
        <v/>
      </c>
      <c r="U96" s="62" t="str">
        <f t="shared" si="121"/>
        <v/>
      </c>
      <c r="V96" s="63" t="str">
        <f t="shared" si="96"/>
        <v/>
      </c>
      <c r="W96" s="64" t="str">
        <f t="shared" si="122"/>
        <v/>
      </c>
      <c r="X96" s="63" t="str">
        <f t="shared" si="123"/>
        <v/>
      </c>
      <c r="Y96" s="63" t="str">
        <f t="shared" si="124"/>
        <v/>
      </c>
      <c r="Z96" s="55" t="str">
        <f t="shared" si="125"/>
        <v/>
      </c>
      <c r="AA96" s="65" t="str">
        <f t="shared" si="101"/>
        <v/>
      </c>
      <c r="AB96" s="56" t="str">
        <f t="shared" si="126"/>
        <v/>
      </c>
      <c r="AC96" s="66" t="str">
        <f t="shared" si="103"/>
        <v/>
      </c>
      <c r="AD96" s="58" t="str">
        <f t="shared" si="127"/>
        <v/>
      </c>
      <c r="AE96" s="67" t="str">
        <f t="shared" si="128"/>
        <v/>
      </c>
      <c r="AF96" s="60" t="str">
        <f t="shared" si="129"/>
        <v/>
      </c>
      <c r="AG96" s="60" t="str">
        <f t="shared" si="130"/>
        <v/>
      </c>
      <c r="AH96" s="68" t="str">
        <f t="shared" si="108"/>
        <v/>
      </c>
      <c r="AI96" s="69" t="str">
        <f t="shared" si="131"/>
        <v/>
      </c>
      <c r="AJ96" s="63" t="str">
        <f t="shared" si="110"/>
        <v/>
      </c>
      <c r="AK96" s="63" t="str">
        <f t="shared" si="132"/>
        <v/>
      </c>
      <c r="AL96" s="63" t="str">
        <f t="shared" si="133"/>
        <v/>
      </c>
      <c r="AM96" s="63" t="str">
        <f t="shared" si="134"/>
        <v/>
      </c>
      <c r="AN96" s="63" t="str">
        <f t="shared" si="135"/>
        <v/>
      </c>
    </row>
    <row r="97" spans="1:40" ht="25.5" outlineLevel="1" thickTop="1" thickBot="1" x14ac:dyDescent="0.4">
      <c r="C97" s="111"/>
      <c r="D97" s="112"/>
      <c r="E97" s="51"/>
      <c r="F97" s="52"/>
      <c r="G97" s="52"/>
      <c r="H97" s="51"/>
      <c r="I97" s="51"/>
      <c r="J97" s="53"/>
      <c r="K97" s="53"/>
      <c r="L97" s="54" t="str">
        <f t="shared" si="139"/>
        <v/>
      </c>
      <c r="M97" s="55" t="str">
        <f t="shared" si="88"/>
        <v/>
      </c>
      <c r="N97" s="56" t="str">
        <f t="shared" si="117"/>
        <v/>
      </c>
      <c r="O97" s="57" t="str">
        <f t="shared" si="90"/>
        <v/>
      </c>
      <c r="P97" s="58" t="str">
        <f t="shared" si="118"/>
        <v/>
      </c>
      <c r="Q97" s="59" t="str">
        <f t="shared" si="119"/>
        <v/>
      </c>
      <c r="R97" s="60" t="str">
        <f t="shared" si="6"/>
        <v/>
      </c>
      <c r="S97" s="55" t="str">
        <f t="shared" si="120"/>
        <v/>
      </c>
      <c r="T97" s="61" t="str">
        <f t="shared" si="94"/>
        <v/>
      </c>
      <c r="U97" s="62" t="str">
        <f t="shared" si="121"/>
        <v/>
      </c>
      <c r="V97" s="63" t="str">
        <f t="shared" si="96"/>
        <v/>
      </c>
      <c r="W97" s="64" t="str">
        <f t="shared" si="122"/>
        <v/>
      </c>
      <c r="X97" s="63" t="str">
        <f t="shared" si="123"/>
        <v/>
      </c>
      <c r="Y97" s="63" t="str">
        <f t="shared" si="124"/>
        <v/>
      </c>
      <c r="Z97" s="55" t="str">
        <f t="shared" si="125"/>
        <v/>
      </c>
      <c r="AA97" s="65" t="str">
        <f t="shared" si="101"/>
        <v/>
      </c>
      <c r="AB97" s="56" t="str">
        <f t="shared" si="126"/>
        <v/>
      </c>
      <c r="AC97" s="66" t="str">
        <f t="shared" si="103"/>
        <v/>
      </c>
      <c r="AD97" s="58" t="str">
        <f t="shared" si="127"/>
        <v/>
      </c>
      <c r="AE97" s="67" t="str">
        <f t="shared" si="128"/>
        <v/>
      </c>
      <c r="AF97" s="60" t="str">
        <f t="shared" si="129"/>
        <v/>
      </c>
      <c r="AG97" s="60" t="str">
        <f t="shared" si="130"/>
        <v/>
      </c>
      <c r="AH97" s="68" t="str">
        <f t="shared" si="108"/>
        <v/>
      </c>
      <c r="AI97" s="69" t="str">
        <f t="shared" si="131"/>
        <v/>
      </c>
      <c r="AJ97" s="63" t="str">
        <f t="shared" si="110"/>
        <v/>
      </c>
      <c r="AK97" s="63" t="str">
        <f t="shared" si="132"/>
        <v/>
      </c>
      <c r="AL97" s="63" t="str">
        <f t="shared" si="133"/>
        <v/>
      </c>
      <c r="AM97" s="63" t="str">
        <f t="shared" si="134"/>
        <v/>
      </c>
      <c r="AN97" s="63" t="str">
        <f t="shared" si="135"/>
        <v/>
      </c>
    </row>
    <row r="98" spans="1:40" ht="25.5" outlineLevel="1" thickTop="1" thickBot="1" x14ac:dyDescent="0.4">
      <c r="C98" s="111"/>
      <c r="D98" s="112"/>
      <c r="E98" s="51"/>
      <c r="F98" s="52"/>
      <c r="G98" s="52"/>
      <c r="H98" s="51"/>
      <c r="I98" s="51"/>
      <c r="J98" s="53"/>
      <c r="K98" s="53"/>
      <c r="L98" s="54" t="str">
        <f t="shared" si="139"/>
        <v/>
      </c>
      <c r="M98" s="55" t="str">
        <f t="shared" si="88"/>
        <v/>
      </c>
      <c r="N98" s="56" t="str">
        <f t="shared" si="117"/>
        <v/>
      </c>
      <c r="O98" s="57" t="str">
        <f t="shared" si="90"/>
        <v/>
      </c>
      <c r="P98" s="58" t="str">
        <f t="shared" si="118"/>
        <v/>
      </c>
      <c r="Q98" s="59" t="str">
        <f t="shared" si="119"/>
        <v/>
      </c>
      <c r="R98" s="60" t="str">
        <f t="shared" si="6"/>
        <v/>
      </c>
      <c r="S98" s="55" t="str">
        <f t="shared" si="120"/>
        <v/>
      </c>
      <c r="T98" s="61" t="str">
        <f t="shared" si="94"/>
        <v/>
      </c>
      <c r="U98" s="62" t="str">
        <f t="shared" si="121"/>
        <v/>
      </c>
      <c r="V98" s="63" t="str">
        <f t="shared" si="96"/>
        <v/>
      </c>
      <c r="W98" s="64" t="str">
        <f t="shared" si="122"/>
        <v/>
      </c>
      <c r="X98" s="63" t="str">
        <f t="shared" si="123"/>
        <v/>
      </c>
      <c r="Y98" s="63" t="str">
        <f t="shared" si="124"/>
        <v/>
      </c>
      <c r="Z98" s="55" t="str">
        <f t="shared" si="125"/>
        <v/>
      </c>
      <c r="AA98" s="65" t="str">
        <f t="shared" si="101"/>
        <v/>
      </c>
      <c r="AB98" s="56" t="str">
        <f t="shared" si="126"/>
        <v/>
      </c>
      <c r="AC98" s="66" t="str">
        <f t="shared" si="103"/>
        <v/>
      </c>
      <c r="AD98" s="58" t="str">
        <f t="shared" si="127"/>
        <v/>
      </c>
      <c r="AE98" s="67" t="str">
        <f t="shared" si="128"/>
        <v/>
      </c>
      <c r="AF98" s="60" t="str">
        <f t="shared" si="129"/>
        <v/>
      </c>
      <c r="AG98" s="60" t="str">
        <f t="shared" si="130"/>
        <v/>
      </c>
      <c r="AH98" s="68" t="str">
        <f t="shared" si="108"/>
        <v/>
      </c>
      <c r="AI98" s="69" t="str">
        <f t="shared" si="131"/>
        <v/>
      </c>
      <c r="AJ98" s="63" t="str">
        <f t="shared" si="110"/>
        <v/>
      </c>
      <c r="AK98" s="63" t="str">
        <f t="shared" si="132"/>
        <v/>
      </c>
      <c r="AL98" s="63" t="str">
        <f t="shared" si="133"/>
        <v/>
      </c>
      <c r="AM98" s="63" t="str">
        <f t="shared" si="134"/>
        <v/>
      </c>
      <c r="AN98" s="63" t="str">
        <f t="shared" si="135"/>
        <v/>
      </c>
    </row>
    <row r="99" spans="1:40" ht="25.5" outlineLevel="1" thickTop="1" thickBot="1" x14ac:dyDescent="0.4">
      <c r="C99" s="111"/>
      <c r="D99" s="112"/>
      <c r="E99" s="51"/>
      <c r="F99" s="52"/>
      <c r="G99" s="52"/>
      <c r="H99" s="51"/>
      <c r="I99" s="51"/>
      <c r="J99" s="53"/>
      <c r="K99" s="53"/>
      <c r="L99" s="54" t="str">
        <f t="shared" si="139"/>
        <v/>
      </c>
      <c r="M99" s="55" t="str">
        <f t="shared" si="88"/>
        <v/>
      </c>
      <c r="N99" s="56" t="str">
        <f t="shared" si="117"/>
        <v/>
      </c>
      <c r="O99" s="57" t="str">
        <f t="shared" si="90"/>
        <v/>
      </c>
      <c r="P99" s="58" t="str">
        <f t="shared" si="118"/>
        <v/>
      </c>
      <c r="Q99" s="59" t="str">
        <f t="shared" si="119"/>
        <v/>
      </c>
      <c r="R99" s="60" t="str">
        <f t="shared" si="6"/>
        <v/>
      </c>
      <c r="S99" s="55" t="str">
        <f t="shared" si="120"/>
        <v/>
      </c>
      <c r="T99" s="61" t="str">
        <f t="shared" si="94"/>
        <v/>
      </c>
      <c r="U99" s="62" t="str">
        <f t="shared" si="121"/>
        <v/>
      </c>
      <c r="V99" s="63" t="str">
        <f t="shared" si="96"/>
        <v/>
      </c>
      <c r="W99" s="64" t="str">
        <f t="shared" si="122"/>
        <v/>
      </c>
      <c r="X99" s="63" t="str">
        <f t="shared" si="123"/>
        <v/>
      </c>
      <c r="Y99" s="63" t="str">
        <f t="shared" si="124"/>
        <v/>
      </c>
      <c r="Z99" s="55" t="str">
        <f t="shared" si="125"/>
        <v/>
      </c>
      <c r="AA99" s="65" t="str">
        <f t="shared" si="101"/>
        <v/>
      </c>
      <c r="AB99" s="56" t="str">
        <f t="shared" si="126"/>
        <v/>
      </c>
      <c r="AC99" s="66" t="str">
        <f t="shared" si="103"/>
        <v/>
      </c>
      <c r="AD99" s="58" t="str">
        <f t="shared" si="127"/>
        <v/>
      </c>
      <c r="AE99" s="67" t="str">
        <f t="shared" si="128"/>
        <v/>
      </c>
      <c r="AF99" s="60" t="str">
        <f t="shared" si="129"/>
        <v/>
      </c>
      <c r="AG99" s="60" t="str">
        <f t="shared" si="130"/>
        <v/>
      </c>
      <c r="AH99" s="68" t="str">
        <f t="shared" si="108"/>
        <v/>
      </c>
      <c r="AI99" s="69" t="str">
        <f t="shared" si="131"/>
        <v/>
      </c>
      <c r="AJ99" s="63" t="str">
        <f t="shared" si="110"/>
        <v/>
      </c>
      <c r="AK99" s="63" t="str">
        <f t="shared" si="132"/>
        <v/>
      </c>
      <c r="AL99" s="63" t="str">
        <f t="shared" si="133"/>
        <v/>
      </c>
      <c r="AM99" s="63" t="str">
        <f t="shared" si="134"/>
        <v/>
      </c>
      <c r="AN99" s="63" t="str">
        <f t="shared" si="135"/>
        <v/>
      </c>
    </row>
    <row r="100" spans="1:40" ht="25.5" outlineLevel="1" thickTop="1" thickBot="1" x14ac:dyDescent="0.4">
      <c r="C100" s="111"/>
      <c r="D100" s="112"/>
      <c r="E100" s="51"/>
      <c r="F100" s="52"/>
      <c r="G100" s="52"/>
      <c r="H100" s="51"/>
      <c r="I100" s="51"/>
      <c r="J100" s="53"/>
      <c r="K100" s="53"/>
      <c r="L100" s="54" t="str">
        <f t="shared" si="139"/>
        <v/>
      </c>
      <c r="M100" s="55" t="str">
        <f t="shared" si="88"/>
        <v/>
      </c>
      <c r="N100" s="56" t="str">
        <f t="shared" si="2"/>
        <v/>
      </c>
      <c r="O100" s="57" t="str">
        <f t="shared" si="90"/>
        <v/>
      </c>
      <c r="P100" s="58" t="str">
        <f t="shared" si="4"/>
        <v/>
      </c>
      <c r="Q100" s="59" t="str">
        <f t="shared" si="119"/>
        <v/>
      </c>
      <c r="R100" s="60" t="str">
        <f t="shared" si="6"/>
        <v/>
      </c>
      <c r="S100" s="55" t="str">
        <f t="shared" si="120"/>
        <v/>
      </c>
      <c r="T100" s="61" t="str">
        <f t="shared" si="94"/>
        <v/>
      </c>
      <c r="U100" s="62" t="str">
        <f t="shared" si="9"/>
        <v/>
      </c>
      <c r="V100" s="63" t="str">
        <f t="shared" si="96"/>
        <v/>
      </c>
      <c r="W100" s="64" t="str">
        <f t="shared" si="11"/>
        <v/>
      </c>
      <c r="X100" s="63" t="str">
        <f t="shared" si="123"/>
        <v/>
      </c>
      <c r="Y100" s="63" t="str">
        <f t="shared" si="124"/>
        <v/>
      </c>
      <c r="Z100" s="55" t="str">
        <f t="shared" si="125"/>
        <v/>
      </c>
      <c r="AA100" s="65" t="str">
        <f t="shared" si="101"/>
        <v/>
      </c>
      <c r="AB100" s="56" t="str">
        <f t="shared" si="16"/>
        <v/>
      </c>
      <c r="AC100" s="66" t="str">
        <f t="shared" si="103"/>
        <v/>
      </c>
      <c r="AD100" s="58" t="str">
        <f t="shared" si="127"/>
        <v/>
      </c>
      <c r="AE100" s="67" t="str">
        <f t="shared" si="128"/>
        <v/>
      </c>
      <c r="AF100" s="60" t="str">
        <f t="shared" si="129"/>
        <v/>
      </c>
      <c r="AG100" s="60" t="str">
        <f t="shared" si="130"/>
        <v/>
      </c>
      <c r="AH100" s="68" t="str">
        <f t="shared" si="108"/>
        <v/>
      </c>
      <c r="AI100" s="69" t="str">
        <f t="shared" si="23"/>
        <v/>
      </c>
      <c r="AJ100" s="63" t="str">
        <f t="shared" si="110"/>
        <v/>
      </c>
      <c r="AK100" s="63" t="str">
        <f t="shared" si="132"/>
        <v/>
      </c>
      <c r="AL100" s="63" t="str">
        <f t="shared" si="133"/>
        <v/>
      </c>
      <c r="AM100" s="63" t="str">
        <f t="shared" si="134"/>
        <v/>
      </c>
      <c r="AN100" s="63" t="str">
        <f t="shared" si="135"/>
        <v/>
      </c>
    </row>
    <row r="101" spans="1:40" ht="25.5" outlineLevel="1" thickTop="1" thickBot="1" x14ac:dyDescent="0.4">
      <c r="C101" s="111"/>
      <c r="D101" s="112"/>
      <c r="E101" s="51"/>
      <c r="F101" s="52"/>
      <c r="G101" s="52"/>
      <c r="H101" s="51"/>
      <c r="I101" s="51"/>
      <c r="J101" s="53"/>
      <c r="K101" s="53"/>
      <c r="L101" s="54" t="str">
        <f t="shared" si="139"/>
        <v/>
      </c>
      <c r="M101" s="55" t="str">
        <f t="shared" si="88"/>
        <v/>
      </c>
      <c r="N101" s="56" t="str">
        <f t="shared" si="2"/>
        <v/>
      </c>
      <c r="O101" s="57" t="str">
        <f t="shared" si="90"/>
        <v/>
      </c>
      <c r="P101" s="58" t="str">
        <f t="shared" si="4"/>
        <v/>
      </c>
      <c r="Q101" s="59" t="str">
        <f t="shared" si="119"/>
        <v/>
      </c>
      <c r="R101" s="60" t="str">
        <f t="shared" si="6"/>
        <v/>
      </c>
      <c r="S101" s="55" t="str">
        <f t="shared" si="120"/>
        <v/>
      </c>
      <c r="T101" s="61" t="str">
        <f t="shared" si="94"/>
        <v/>
      </c>
      <c r="U101" s="62" t="str">
        <f t="shared" si="9"/>
        <v/>
      </c>
      <c r="V101" s="63" t="str">
        <f t="shared" si="96"/>
        <v/>
      </c>
      <c r="W101" s="64" t="str">
        <f t="shared" si="11"/>
        <v/>
      </c>
      <c r="X101" s="63" t="str">
        <f t="shared" si="123"/>
        <v/>
      </c>
      <c r="Y101" s="63" t="str">
        <f t="shared" si="124"/>
        <v/>
      </c>
      <c r="Z101" s="55" t="str">
        <f t="shared" si="125"/>
        <v/>
      </c>
      <c r="AA101" s="65" t="str">
        <f t="shared" si="101"/>
        <v/>
      </c>
      <c r="AB101" s="56" t="str">
        <f t="shared" si="16"/>
        <v/>
      </c>
      <c r="AC101" s="66" t="str">
        <f t="shared" si="103"/>
        <v/>
      </c>
      <c r="AD101" s="58" t="str">
        <f t="shared" si="127"/>
        <v/>
      </c>
      <c r="AE101" s="67" t="str">
        <f t="shared" si="128"/>
        <v/>
      </c>
      <c r="AF101" s="60" t="str">
        <f t="shared" si="129"/>
        <v/>
      </c>
      <c r="AG101" s="60" t="str">
        <f t="shared" si="130"/>
        <v/>
      </c>
      <c r="AH101" s="68" t="str">
        <f t="shared" si="108"/>
        <v/>
      </c>
      <c r="AI101" s="69" t="str">
        <f t="shared" si="23"/>
        <v/>
      </c>
      <c r="AJ101" s="63" t="str">
        <f t="shared" si="110"/>
        <v/>
      </c>
      <c r="AK101" s="63" t="str">
        <f t="shared" si="132"/>
        <v/>
      </c>
      <c r="AL101" s="63" t="str">
        <f t="shared" si="133"/>
        <v/>
      </c>
      <c r="AM101" s="63" t="str">
        <f t="shared" si="134"/>
        <v/>
      </c>
      <c r="AN101" s="63" t="str">
        <f t="shared" si="135"/>
        <v/>
      </c>
    </row>
    <row r="102" spans="1:40" ht="24" customHeight="1" thickTop="1" x14ac:dyDescent="0.4">
      <c r="A102" s="94"/>
      <c r="B102" s="94"/>
      <c r="C102" s="94"/>
      <c r="D102" s="94"/>
      <c r="E102" s="94"/>
      <c r="F102" s="94"/>
      <c r="G102" s="94"/>
      <c r="H102" s="94"/>
      <c r="I102" s="94"/>
      <c r="J102" s="94"/>
      <c r="K102" s="94"/>
      <c r="L102" s="98" t="str">
        <f ca="1">_xlfn.CONCAT("]}, // ULTIMA LINEA DEL CANTO: ",L1)</f>
        <v xml:space="preserve">]}, // ULTIMA LINEA DEL CANTO: </v>
      </c>
      <c r="M102" s="94"/>
    </row>
    <row r="103" spans="1:40" ht="20.25" x14ac:dyDescent="0.25">
      <c r="L103" s="99" t="s">
        <v>1012</v>
      </c>
      <c r="M103" s="100"/>
    </row>
    <row r="104" spans="1:40" ht="15.75" outlineLevel="1" thickBot="1" x14ac:dyDescent="0.3">
      <c r="M104" s="100"/>
    </row>
    <row r="105" spans="1:40" ht="27.75" outlineLevel="1" thickTop="1" thickBot="1" x14ac:dyDescent="0.4">
      <c r="A105" s="72"/>
      <c r="B105" s="72"/>
      <c r="C105" s="72"/>
      <c r="D105" s="73"/>
      <c r="E105" s="73"/>
      <c r="F105" s="73"/>
      <c r="G105" s="73"/>
      <c r="H105" s="73"/>
      <c r="I105" s="73"/>
      <c r="J105" s="73"/>
      <c r="K105" s="73"/>
      <c r="L105" s="74" t="s">
        <v>997</v>
      </c>
      <c r="M105" s="55"/>
      <c r="N105" s="56"/>
      <c r="O105" s="57"/>
      <c r="P105" s="58"/>
      <c r="Q105" s="59"/>
      <c r="R105" s="60" t="str">
        <f t="shared" ref="R105:R114" si="140">IF(N105="Do",10,IF(N105="Re",22,IF(N105="Mi",20,IF(N105="Fa",20,IF(N105="Sol",14,IF(N105="La",20,IF(N105="Si",20,IF(N105="Do#",14,IF(N105="Fa#",15,IF(N105="Sol#",20,IF(N105="Si♭",17,"")))))))))))</f>
        <v/>
      </c>
      <c r="S105" s="55"/>
      <c r="T105" s="61"/>
      <c r="U105" s="62"/>
      <c r="V105" s="63"/>
      <c r="W105" s="64"/>
      <c r="X105" s="63"/>
      <c r="Y105" s="63"/>
      <c r="Z105" s="55"/>
      <c r="AA105" s="65"/>
      <c r="AB105" s="56"/>
      <c r="AC105" s="66"/>
      <c r="AD105" s="58"/>
      <c r="AE105" s="67"/>
      <c r="AF105" s="60"/>
      <c r="AG105" s="60"/>
      <c r="AH105" s="68"/>
      <c r="AI105" s="69"/>
      <c r="AJ105" s="63"/>
      <c r="AK105" s="63"/>
      <c r="AL105" s="63"/>
      <c r="AM105" s="63"/>
      <c r="AN105" s="63"/>
    </row>
    <row r="106" spans="1:40" ht="25.5" outlineLevel="1" thickTop="1" thickBot="1" x14ac:dyDescent="0.4">
      <c r="C106" s="78" t="s">
        <v>999</v>
      </c>
      <c r="D106" s="79"/>
      <c r="E106" s="79"/>
      <c r="F106" s="79"/>
      <c r="G106" s="79"/>
      <c r="H106" s="79"/>
      <c r="I106" s="79"/>
      <c r="J106" s="79"/>
      <c r="K106" s="79"/>
      <c r="L106" s="121" t="s">
        <v>1000</v>
      </c>
      <c r="M106" s="55" t="str">
        <f t="shared" ref="M106:M113" si="141">IF(N106="","","(")</f>
        <v/>
      </c>
      <c r="N106" s="56" t="str">
        <f t="shared" ref="N106:N113" si="142">IF(D106="","",D106)</f>
        <v/>
      </c>
      <c r="O106" s="57" t="str">
        <f t="shared" ref="O106:O113" si="143">IF(N106="","",",")</f>
        <v/>
      </c>
      <c r="P106" s="58" t="str">
        <f t="shared" ref="P106:P113" si="144">IF(E106="","",E106)</f>
        <v/>
      </c>
      <c r="Q106" s="59" t="str">
        <f t="shared" ref="Q106:Q113" si="145">IF(N106="","",",")</f>
        <v/>
      </c>
      <c r="R106" s="60" t="str">
        <f t="shared" si="140"/>
        <v/>
      </c>
      <c r="S106" s="55" t="str">
        <f t="shared" ref="S106:S113" si="146">IF(N106="","",")")</f>
        <v/>
      </c>
      <c r="T106" s="61" t="str">
        <f t="shared" ref="T106:T113" si="147">IF(U106="","","(")</f>
        <v/>
      </c>
      <c r="U106" s="62" t="str">
        <f t="shared" ref="U106:U113" si="148">IF(F106="","",F106)</f>
        <v/>
      </c>
      <c r="V106" s="63" t="str">
        <f t="shared" ref="V106:V113" si="149">IF(U106="","",",")</f>
        <v/>
      </c>
      <c r="W106" s="64" t="str">
        <f t="shared" ref="W106:W113" si="150">IF(G106="","",G106)</f>
        <v/>
      </c>
      <c r="X106" s="63" t="str">
        <f t="shared" ref="X106:X113" si="151">IF(U106="","",",")</f>
        <v/>
      </c>
      <c r="Y106" s="63" t="str">
        <f t="shared" ref="Y106:Y113" si="152">IF(U106="","",250)</f>
        <v/>
      </c>
      <c r="Z106" s="55" t="str">
        <f t="shared" ref="Z106:Z113" si="153">IF(U106="","",")")</f>
        <v/>
      </c>
      <c r="AA106" s="65" t="str">
        <f t="shared" ref="AA106:AA113" si="154">IF(AB106="","","(")</f>
        <v/>
      </c>
      <c r="AB106" s="56" t="str">
        <f t="shared" ref="AB106:AB113" si="155">IF(H106="","",H106)</f>
        <v/>
      </c>
      <c r="AC106" s="66" t="str">
        <f t="shared" ref="AC106:AC113" si="156">IF(AB106="","",",")</f>
        <v/>
      </c>
      <c r="AD106" s="58" t="str">
        <f t="shared" ref="AD106:AD113" si="157">IF(I106="","",I106)</f>
        <v/>
      </c>
      <c r="AE106" s="67" t="str">
        <f t="shared" ref="AE106:AE113" si="158">IF(AB106="","",",")</f>
        <v/>
      </c>
      <c r="AF106" s="60" t="str">
        <f t="shared" ref="AF106:AF113" si="159">IF(AB106="","",350)</f>
        <v/>
      </c>
      <c r="AG106" s="60" t="str">
        <f t="shared" ref="AG106:AG113" si="160">IF(AB106="","",")")</f>
        <v/>
      </c>
      <c r="AH106" s="68" t="str">
        <f t="shared" ref="AH106:AH113" si="161">IF(AI106="","","(")</f>
        <v/>
      </c>
      <c r="AI106" s="69" t="str">
        <f t="shared" ref="AI106:AI113" si="162">IF(J106="","",J106)</f>
        <v/>
      </c>
      <c r="AJ106" s="63" t="str">
        <f t="shared" ref="AJ106:AJ113" si="163">IF(AI106="","",",")</f>
        <v/>
      </c>
      <c r="AK106" s="63" t="str">
        <f t="shared" ref="AK106:AK113" si="164">IF(K106="","",K106)</f>
        <v/>
      </c>
      <c r="AL106" s="63" t="str">
        <f t="shared" ref="AL106:AL113" si="165">IF(AI106="","",",")</f>
        <v/>
      </c>
      <c r="AM106" s="63" t="str">
        <f t="shared" ref="AM106:AM113" si="166">IF(AI106="","",450)</f>
        <v/>
      </c>
      <c r="AN106" s="63" t="str">
        <f t="shared" ref="AN106:AN113" si="167">IF(AI106="","",")")</f>
        <v/>
      </c>
    </row>
    <row r="107" spans="1:40" ht="25.5" outlineLevel="1" thickTop="1" thickBot="1" x14ac:dyDescent="0.4">
      <c r="B107" t="s">
        <v>1001</v>
      </c>
      <c r="C107" s="81" t="s">
        <v>1002</v>
      </c>
      <c r="D107" s="82"/>
      <c r="E107" s="82"/>
      <c r="F107" s="82"/>
      <c r="G107" s="82"/>
      <c r="H107" s="82"/>
      <c r="I107" s="82"/>
      <c r="J107" s="82"/>
      <c r="K107" s="82"/>
      <c r="L107" s="122" t="str">
        <f>IF(C107="","",_xlfn.CONCAT("       triggerLine: ","""",C107,", ",M107:AN107,""", sC: ","""",B107,""", lines: ["))</f>
        <v xml:space="preserve">       triggerLine: "ASAMBLEA UNO, ", sC: "ta as", lines: [</v>
      </c>
      <c r="M107" s="55" t="str">
        <f t="shared" si="141"/>
        <v/>
      </c>
      <c r="N107" s="56" t="str">
        <f t="shared" si="142"/>
        <v/>
      </c>
      <c r="O107" s="57" t="str">
        <f t="shared" si="143"/>
        <v/>
      </c>
      <c r="P107" s="58" t="str">
        <f t="shared" si="144"/>
        <v/>
      </c>
      <c r="Q107" s="59" t="str">
        <f t="shared" si="145"/>
        <v/>
      </c>
      <c r="R107" s="60" t="str">
        <f t="shared" si="140"/>
        <v/>
      </c>
      <c r="S107" s="55" t="str">
        <f t="shared" si="146"/>
        <v/>
      </c>
      <c r="T107" s="61" t="str">
        <f t="shared" si="147"/>
        <v/>
      </c>
      <c r="U107" s="62" t="str">
        <f t="shared" si="148"/>
        <v/>
      </c>
      <c r="V107" s="63" t="str">
        <f t="shared" si="149"/>
        <v/>
      </c>
      <c r="W107" s="64" t="str">
        <f t="shared" si="150"/>
        <v/>
      </c>
      <c r="X107" s="63" t="str">
        <f t="shared" si="151"/>
        <v/>
      </c>
      <c r="Y107" s="63" t="str">
        <f t="shared" si="152"/>
        <v/>
      </c>
      <c r="Z107" s="55" t="str">
        <f t="shared" si="153"/>
        <v/>
      </c>
      <c r="AA107" s="65" t="str">
        <f t="shared" si="154"/>
        <v/>
      </c>
      <c r="AB107" s="56" t="str">
        <f t="shared" si="155"/>
        <v/>
      </c>
      <c r="AC107" s="66" t="str">
        <f t="shared" si="156"/>
        <v/>
      </c>
      <c r="AD107" s="58" t="str">
        <f t="shared" si="157"/>
        <v/>
      </c>
      <c r="AE107" s="67" t="str">
        <f t="shared" si="158"/>
        <v/>
      </c>
      <c r="AF107" s="60" t="str">
        <f t="shared" si="159"/>
        <v/>
      </c>
      <c r="AG107" s="60" t="str">
        <f t="shared" si="160"/>
        <v/>
      </c>
      <c r="AH107" s="68" t="str">
        <f t="shared" si="161"/>
        <v/>
      </c>
      <c r="AI107" s="69" t="str">
        <f t="shared" si="162"/>
        <v/>
      </c>
      <c r="AJ107" s="63" t="str">
        <f t="shared" si="163"/>
        <v/>
      </c>
      <c r="AK107" s="63" t="str">
        <f t="shared" si="164"/>
        <v/>
      </c>
      <c r="AL107" s="63" t="str">
        <f t="shared" si="165"/>
        <v/>
      </c>
      <c r="AM107" s="63" t="str">
        <f t="shared" si="166"/>
        <v/>
      </c>
      <c r="AN107" s="63" t="str">
        <f t="shared" si="167"/>
        <v/>
      </c>
    </row>
    <row r="108" spans="1:40" ht="25.5" outlineLevel="1" thickTop="1" thickBot="1" x14ac:dyDescent="0.4">
      <c r="B108" t="s">
        <v>1003</v>
      </c>
      <c r="C108" s="84" t="s">
        <v>1004</v>
      </c>
      <c r="D108" s="85"/>
      <c r="E108" s="85"/>
      <c r="F108" s="85"/>
      <c r="G108" s="85"/>
      <c r="H108" s="86"/>
      <c r="I108" s="86"/>
      <c r="J108" s="86"/>
      <c r="K108" s="86"/>
      <c r="L108" s="123" t="str">
        <f>IF(C108="","",_xlfn.CONCAT("            { line: ","""",C108,", ",M108:AN108,""", sC: ","""",B108,"""},"))</f>
        <v xml:space="preserve">            { line: "ASAMBLEA DOS, ", sC: "as"},</v>
      </c>
      <c r="M108" s="55" t="str">
        <f t="shared" si="141"/>
        <v/>
      </c>
      <c r="N108" s="56" t="str">
        <f t="shared" si="142"/>
        <v/>
      </c>
      <c r="O108" s="57" t="str">
        <f t="shared" si="143"/>
        <v/>
      </c>
      <c r="P108" s="58" t="str">
        <f t="shared" si="144"/>
        <v/>
      </c>
      <c r="Q108" s="59" t="str">
        <f t="shared" si="145"/>
        <v/>
      </c>
      <c r="R108" s="60" t="str">
        <f t="shared" si="140"/>
        <v/>
      </c>
      <c r="S108" s="55" t="str">
        <f t="shared" si="146"/>
        <v/>
      </c>
      <c r="T108" s="61" t="str">
        <f t="shared" si="147"/>
        <v/>
      </c>
      <c r="U108" s="62" t="str">
        <f t="shared" si="148"/>
        <v/>
      </c>
      <c r="V108" s="63" t="str">
        <f t="shared" si="149"/>
        <v/>
      </c>
      <c r="W108" s="64" t="str">
        <f t="shared" si="150"/>
        <v/>
      </c>
      <c r="X108" s="63" t="str">
        <f t="shared" si="151"/>
        <v/>
      </c>
      <c r="Y108" s="63" t="str">
        <f t="shared" si="152"/>
        <v/>
      </c>
      <c r="Z108" s="55" t="str">
        <f t="shared" si="153"/>
        <v/>
      </c>
      <c r="AA108" s="65" t="str">
        <f t="shared" si="154"/>
        <v/>
      </c>
      <c r="AB108" s="56" t="str">
        <f t="shared" si="155"/>
        <v/>
      </c>
      <c r="AC108" s="66" t="str">
        <f t="shared" si="156"/>
        <v/>
      </c>
      <c r="AD108" s="58" t="str">
        <f t="shared" si="157"/>
        <v/>
      </c>
      <c r="AE108" s="67" t="str">
        <f t="shared" si="158"/>
        <v/>
      </c>
      <c r="AF108" s="60" t="str">
        <f t="shared" si="159"/>
        <v/>
      </c>
      <c r="AG108" s="60" t="str">
        <f t="shared" si="160"/>
        <v/>
      </c>
      <c r="AH108" s="68" t="str">
        <f t="shared" si="161"/>
        <v/>
      </c>
      <c r="AI108" s="69" t="str">
        <f t="shared" si="162"/>
        <v/>
      </c>
      <c r="AJ108" s="63" t="str">
        <f t="shared" si="163"/>
        <v/>
      </c>
      <c r="AK108" s="63" t="str">
        <f t="shared" si="164"/>
        <v/>
      </c>
      <c r="AL108" s="63" t="str">
        <f t="shared" si="165"/>
        <v/>
      </c>
      <c r="AM108" s="63" t="str">
        <f t="shared" si="166"/>
        <v/>
      </c>
      <c r="AN108" s="63" t="str">
        <f t="shared" si="167"/>
        <v/>
      </c>
    </row>
    <row r="109" spans="1:40" ht="25.5" outlineLevel="1" thickTop="1" thickBot="1" x14ac:dyDescent="0.4">
      <c r="B109" t="s">
        <v>1003</v>
      </c>
      <c r="C109" s="84" t="s">
        <v>1005</v>
      </c>
      <c r="D109" s="88"/>
      <c r="E109" s="88"/>
      <c r="F109" s="88"/>
      <c r="G109" s="88"/>
      <c r="H109" s="89"/>
      <c r="I109" s="89"/>
      <c r="J109" s="89"/>
      <c r="K109" s="89"/>
      <c r="L109" s="123" t="str">
        <f>IF(C109="","",_xlfn.CONCAT("            { line: ","""",C109,", ",M109:AN109,""", sC: ","""",B109,"""},"))</f>
        <v xml:space="preserve">            { line: "ASAMBLEA TRES, ", sC: "as"},</v>
      </c>
      <c r="M109" s="55" t="str">
        <f t="shared" si="141"/>
        <v/>
      </c>
      <c r="N109" s="56" t="str">
        <f t="shared" si="142"/>
        <v/>
      </c>
      <c r="O109" s="57" t="str">
        <f t="shared" si="143"/>
        <v/>
      </c>
      <c r="P109" s="58" t="str">
        <f t="shared" si="144"/>
        <v/>
      </c>
      <c r="Q109" s="59" t="str">
        <f t="shared" si="145"/>
        <v/>
      </c>
      <c r="R109" s="60" t="str">
        <f t="shared" si="140"/>
        <v/>
      </c>
      <c r="S109" s="55" t="str">
        <f t="shared" si="146"/>
        <v/>
      </c>
      <c r="T109" s="61" t="str">
        <f t="shared" si="147"/>
        <v/>
      </c>
      <c r="U109" s="62" t="str">
        <f t="shared" si="148"/>
        <v/>
      </c>
      <c r="V109" s="63" t="str">
        <f t="shared" si="149"/>
        <v/>
      </c>
      <c r="W109" s="64" t="str">
        <f t="shared" si="150"/>
        <v/>
      </c>
      <c r="X109" s="63" t="str">
        <f t="shared" si="151"/>
        <v/>
      </c>
      <c r="Y109" s="63" t="str">
        <f t="shared" si="152"/>
        <v/>
      </c>
      <c r="Z109" s="55" t="str">
        <f t="shared" si="153"/>
        <v/>
      </c>
      <c r="AA109" s="65" t="str">
        <f t="shared" si="154"/>
        <v/>
      </c>
      <c r="AB109" s="56" t="str">
        <f t="shared" si="155"/>
        <v/>
      </c>
      <c r="AC109" s="66" t="str">
        <f t="shared" si="156"/>
        <v/>
      </c>
      <c r="AD109" s="58" t="str">
        <f t="shared" si="157"/>
        <v/>
      </c>
      <c r="AE109" s="67" t="str">
        <f t="shared" si="158"/>
        <v/>
      </c>
      <c r="AF109" s="60" t="str">
        <f t="shared" si="159"/>
        <v/>
      </c>
      <c r="AG109" s="60" t="str">
        <f t="shared" si="160"/>
        <v/>
      </c>
      <c r="AH109" s="68" t="str">
        <f t="shared" si="161"/>
        <v/>
      </c>
      <c r="AI109" s="69" t="str">
        <f t="shared" si="162"/>
        <v/>
      </c>
      <c r="AJ109" s="63" t="str">
        <f t="shared" si="163"/>
        <v/>
      </c>
      <c r="AK109" s="63" t="str">
        <f t="shared" si="164"/>
        <v/>
      </c>
      <c r="AL109" s="63" t="str">
        <f t="shared" si="165"/>
        <v/>
      </c>
      <c r="AM109" s="63" t="str">
        <f t="shared" si="166"/>
        <v/>
      </c>
      <c r="AN109" s="63" t="str">
        <f t="shared" si="167"/>
        <v/>
      </c>
    </row>
    <row r="110" spans="1:40" ht="25.5" outlineLevel="1" thickTop="1" thickBot="1" x14ac:dyDescent="0.4">
      <c r="B110" t="s">
        <v>1003</v>
      </c>
      <c r="C110" s="84" t="s">
        <v>1006</v>
      </c>
      <c r="D110" s="85"/>
      <c r="E110" s="85"/>
      <c r="F110" s="85"/>
      <c r="G110" s="85"/>
      <c r="H110" s="86"/>
      <c r="I110" s="86"/>
      <c r="J110" s="86"/>
      <c r="K110" s="86"/>
      <c r="L110" s="123" t="str">
        <f>IF(C110="","",_xlfn.CONCAT("            { line: ","""",C110,", ",M110:AN110,""", sC: ","""",B110,"""},"))</f>
        <v xml:space="preserve">            { line: "ASAMBLEA CUATRO, ", sC: "as"},</v>
      </c>
      <c r="M110" s="55" t="str">
        <f t="shared" si="141"/>
        <v/>
      </c>
      <c r="N110" s="56" t="str">
        <f t="shared" si="142"/>
        <v/>
      </c>
      <c r="O110" s="57" t="str">
        <f t="shared" si="143"/>
        <v/>
      </c>
      <c r="P110" s="58" t="str">
        <f t="shared" si="144"/>
        <v/>
      </c>
      <c r="Q110" s="59" t="str">
        <f t="shared" si="145"/>
        <v/>
      </c>
      <c r="R110" s="60" t="str">
        <f t="shared" si="140"/>
        <v/>
      </c>
      <c r="S110" s="55" t="str">
        <f t="shared" si="146"/>
        <v/>
      </c>
      <c r="T110" s="61" t="str">
        <f t="shared" si="147"/>
        <v/>
      </c>
      <c r="U110" s="62" t="str">
        <f t="shared" si="148"/>
        <v/>
      </c>
      <c r="V110" s="63" t="str">
        <f t="shared" si="149"/>
        <v/>
      </c>
      <c r="W110" s="64" t="str">
        <f t="shared" si="150"/>
        <v/>
      </c>
      <c r="X110" s="63" t="str">
        <f t="shared" si="151"/>
        <v/>
      </c>
      <c r="Y110" s="63" t="str">
        <f t="shared" si="152"/>
        <v/>
      </c>
      <c r="Z110" s="55" t="str">
        <f t="shared" si="153"/>
        <v/>
      </c>
      <c r="AA110" s="65" t="str">
        <f t="shared" si="154"/>
        <v/>
      </c>
      <c r="AB110" s="56" t="str">
        <f t="shared" si="155"/>
        <v/>
      </c>
      <c r="AC110" s="66" t="str">
        <f t="shared" si="156"/>
        <v/>
      </c>
      <c r="AD110" s="58" t="str">
        <f t="shared" si="157"/>
        <v/>
      </c>
      <c r="AE110" s="67" t="str">
        <f t="shared" si="158"/>
        <v/>
      </c>
      <c r="AF110" s="60" t="str">
        <f t="shared" si="159"/>
        <v/>
      </c>
      <c r="AG110" s="60" t="str">
        <f t="shared" si="160"/>
        <v/>
      </c>
      <c r="AH110" s="68" t="str">
        <f t="shared" si="161"/>
        <v/>
      </c>
      <c r="AI110" s="69" t="str">
        <f t="shared" si="162"/>
        <v/>
      </c>
      <c r="AJ110" s="63" t="str">
        <f t="shared" si="163"/>
        <v/>
      </c>
      <c r="AK110" s="63" t="str">
        <f t="shared" si="164"/>
        <v/>
      </c>
      <c r="AL110" s="63" t="str">
        <f t="shared" si="165"/>
        <v/>
      </c>
      <c r="AM110" s="63" t="str">
        <f t="shared" si="166"/>
        <v/>
      </c>
      <c r="AN110" s="63" t="str">
        <f t="shared" si="167"/>
        <v/>
      </c>
    </row>
    <row r="111" spans="1:40" ht="25.5" outlineLevel="1" thickTop="1" thickBot="1" x14ac:dyDescent="0.4">
      <c r="B111" t="s">
        <v>1003</v>
      </c>
      <c r="C111" s="84" t="s">
        <v>1007</v>
      </c>
      <c r="D111" s="88"/>
      <c r="E111" s="88"/>
      <c r="F111" s="88"/>
      <c r="G111" s="88"/>
      <c r="H111" s="89"/>
      <c r="I111" s="89"/>
      <c r="J111" s="89"/>
      <c r="K111" s="89"/>
      <c r="L111" s="123" t="str">
        <f>IF(C111="","",_xlfn.CONCAT("            { line: ","""",C111,", ",M111:AN111,""", sC: ","""",B111,"""},"))</f>
        <v xml:space="preserve">            { line: "ASAMBLEA CISCO, ", sC: "as"},</v>
      </c>
      <c r="M111" s="55" t="str">
        <f t="shared" si="141"/>
        <v/>
      </c>
      <c r="N111" s="56" t="str">
        <f t="shared" si="142"/>
        <v/>
      </c>
      <c r="O111" s="57" t="str">
        <f t="shared" si="143"/>
        <v/>
      </c>
      <c r="P111" s="58" t="str">
        <f t="shared" si="144"/>
        <v/>
      </c>
      <c r="Q111" s="59" t="str">
        <f t="shared" si="145"/>
        <v/>
      </c>
      <c r="R111" s="60" t="str">
        <f t="shared" si="140"/>
        <v/>
      </c>
      <c r="S111" s="55" t="str">
        <f t="shared" si="146"/>
        <v/>
      </c>
      <c r="T111" s="61" t="str">
        <f t="shared" si="147"/>
        <v/>
      </c>
      <c r="U111" s="62" t="str">
        <f t="shared" si="148"/>
        <v/>
      </c>
      <c r="V111" s="63" t="str">
        <f t="shared" si="149"/>
        <v/>
      </c>
      <c r="W111" s="64" t="str">
        <f t="shared" si="150"/>
        <v/>
      </c>
      <c r="X111" s="63" t="str">
        <f t="shared" si="151"/>
        <v/>
      </c>
      <c r="Y111" s="63" t="str">
        <f t="shared" si="152"/>
        <v/>
      </c>
      <c r="Z111" s="55" t="str">
        <f t="shared" si="153"/>
        <v/>
      </c>
      <c r="AA111" s="65" t="str">
        <f t="shared" si="154"/>
        <v/>
      </c>
      <c r="AB111" s="56" t="str">
        <f t="shared" si="155"/>
        <v/>
      </c>
      <c r="AC111" s="66" t="str">
        <f t="shared" si="156"/>
        <v/>
      </c>
      <c r="AD111" s="58" t="str">
        <f t="shared" si="157"/>
        <v/>
      </c>
      <c r="AE111" s="67" t="str">
        <f t="shared" si="158"/>
        <v/>
      </c>
      <c r="AF111" s="60" t="str">
        <f t="shared" si="159"/>
        <v/>
      </c>
      <c r="AG111" s="60" t="str">
        <f t="shared" si="160"/>
        <v/>
      </c>
      <c r="AH111" s="68" t="str">
        <f t="shared" si="161"/>
        <v/>
      </c>
      <c r="AI111" s="69" t="str">
        <f t="shared" si="162"/>
        <v/>
      </c>
      <c r="AJ111" s="63" t="str">
        <f t="shared" si="163"/>
        <v/>
      </c>
      <c r="AK111" s="63" t="str">
        <f t="shared" si="164"/>
        <v/>
      </c>
      <c r="AL111" s="63" t="str">
        <f t="shared" si="165"/>
        <v/>
      </c>
      <c r="AM111" s="63" t="str">
        <f t="shared" si="166"/>
        <v/>
      </c>
      <c r="AN111" s="63" t="str">
        <f t="shared" si="167"/>
        <v/>
      </c>
    </row>
    <row r="112" spans="1:40" ht="25.5" outlineLevel="1" thickTop="1" thickBot="1" x14ac:dyDescent="0.4">
      <c r="B112" t="s">
        <v>1003</v>
      </c>
      <c r="C112" s="84" t="s">
        <v>1008</v>
      </c>
      <c r="D112" s="90"/>
      <c r="E112" s="90"/>
      <c r="F112" s="90"/>
      <c r="G112" s="90"/>
      <c r="H112" s="91"/>
      <c r="I112" s="91"/>
      <c r="J112" s="91"/>
      <c r="K112" s="91"/>
      <c r="L112" s="123" t="str">
        <f>IF(C112="","",_xlfn.CONCAT("            { line: ","""",C112,", ",M112:AN112,""", sC: ","""",B112,"""},"))</f>
        <v xml:space="preserve">            { line: "ASAMBLEA SEIS, ", sC: "as"},</v>
      </c>
      <c r="M112" s="55" t="str">
        <f t="shared" si="141"/>
        <v/>
      </c>
      <c r="N112" s="56" t="str">
        <f t="shared" si="142"/>
        <v/>
      </c>
      <c r="O112" s="57" t="str">
        <f t="shared" si="143"/>
        <v/>
      </c>
      <c r="P112" s="58" t="str">
        <f t="shared" si="144"/>
        <v/>
      </c>
      <c r="Q112" s="59" t="str">
        <f t="shared" si="145"/>
        <v/>
      </c>
      <c r="R112" s="60" t="str">
        <f t="shared" si="140"/>
        <v/>
      </c>
      <c r="S112" s="55" t="str">
        <f t="shared" si="146"/>
        <v/>
      </c>
      <c r="T112" s="61" t="str">
        <f t="shared" si="147"/>
        <v/>
      </c>
      <c r="U112" s="62" t="str">
        <f t="shared" si="148"/>
        <v/>
      </c>
      <c r="V112" s="63" t="str">
        <f t="shared" si="149"/>
        <v/>
      </c>
      <c r="W112" s="64" t="str">
        <f t="shared" si="150"/>
        <v/>
      </c>
      <c r="X112" s="63" t="str">
        <f t="shared" si="151"/>
        <v/>
      </c>
      <c r="Y112" s="63" t="str">
        <f t="shared" si="152"/>
        <v/>
      </c>
      <c r="Z112" s="55" t="str">
        <f t="shared" si="153"/>
        <v/>
      </c>
      <c r="AA112" s="65" t="str">
        <f t="shared" si="154"/>
        <v/>
      </c>
      <c r="AB112" s="56" t="str">
        <f t="shared" si="155"/>
        <v/>
      </c>
      <c r="AC112" s="66" t="str">
        <f t="shared" si="156"/>
        <v/>
      </c>
      <c r="AD112" s="58" t="str">
        <f t="shared" si="157"/>
        <v/>
      </c>
      <c r="AE112" s="67" t="str">
        <f t="shared" si="158"/>
        <v/>
      </c>
      <c r="AF112" s="60" t="str">
        <f t="shared" si="159"/>
        <v/>
      </c>
      <c r="AG112" s="60" t="str">
        <f t="shared" si="160"/>
        <v/>
      </c>
      <c r="AH112" s="68" t="str">
        <f t="shared" si="161"/>
        <v/>
      </c>
      <c r="AI112" s="69" t="str">
        <f t="shared" si="162"/>
        <v/>
      </c>
      <c r="AJ112" s="63" t="str">
        <f t="shared" si="163"/>
        <v/>
      </c>
      <c r="AK112" s="63" t="str">
        <f t="shared" si="164"/>
        <v/>
      </c>
      <c r="AL112" s="63" t="str">
        <f t="shared" si="165"/>
        <v/>
      </c>
      <c r="AM112" s="63" t="str">
        <f t="shared" si="166"/>
        <v/>
      </c>
      <c r="AN112" s="63" t="str">
        <f t="shared" si="167"/>
        <v/>
      </c>
    </row>
    <row r="113" spans="1:40" ht="25.5" outlineLevel="1" thickTop="1" thickBot="1" x14ac:dyDescent="0.4">
      <c r="B113" t="s">
        <v>1003</v>
      </c>
      <c r="C113" s="92" t="s">
        <v>1009</v>
      </c>
      <c r="D113" s="82"/>
      <c r="E113" s="82"/>
      <c r="F113" s="82"/>
      <c r="G113" s="82"/>
      <c r="H113" s="82"/>
      <c r="I113" s="82"/>
      <c r="J113" s="82"/>
      <c r="K113" s="82"/>
      <c r="L113" s="124" t="str">
        <f>IF(C113="","",_xlfn.CONCAT("            { line: ","""",C113,", ",M113:AN113,""", sC: ","""",B113,"""},  ]},"))</f>
        <v xml:space="preserve">            { line: "ASAMBLEA CIERRE, ", sC: "as"},  ]},</v>
      </c>
      <c r="M113" s="55" t="str">
        <f t="shared" si="141"/>
        <v/>
      </c>
      <c r="N113" s="56" t="str">
        <f t="shared" si="142"/>
        <v/>
      </c>
      <c r="O113" s="57" t="str">
        <f t="shared" si="143"/>
        <v/>
      </c>
      <c r="P113" s="58" t="str">
        <f t="shared" si="144"/>
        <v/>
      </c>
      <c r="Q113" s="59" t="str">
        <f t="shared" si="145"/>
        <v/>
      </c>
      <c r="R113" s="60" t="str">
        <f t="shared" si="140"/>
        <v/>
      </c>
      <c r="S113" s="55" t="str">
        <f t="shared" si="146"/>
        <v/>
      </c>
      <c r="T113" s="61" t="str">
        <f t="shared" si="147"/>
        <v/>
      </c>
      <c r="U113" s="62" t="str">
        <f t="shared" si="148"/>
        <v/>
      </c>
      <c r="V113" s="63" t="str">
        <f t="shared" si="149"/>
        <v/>
      </c>
      <c r="W113" s="64" t="str">
        <f t="shared" si="150"/>
        <v/>
      </c>
      <c r="X113" s="63" t="str">
        <f t="shared" si="151"/>
        <v/>
      </c>
      <c r="Y113" s="63" t="str">
        <f t="shared" si="152"/>
        <v/>
      </c>
      <c r="Z113" s="55" t="str">
        <f t="shared" si="153"/>
        <v/>
      </c>
      <c r="AA113" s="65" t="str">
        <f t="shared" si="154"/>
        <v/>
      </c>
      <c r="AB113" s="56" t="str">
        <f t="shared" si="155"/>
        <v/>
      </c>
      <c r="AC113" s="66" t="str">
        <f t="shared" si="156"/>
        <v/>
      </c>
      <c r="AD113" s="58" t="str">
        <f t="shared" si="157"/>
        <v/>
      </c>
      <c r="AE113" s="67" t="str">
        <f t="shared" si="158"/>
        <v/>
      </c>
      <c r="AF113" s="60" t="str">
        <f t="shared" si="159"/>
        <v/>
      </c>
      <c r="AG113" s="60" t="str">
        <f t="shared" si="160"/>
        <v/>
      </c>
      <c r="AH113" s="68" t="str">
        <f t="shared" si="161"/>
        <v/>
      </c>
      <c r="AI113" s="69" t="str">
        <f t="shared" si="162"/>
        <v/>
      </c>
      <c r="AJ113" s="63" t="str">
        <f t="shared" si="163"/>
        <v/>
      </c>
      <c r="AK113" s="63" t="str">
        <f t="shared" si="164"/>
        <v/>
      </c>
      <c r="AL113" s="63" t="str">
        <f t="shared" si="165"/>
        <v/>
      </c>
      <c r="AM113" s="63" t="str">
        <f t="shared" si="166"/>
        <v/>
      </c>
      <c r="AN113" s="63" t="str">
        <f t="shared" si="167"/>
        <v/>
      </c>
    </row>
    <row r="114" spans="1:40" ht="27.75" outlineLevel="1" thickTop="1" thickBot="1" x14ac:dyDescent="0.4">
      <c r="A114" s="72"/>
      <c r="B114" s="72"/>
      <c r="C114" s="72"/>
      <c r="D114" s="73"/>
      <c r="E114" s="73"/>
      <c r="F114" s="73"/>
      <c r="G114" s="73"/>
      <c r="H114" s="73"/>
      <c r="I114" s="73"/>
      <c r="J114" s="73"/>
      <c r="K114" s="73"/>
      <c r="L114" s="74" t="s">
        <v>997</v>
      </c>
      <c r="M114" s="55"/>
      <c r="N114" s="56"/>
      <c r="O114" s="57"/>
      <c r="P114" s="58"/>
      <c r="Q114" s="59"/>
      <c r="R114" s="60" t="str">
        <f t="shared" si="140"/>
        <v/>
      </c>
      <c r="S114" s="55"/>
      <c r="T114" s="61"/>
      <c r="U114" s="62"/>
      <c r="V114" s="63"/>
      <c r="W114" s="64"/>
      <c r="X114" s="63"/>
      <c r="Y114" s="63"/>
      <c r="Z114" s="55"/>
      <c r="AA114" s="65"/>
      <c r="AB114" s="56"/>
      <c r="AC114" s="66"/>
      <c r="AD114" s="58"/>
      <c r="AE114" s="67"/>
      <c r="AF114" s="60"/>
      <c r="AG114" s="60"/>
      <c r="AH114" s="68"/>
      <c r="AI114" s="69"/>
      <c r="AJ114" s="63"/>
      <c r="AK114" s="63"/>
      <c r="AL114" s="63"/>
      <c r="AM114" s="63"/>
      <c r="AN114" s="63"/>
    </row>
    <row r="115"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99861-82D0-46F6-ABAD-62EC8287D29D}">
  <sheetPr codeName="Sheet130">
    <tabColor rgb="FF00B0F0"/>
  </sheetPr>
  <dimension ref="A1:AN120"/>
  <sheetViews>
    <sheetView zoomScale="130" zoomScaleNormal="130" workbookViewId="0">
      <pane xSplit="2" ySplit="1" topLeftCell="C13" activePane="bottomRight" state="frozen"/>
      <selection pane="topRight" activeCell="C1" sqref="C1"/>
      <selection pane="bottomLeft" activeCell="A2" sqref="A2"/>
      <selection pane="bottomRight" activeCell="A30" sqref="A30:XFD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215</v>
      </c>
      <c r="E1" s="39"/>
      <c r="F1" s="39"/>
      <c r="G1" s="39"/>
      <c r="H1" s="39"/>
      <c r="I1" s="39"/>
      <c r="J1" s="39"/>
      <c r="K1" s="39"/>
      <c r="L1" s="107" t="s">
        <v>2207</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Cántico: EL BUEN PASTOR ES EL DIOS ALTISIMO Y SAPIENTÍSIMO - Is 40, 10-17               ║</v>
      </c>
    </row>
    <row r="5" spans="2:32" ht="23.25" x14ac:dyDescent="0.25">
      <c r="L5" s="45" t="s">
        <v>986</v>
      </c>
    </row>
    <row r="6" spans="2:32" ht="23.25" x14ac:dyDescent="0.25">
      <c r="L6" s="108"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cantico:elbuenpastoreseldiosaltisimoysapientisimois401017</v>
      </c>
      <c r="L7" s="109" t="str">
        <f>_xlfn.CONCAT("        id: ","""",C7,"""",",")</f>
        <v xml:space="preserve">        id: "cantico:elbuenpastoreseldiosaltisimoysapientisimois401017",</v>
      </c>
    </row>
    <row r="8" spans="2:32" ht="23.25" x14ac:dyDescent="0.25">
      <c r="C8" t="str">
        <f>PROPER(L1)</f>
        <v>Cántico: El Buen Pastor Es El Dios Altisimo Y Sapientísimo - Is 40, 10-17</v>
      </c>
      <c r="L8" s="109" t="str">
        <f>_xlfn.CONCAT("        tt: ","""",C8,"""",",")</f>
        <v xml:space="preserve">        tt: "Cántico: El Buen Pastor Es El Dios Altisimo Y Sapientísimo - Is 40, 10-17",</v>
      </c>
    </row>
    <row r="9" spans="2:32" ht="23.25" x14ac:dyDescent="0.25">
      <c r="C9" t="s">
        <v>2209</v>
      </c>
      <c r="L9" s="109" t="str">
        <f>_xlfn.CONCAT("        title: ","""",C9,"""",",")</f>
        <v xml:space="preserve">        title: "Salmodias - Cántico",</v>
      </c>
    </row>
    <row r="10" spans="2:32" ht="23.25" x14ac:dyDescent="0.25">
      <c r="C10" t="s">
        <v>2208</v>
      </c>
      <c r="L10" s="109" t="str">
        <f>_xlfn.CONCAT("        ","subtitle: ","""",C10,"""",",")</f>
        <v xml:space="preserve">        subtitle: "EL BUEN PASTOR ES EL DIOS ALTISIMO Y SAPIENTÍSIMO - Is 40, 10-17",</v>
      </c>
    </row>
    <row r="11" spans="2:32" ht="23.25" x14ac:dyDescent="0.25">
      <c r="C11" t="str">
        <f>_xlfn.CONCAT("category: [","Liturgia","],")</f>
        <v>category: [Liturgia],</v>
      </c>
      <c r="L11" s="109" t="str">
        <f>_xlfn.CONCAT("        ",C11)</f>
        <v xml:space="preserve">        category: [Liturgia],</v>
      </c>
    </row>
    <row r="12" spans="2:32" ht="23.25" x14ac:dyDescent="0.25">
      <c r="C12" t="s">
        <v>2210</v>
      </c>
      <c r="L12" s="109" t="str">
        <f>_xlfn.CONCAT("        catCanto: ","""",C12,"""",",   // Precatecumenado | Catecumenado | Liturgia | Eleccion")</f>
        <v xml:space="preserve">        catCanto: "Liturgia ",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v>300</v>
      </c>
      <c r="L16" s="109" t="str">
        <f>_xlfn.CONCAT("        dbno: ","""",C16,"""",",")</f>
        <v xml:space="preserve">        dbno: "300",</v>
      </c>
    </row>
    <row r="17" spans="1:40" ht="23.25" x14ac:dyDescent="0.25">
      <c r="L17" s="109" t="str">
        <f>_xlfn.CONCAT("        notes: ","""",C17,"""",",")</f>
        <v xml:space="preserve">        notes: "",</v>
      </c>
    </row>
    <row r="18" spans="1:40" ht="23.25" x14ac:dyDescent="0.25">
      <c r="C18" t="s">
        <v>2064</v>
      </c>
      <c r="L18" s="109" t="str">
        <f>_xlfn.CONCAT("        mant: ","""",C18,"""",",")</f>
        <v xml:space="preserve">        mant: "No",</v>
      </c>
    </row>
    <row r="19" spans="1:40" ht="23.25" x14ac:dyDescent="0.25">
      <c r="C19" t="str">
        <f>C7</f>
        <v>cantico:elbuenpastoreseldiosaltisimoysapientisimois401017</v>
      </c>
      <c r="L19" s="109" t="str">
        <f>_xlfn.CONCAT("        audioSrc: ","""https://audio.resucito.do/",C19,".mp3""",",")</f>
        <v xml:space="preserve">        audioSrc: "https://audio.resucito.do/cantico:elbuenpastoreseldiosaltisimoysapientisimois401017.mp3",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214</v>
      </c>
      <c r="C26" t="str">
        <f ca="1">VLOOKUP(B26,Table4[#Data],13,FALSE)</f>
        <v>"/src/index.html?canto="</v>
      </c>
      <c r="L26" s="109" t="str">
        <f ca="1">_xlfn.CONCAT("        ant: ",C26,",")</f>
        <v xml:space="preserve">        ant: "/src/index.html?canto=",</v>
      </c>
    </row>
    <row r="27" spans="1:40" ht="23.25" x14ac:dyDescent="0.25">
      <c r="B27">
        <f ca="1">+C1+1</f>
        <v>216</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C31" s="128" t="s">
        <v>2211</v>
      </c>
      <c r="D31" s="112" t="s">
        <v>1015</v>
      </c>
      <c r="E31" s="51" t="s">
        <v>1016</v>
      </c>
      <c r="F31" s="52"/>
      <c r="G31" s="52"/>
      <c r="H31" s="51"/>
      <c r="I31" s="51"/>
      <c r="J31" s="53"/>
      <c r="K31" s="53"/>
      <c r="L31" s="77" t="str">
        <f t="shared" ref="L31:L54" si="0">IF(C31="","",_xlfn.CONCAT("            { line: ","""",C31,", ",M31:AN31,""", sC: ","""",B31,"""},"))</f>
        <v xml:space="preserve">            { line: "Mirad, el Señor Dios llega con poder,, (Mi,m,20)", sC: ""},</v>
      </c>
      <c r="M31" s="55" t="str">
        <f t="shared" ref="M31:M57" si="1">IF(N31="","","(")</f>
        <v>(</v>
      </c>
      <c r="N31" s="56" t="str">
        <f t="shared" ref="N31:N106" si="2">IF(D31="","",D31)</f>
        <v>Mi</v>
      </c>
      <c r="O31" s="57" t="str">
        <f t="shared" ref="O31:O57" si="3">IF(N31="","",",")</f>
        <v>,</v>
      </c>
      <c r="P31" s="58" t="str">
        <f t="shared" ref="P31:P106" si="4">IF(E31="","",E31)</f>
        <v>m</v>
      </c>
      <c r="Q31" s="59" t="str">
        <f t="shared" ref="Q31:Q57" si="5">IF(N31="","",",")</f>
        <v>,</v>
      </c>
      <c r="R31" s="60">
        <f t="shared" ref="R31:R106" si="6">IF(N31="Do",10,IF(N31="Re",22,IF(N31="Mi",20,IF(N31="Fa",20,IF(N31="Sol",14,IF(N31="La",20,IF(N31="Si",20,IF(N31="Do#",14,IF(N31="Fa#",15,IF(N31="Sol#",20,IF(N31="Si♭",17,"")))))))))))</f>
        <v>20</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3">
      <c r="C32" s="128" t="s">
        <v>2212</v>
      </c>
      <c r="D32" s="112" t="s">
        <v>1017</v>
      </c>
      <c r="E32" s="51" t="s">
        <v>1016</v>
      </c>
      <c r="F32" s="52" t="s">
        <v>1015</v>
      </c>
      <c r="G32" s="52" t="s">
        <v>1016</v>
      </c>
      <c r="H32" s="51"/>
      <c r="I32" s="51"/>
      <c r="J32" s="53"/>
      <c r="K32" s="53"/>
      <c r="L32" s="77" t="str">
        <f t="shared" si="0"/>
        <v xml:space="preserve">            { line: "y su brazo manda.,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3">
      <c r="C33" s="128" t="s">
        <v>2213</v>
      </c>
      <c r="D33" s="112" t="s">
        <v>1015</v>
      </c>
      <c r="E33" s="51" t="s">
        <v>1016</v>
      </c>
      <c r="F33" s="52"/>
      <c r="G33" s="52"/>
      <c r="H33" s="51"/>
      <c r="I33" s="51"/>
      <c r="J33" s="53"/>
      <c r="K33" s="53"/>
      <c r="L33" s="77" t="str">
        <f>IF(C33="","",_xlfn.CONCAT("            { line: ","""",C33,", ",M33:AN33,""", sC: ","""",B33,"""},"))</f>
        <v xml:space="preserve">            { line: "Mirad, viene con él su salario,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3">
      <c r="C34" s="128" t="s">
        <v>2214</v>
      </c>
      <c r="D34" s="112" t="s">
        <v>1017</v>
      </c>
      <c r="E34" s="51" t="s">
        <v>1016</v>
      </c>
      <c r="F34" s="52" t="s">
        <v>1015</v>
      </c>
      <c r="G34" s="52" t="s">
        <v>1016</v>
      </c>
      <c r="H34" s="51"/>
      <c r="I34" s="51"/>
      <c r="J34" s="53"/>
      <c r="K34" s="53"/>
      <c r="L34" s="77" t="str">
        <f>IF(C34="","",_xlfn.CONCAT("            { line: ","""",C34,", ",M34:AN34,""", sC: ","""",B34,"""},"))</f>
        <v xml:space="preserve">            { line: "y su recompensa lo precede., (La,m,20)(Mi,m,250)", sC: ""},</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v>
      </c>
      <c r="U34" s="62" t="str">
        <f t="shared" si="9"/>
        <v>Mi</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11"/>
      <c r="D35" s="112"/>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3">
      <c r="C36" s="128" t="s">
        <v>2215</v>
      </c>
      <c r="D36" s="112" t="s">
        <v>1015</v>
      </c>
      <c r="E36" s="51" t="s">
        <v>1016</v>
      </c>
      <c r="F36" s="52"/>
      <c r="G36" s="52"/>
      <c r="H36" s="51"/>
      <c r="I36" s="51"/>
      <c r="J36" s="53"/>
      <c r="K36" s="53"/>
      <c r="L36" s="54" t="str">
        <f t="shared" si="29"/>
        <v xml:space="preserve">            { line: "Como un pastor que apacienta el rebaño,, (Mi,m,20)", sC: ""},</v>
      </c>
      <c r="M36" s="55" t="str">
        <f>IF(N36="","","(")</f>
        <v>(</v>
      </c>
      <c r="N36" s="56" t="str">
        <f>IF(D36="","",D36)</f>
        <v>Mi</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3">
      <c r="C37" s="128" t="s">
        <v>2216</v>
      </c>
      <c r="D37" s="112" t="s">
        <v>1017</v>
      </c>
      <c r="E37" s="51" t="s">
        <v>1016</v>
      </c>
      <c r="F37" s="52" t="s">
        <v>1015</v>
      </c>
      <c r="G37" s="52" t="s">
        <v>1016</v>
      </c>
      <c r="H37" s="51"/>
      <c r="I37" s="51"/>
      <c r="J37" s="53"/>
      <c r="K37" s="53"/>
      <c r="L37" s="54" t="str">
        <f t="shared" si="29"/>
        <v xml:space="preserve">            { line: "su brazo lo reúne,, (La,m,20)(Mi,m,250)",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3">
      <c r="C38" s="128" t="s">
        <v>2217</v>
      </c>
      <c r="D38" s="112" t="s">
        <v>1015</v>
      </c>
      <c r="E38" s="51" t="s">
        <v>1016</v>
      </c>
      <c r="F38" s="52"/>
      <c r="G38" s="52"/>
      <c r="H38" s="51"/>
      <c r="I38" s="51"/>
      <c r="J38" s="53"/>
      <c r="K38" s="53"/>
      <c r="L38" s="54" t="str">
        <f t="shared" si="29"/>
        <v xml:space="preserve">            { line: "toma en brazos los corderos, (Mi,m,20)", sC: ""},</v>
      </c>
      <c r="M38" s="55" t="str">
        <f>IF(N38="","","(")</f>
        <v>(</v>
      </c>
      <c r="N38" s="56" t="str">
        <f>IF(D38="","",D38)</f>
        <v>Mi</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3">
      <c r="C39" s="128" t="s">
        <v>2218</v>
      </c>
      <c r="D39" s="112" t="s">
        <v>1017</v>
      </c>
      <c r="E39" s="51" t="s">
        <v>1016</v>
      </c>
      <c r="F39" s="52" t="s">
        <v>1015</v>
      </c>
      <c r="G39" s="52" t="s">
        <v>1016</v>
      </c>
      <c r="H39" s="51"/>
      <c r="I39" s="51"/>
      <c r="J39" s="53"/>
      <c r="K39" s="53"/>
      <c r="L39" s="77" t="str">
        <f t="shared" si="29"/>
        <v xml:space="preserve">            { line: "y hace recostar a las madres., (La,m,20)(Mi,m,250)",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11"/>
      <c r="D40" s="112"/>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3">
      <c r="C41" s="128" t="s">
        <v>2219</v>
      </c>
      <c r="D41" s="112" t="s">
        <v>1015</v>
      </c>
      <c r="E41" s="51" t="s">
        <v>1016</v>
      </c>
      <c r="F41" s="52" t="s">
        <v>1017</v>
      </c>
      <c r="G41" s="52" t="s">
        <v>1016</v>
      </c>
      <c r="H41" s="51"/>
      <c r="I41" s="51"/>
      <c r="J41" s="53"/>
      <c r="K41" s="53"/>
      <c r="L41" s="77" t="str">
        <f>IF(C41="","",_xlfn.CONCAT("            { line: ","""",C41,", ",M41:AN41,""", sC: ","""",B41,"""},"))</f>
        <v xml:space="preserve">            { line: "¿Quién ha medido a puñados el mar, (Mi,m,20)(La,m,250)",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3">
      <c r="C42" s="128" t="s">
        <v>2220</v>
      </c>
      <c r="D42" s="112" t="s">
        <v>1015</v>
      </c>
      <c r="E42" s="51" t="s">
        <v>1016</v>
      </c>
      <c r="F42" s="52"/>
      <c r="G42" s="52"/>
      <c r="H42" s="51"/>
      <c r="I42" s="51"/>
      <c r="J42" s="53"/>
      <c r="K42" s="53"/>
      <c r="L42" s="77" t="str">
        <f t="shared" ref="L42:L47" si="57">IF(C42="","",_xlfn.CONCAT("            { line: ","""",C42,", ",M42:AN42,""", sC: ","""",B42,"""},"))</f>
        <v xml:space="preserve">            { line: "o mensurado a palmos el cielo,, (Mi,m,20)", sC: ""},</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3">
      <c r="C43" s="128" t="s">
        <v>2221</v>
      </c>
      <c r="D43" s="112" t="s">
        <v>1017</v>
      </c>
      <c r="E43" s="51" t="s">
        <v>1016</v>
      </c>
      <c r="F43" s="52" t="s">
        <v>1015</v>
      </c>
      <c r="G43" s="52" t="s">
        <v>1016</v>
      </c>
      <c r="H43" s="51"/>
      <c r="I43" s="51"/>
      <c r="J43" s="53"/>
      <c r="K43" s="53"/>
      <c r="L43" s="54" t="str">
        <f t="shared" si="57"/>
        <v xml:space="preserve">            { line: "o a cuartillos el polvo de la tierra?, (La,m,20)(Mi,m,250)",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Mi</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3">
      <c r="C44" s="129"/>
      <c r="D44" s="112"/>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3">
      <c r="C45" s="128" t="s">
        <v>2222</v>
      </c>
      <c r="D45" s="112" t="s">
        <v>1015</v>
      </c>
      <c r="E45" s="51" t="s">
        <v>1016</v>
      </c>
      <c r="F45" s="52"/>
      <c r="G45" s="52"/>
      <c r="H45" s="51"/>
      <c r="I45" s="51"/>
      <c r="J45" s="53"/>
      <c r="K45" s="53"/>
      <c r="L45" s="54" t="str">
        <f t="shared" si="57"/>
        <v xml:space="preserve">            { line: "¿Quién ha pesado en la balanza los montes,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3">
      <c r="C46" s="128" t="s">
        <v>2223</v>
      </c>
      <c r="D46" s="112" t="s">
        <v>1017</v>
      </c>
      <c r="E46" s="51" t="s">
        <v>1016</v>
      </c>
      <c r="F46" s="52" t="s">
        <v>1015</v>
      </c>
      <c r="G46" s="52" t="s">
        <v>1016</v>
      </c>
      <c r="H46" s="51"/>
      <c r="I46" s="51"/>
      <c r="J46" s="53"/>
      <c r="K46" s="53"/>
      <c r="L46" s="54" t="str">
        <f t="shared" si="57"/>
        <v xml:space="preserve">            { line: "y en la báscula las colinas?, (La,m,20)(Mi,m,250)",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Mi</v>
      </c>
      <c r="V46" s="63" t="str">
        <f t="shared" ref="V46:V50" si="66">IF(U46="","",",")</f>
        <v>,</v>
      </c>
      <c r="W46" s="64" t="str">
        <f t="shared" ref="W46:W50" si="67">IF(G46="","",G46)</f>
        <v>m</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3">
      <c r="C47" s="128" t="s">
        <v>2224</v>
      </c>
      <c r="D47" s="112" t="s">
        <v>1015</v>
      </c>
      <c r="E47" s="51" t="s">
        <v>1016</v>
      </c>
      <c r="F47" s="52"/>
      <c r="G47" s="52"/>
      <c r="H47" s="51"/>
      <c r="I47" s="51"/>
      <c r="J47" s="53"/>
      <c r="K47" s="53"/>
      <c r="L47" s="77" t="str">
        <f t="shared" si="57"/>
        <v xml:space="preserve">            { line: "¿Quién ha medido el aliento del Señor?, (Mi,m,20)", sC: ""},</v>
      </c>
      <c r="M47" s="55" t="str">
        <f t="shared" si="58"/>
        <v>(</v>
      </c>
      <c r="N47" s="56" t="str">
        <f t="shared" si="59"/>
        <v>Mi</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3">
      <c r="C48" s="128" t="s">
        <v>2225</v>
      </c>
      <c r="D48" s="112" t="s">
        <v>1017</v>
      </c>
      <c r="E48" s="51" t="s">
        <v>1016</v>
      </c>
      <c r="F48" s="52" t="s">
        <v>1015</v>
      </c>
      <c r="G48" s="52" t="s">
        <v>1016</v>
      </c>
      <c r="H48" s="51"/>
      <c r="I48" s="51"/>
      <c r="J48" s="53"/>
      <c r="K48" s="53"/>
      <c r="L48" s="77" t="str">
        <f>IF(C48="","",_xlfn.CONCAT("            { line: ","""",C48,", ",M48:AN48,""", sC: ","""",B48,"""},"))</f>
        <v xml:space="preserve">            { line: "¿Quién le ha sugerido su proyecto?, (La,m,20)(Mi,m,250)",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v>
      </c>
      <c r="U48" s="62" t="str">
        <f t="shared" si="65"/>
        <v>Mi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11"/>
      <c r="D49" s="112"/>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hidden="1" thickTop="1" thickBot="1" x14ac:dyDescent="0.4">
      <c r="C50" s="111"/>
      <c r="D50" s="112"/>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hidden="1" thickTop="1" thickBot="1" x14ac:dyDescent="0.4">
      <c r="C51" s="111"/>
      <c r="D51" s="112"/>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11"/>
      <c r="D52" s="112"/>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11"/>
      <c r="D53" s="112"/>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hidden="1" thickTop="1" thickBot="1" x14ac:dyDescent="0.4">
      <c r="C54" s="111"/>
      <c r="D54" s="112"/>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11"/>
      <c r="D56" s="112"/>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11"/>
      <c r="D57" s="112"/>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hidden="1"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11"/>
      <c r="D59" s="112"/>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11"/>
      <c r="D60" s="112"/>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hidden="1" thickTop="1" thickBot="1" x14ac:dyDescent="0.4">
      <c r="C61" s="111"/>
      <c r="D61" s="112"/>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hidden="1" thickTop="1" thickBot="1" x14ac:dyDescent="0.4">
      <c r="C62" s="111"/>
      <c r="D62" s="112"/>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2059</v>
      </c>
      <c r="D63" s="76"/>
      <c r="E63" s="76"/>
      <c r="F63" s="76"/>
      <c r="G63" s="76"/>
      <c r="H63" s="76"/>
      <c r="I63" s="76"/>
      <c r="J63" s="76"/>
      <c r="K63" s="76"/>
      <c r="L63" s="110" t="s">
        <v>998</v>
      </c>
      <c r="M63" s="113"/>
      <c r="N63" s="56"/>
      <c r="O63" s="114"/>
      <c r="P63" s="58"/>
      <c r="Q63" s="115"/>
      <c r="R63" s="60" t="str">
        <f t="shared" si="6"/>
        <v/>
      </c>
      <c r="S63" s="113"/>
      <c r="T63" s="116"/>
      <c r="U63" s="117"/>
      <c r="V63" s="118"/>
      <c r="W63" s="119"/>
      <c r="X63" s="118"/>
      <c r="Y63" s="118"/>
      <c r="Z63" s="113"/>
      <c r="AA63" s="65"/>
      <c r="AB63" s="56"/>
      <c r="AC63" s="66"/>
      <c r="AD63" s="58"/>
      <c r="AE63" s="67"/>
      <c r="AF63" s="60"/>
      <c r="AG63" s="60"/>
      <c r="AH63" s="65"/>
      <c r="AI63" s="120"/>
      <c r="AJ63" s="118"/>
      <c r="AK63" s="118"/>
      <c r="AL63" s="118"/>
      <c r="AM63" s="118"/>
      <c r="AN63" s="118"/>
    </row>
    <row r="64" spans="1:40" ht="25.5" outlineLevel="1" thickTop="1" thickBot="1" x14ac:dyDescent="0.3">
      <c r="C64" s="128" t="s">
        <v>2226</v>
      </c>
      <c r="D64" s="112" t="s">
        <v>1015</v>
      </c>
      <c r="E64" s="51" t="s">
        <v>1016</v>
      </c>
      <c r="F64" s="52"/>
      <c r="G64" s="52"/>
      <c r="H64" s="51"/>
      <c r="I64" s="51"/>
      <c r="J64" s="53"/>
      <c r="K64" s="53"/>
      <c r="L64" s="54" t="str">
        <f t="shared" ref="L64:L106" si="114">IF(C64="","",_xlfn.CONCAT("            { line: ","""",C64,", ",M64:AN64,""", sC: ","""",B64,"""},"))</f>
        <v xml:space="preserve">            { line: "¿Con quién se aconsejó para entenderlo,, (Mi,m,20)", sC: ""},</v>
      </c>
      <c r="M64" s="55" t="str">
        <f t="shared" ref="M64:M106" si="115">IF(N64="","","(")</f>
        <v>(</v>
      </c>
      <c r="N64" s="56" t="str">
        <f t="shared" si="2"/>
        <v>Mi</v>
      </c>
      <c r="O64" s="57" t="str">
        <f t="shared" ref="O64:O106" si="116">IF(N64="","",",")</f>
        <v>,</v>
      </c>
      <c r="P64" s="58" t="str">
        <f t="shared" si="4"/>
        <v>m</v>
      </c>
      <c r="Q64" s="59" t="str">
        <f t="shared" ref="Q64:Q106" si="117">IF(N64="","",",")</f>
        <v>,</v>
      </c>
      <c r="R64" s="60">
        <f t="shared" si="6"/>
        <v>20</v>
      </c>
      <c r="S64" s="55" t="str">
        <f t="shared" ref="S64:S106" si="118">IF(N64="","",")")</f>
        <v>)</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3">
      <c r="C65" s="128" t="s">
        <v>2227</v>
      </c>
      <c r="D65" s="112" t="s">
        <v>1017</v>
      </c>
      <c r="E65" s="51" t="s">
        <v>1016</v>
      </c>
      <c r="F65" s="52" t="s">
        <v>1015</v>
      </c>
      <c r="G65" s="52" t="s">
        <v>1016</v>
      </c>
      <c r="H65" s="51"/>
      <c r="I65" s="51"/>
      <c r="J65" s="53"/>
      <c r="K65" s="53"/>
      <c r="L65" s="54" t="str">
        <f t="shared" si="114"/>
        <v xml:space="preserve">            { line: "para que le enseñara el camino exacto,, (La,m,20)(Mi,m,250)", sC: ""},</v>
      </c>
      <c r="M65" s="55" t="str">
        <f t="shared" si="115"/>
        <v>(</v>
      </c>
      <c r="N65" s="56" t="str">
        <f t="shared" si="2"/>
        <v>La</v>
      </c>
      <c r="O65" s="57" t="str">
        <f t="shared" si="116"/>
        <v>,</v>
      </c>
      <c r="P65" s="58" t="str">
        <f t="shared" si="4"/>
        <v>m</v>
      </c>
      <c r="Q65" s="59" t="str">
        <f t="shared" si="117"/>
        <v>,</v>
      </c>
      <c r="R65" s="60">
        <f t="shared" si="6"/>
        <v>20</v>
      </c>
      <c r="S65" s="55" t="str">
        <f t="shared" si="118"/>
        <v>)</v>
      </c>
      <c r="T65" s="61" t="str">
        <f t="shared" si="119"/>
        <v>(</v>
      </c>
      <c r="U65" s="62" t="str">
        <f t="shared" si="9"/>
        <v>Mi</v>
      </c>
      <c r="V65" s="63" t="str">
        <f t="shared" si="120"/>
        <v>,</v>
      </c>
      <c r="W65" s="64" t="str">
        <f t="shared" si="11"/>
        <v>m</v>
      </c>
      <c r="X65" s="63" t="str">
        <f t="shared" si="121"/>
        <v>,</v>
      </c>
      <c r="Y65" s="63">
        <f t="shared" si="122"/>
        <v>250</v>
      </c>
      <c r="Z65" s="55" t="str">
        <f t="shared" si="123"/>
        <v>)</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3">
      <c r="C66" s="128" t="s">
        <v>2228</v>
      </c>
      <c r="D66" s="112" t="s">
        <v>1015</v>
      </c>
      <c r="E66" s="51" t="s">
        <v>1016</v>
      </c>
      <c r="F66" s="52"/>
      <c r="G66" s="52"/>
      <c r="H66" s="51"/>
      <c r="I66" s="51"/>
      <c r="J66" s="53"/>
      <c r="K66" s="53"/>
      <c r="L66" s="54" t="str">
        <f t="shared" si="114"/>
        <v xml:space="preserve">            { line: "para que le enseñara el saber, (Mi,m,20)", sC: ""},</v>
      </c>
      <c r="M66" s="55" t="str">
        <f t="shared" si="115"/>
        <v>(</v>
      </c>
      <c r="N66" s="56" t="str">
        <f t="shared" si="2"/>
        <v>Mi</v>
      </c>
      <c r="O66" s="57" t="str">
        <f t="shared" si="116"/>
        <v>,</v>
      </c>
      <c r="P66" s="58" t="str">
        <f t="shared" si="4"/>
        <v>m</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3">
      <c r="C67" s="128" t="s">
        <v>2229</v>
      </c>
      <c r="D67" s="112" t="s">
        <v>1017</v>
      </c>
      <c r="E67" s="51" t="s">
        <v>1016</v>
      </c>
      <c r="F67" s="52" t="s">
        <v>1015</v>
      </c>
      <c r="G67" s="52" t="s">
        <v>1016</v>
      </c>
      <c r="H67" s="51"/>
      <c r="I67" s="51"/>
      <c r="J67" s="53"/>
      <c r="K67" s="53"/>
      <c r="L67" s="54" t="str">
        <f t="shared" si="114"/>
        <v xml:space="preserve">            { line: "y le sugiriese el método inteligente?, (La,m,20)(Mi,m,250)",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Mi</v>
      </c>
      <c r="V67" s="63" t="str">
        <f t="shared" si="120"/>
        <v>,</v>
      </c>
      <c r="W67" s="64" t="str">
        <f t="shared" si="11"/>
        <v>m</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3">
      <c r="C68" s="129"/>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3">
      <c r="C69" s="128" t="s">
        <v>2230</v>
      </c>
      <c r="D69" s="112" t="s">
        <v>1015</v>
      </c>
      <c r="E69" s="51" t="s">
        <v>1016</v>
      </c>
      <c r="F69" s="52"/>
      <c r="G69" s="52"/>
      <c r="H69" s="51"/>
      <c r="I69" s="51"/>
      <c r="J69" s="53"/>
      <c r="K69" s="53"/>
      <c r="L69" s="54" t="str">
        <f t="shared" si="114"/>
        <v xml:space="preserve">            { line: "Mirad, las naciones son gotas de un cubo, (Mi,m,20)", sC: ""},</v>
      </c>
      <c r="M69" s="55" t="str">
        <f t="shared" si="115"/>
        <v>(</v>
      </c>
      <c r="N69" s="56" t="str">
        <f t="shared" si="2"/>
        <v>Mi</v>
      </c>
      <c r="O69" s="57" t="str">
        <f t="shared" si="116"/>
        <v>,</v>
      </c>
      <c r="P69" s="58" t="str">
        <f t="shared" si="4"/>
        <v>m</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3">
      <c r="C70" s="128" t="s">
        <v>2231</v>
      </c>
      <c r="D70" s="112" t="s">
        <v>1017</v>
      </c>
      <c r="E70" s="51" t="s">
        <v>1016</v>
      </c>
      <c r="F70" s="52" t="s">
        <v>1015</v>
      </c>
      <c r="G70" s="52" t="s">
        <v>1016</v>
      </c>
      <c r="H70" s="51"/>
      <c r="I70" s="51"/>
      <c r="J70" s="53"/>
      <c r="K70" s="53"/>
      <c r="L70" s="54" t="str">
        <f t="shared" si="114"/>
        <v xml:space="preserve">            { line: "y valen lo que el polvillo de balanza., (La,m,20)(Mi,m,250)",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Mi</v>
      </c>
      <c r="V70" s="63" t="str">
        <f t="shared" si="120"/>
        <v>,</v>
      </c>
      <c r="W70" s="64" t="str">
        <f t="shared" si="11"/>
        <v>m</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3">
      <c r="C71" s="128" t="s">
        <v>2232</v>
      </c>
      <c r="D71" s="112" t="s">
        <v>1015</v>
      </c>
      <c r="E71" s="51" t="s">
        <v>1016</v>
      </c>
      <c r="F71" s="52" t="s">
        <v>1017</v>
      </c>
      <c r="G71" s="52" t="s">
        <v>1016</v>
      </c>
      <c r="H71" s="51"/>
      <c r="I71" s="51"/>
      <c r="J71" s="53"/>
      <c r="K71" s="53"/>
      <c r="L71" s="54" t="str">
        <f t="shared" si="114"/>
        <v xml:space="preserve">            { line: "Mirad, las islas pesan lo que un grano,, (Mi,m,20)(La,m,250)", sC: ""},</v>
      </c>
      <c r="M71" s="55" t="str">
        <f t="shared" si="115"/>
        <v>(</v>
      </c>
      <c r="N71" s="56" t="str">
        <f t="shared" si="2"/>
        <v>Mi</v>
      </c>
      <c r="O71" s="57" t="str">
        <f t="shared" si="116"/>
        <v>,</v>
      </c>
      <c r="P71" s="58" t="str">
        <f t="shared" si="4"/>
        <v>m</v>
      </c>
      <c r="Q71" s="59" t="str">
        <f t="shared" si="117"/>
        <v>,</v>
      </c>
      <c r="R71" s="60">
        <f t="shared" si="6"/>
        <v>20</v>
      </c>
      <c r="S71" s="55" t="str">
        <f t="shared" si="118"/>
        <v>)</v>
      </c>
      <c r="T71" s="61" t="str">
        <f t="shared" si="119"/>
        <v>(</v>
      </c>
      <c r="U71" s="62" t="str">
        <f t="shared" si="9"/>
        <v>La</v>
      </c>
      <c r="V71" s="63" t="str">
        <f t="shared" si="120"/>
        <v>,</v>
      </c>
      <c r="W71" s="64" t="str">
        <f t="shared" si="11"/>
        <v>m</v>
      </c>
      <c r="X71" s="63" t="str">
        <f t="shared" si="121"/>
        <v>,</v>
      </c>
      <c r="Y71" s="63">
        <f t="shared" si="122"/>
        <v>250</v>
      </c>
      <c r="Z71" s="55" t="str">
        <f t="shared" si="123"/>
        <v>)</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3">
      <c r="C72" s="128" t="s">
        <v>2233</v>
      </c>
      <c r="D72" s="112" t="s">
        <v>1015</v>
      </c>
      <c r="E72" s="51" t="s">
        <v>1016</v>
      </c>
      <c r="F72" s="52"/>
      <c r="G72" s="52"/>
      <c r="H72" s="51"/>
      <c r="I72" s="51"/>
      <c r="J72" s="53"/>
      <c r="K72" s="53"/>
      <c r="L72" s="54" t="str">
        <f t="shared" si="114"/>
        <v xml:space="preserve">            { line: "el Líbano no basta para leña,, (Mi,m,20)", sC: ""},</v>
      </c>
      <c r="M72" s="55" t="str">
        <f t="shared" si="115"/>
        <v>(</v>
      </c>
      <c r="N72" s="56" t="str">
        <f t="shared" si="2"/>
        <v>Mi</v>
      </c>
      <c r="O72" s="57" t="str">
        <f t="shared" si="116"/>
        <v>,</v>
      </c>
      <c r="P72" s="58" t="str">
        <f t="shared" si="4"/>
        <v>m</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3">
      <c r="C73" s="128" t="s">
        <v>2234</v>
      </c>
      <c r="D73" s="112" t="s">
        <v>1017</v>
      </c>
      <c r="E73" s="51" t="s">
        <v>1016</v>
      </c>
      <c r="F73" s="52" t="s">
        <v>1015</v>
      </c>
      <c r="G73" s="52" t="s">
        <v>1016</v>
      </c>
      <c r="H73" s="51"/>
      <c r="I73" s="51"/>
      <c r="J73" s="53"/>
      <c r="K73" s="53"/>
      <c r="L73" s="54" t="str">
        <f t="shared" si="114"/>
        <v xml:space="preserve">            { line: "sus fieras no bastan para el holocausto., (La,m,20)(Mi,m,250)",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Mi</v>
      </c>
      <c r="V73" s="63" t="str">
        <f t="shared" si="120"/>
        <v>,</v>
      </c>
      <c r="W73" s="64" t="str">
        <f t="shared" si="11"/>
        <v>m</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3">
      <c r="C74" s="129"/>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3">
      <c r="C75" s="128" t="s">
        <v>2235</v>
      </c>
      <c r="D75" s="112" t="s">
        <v>1015</v>
      </c>
      <c r="E75" s="51" t="s">
        <v>1016</v>
      </c>
      <c r="F75" s="52" t="s">
        <v>1017</v>
      </c>
      <c r="G75" s="52" t="s">
        <v>1016</v>
      </c>
      <c r="H75" s="51"/>
      <c r="I75" s="51"/>
      <c r="J75" s="53"/>
      <c r="K75" s="53"/>
      <c r="L75" s="54" t="str">
        <f t="shared" si="114"/>
        <v xml:space="preserve">            { line: "En su presencia, las naciones todas,, (Mi,m,20)(La,m,250)", sC: ""},</v>
      </c>
      <c r="M75" s="55" t="str">
        <f t="shared" si="115"/>
        <v>(</v>
      </c>
      <c r="N75" s="56" t="str">
        <f t="shared" si="2"/>
        <v>Mi</v>
      </c>
      <c r="O75" s="57" t="str">
        <f t="shared" si="116"/>
        <v>,</v>
      </c>
      <c r="P75" s="58" t="str">
        <f t="shared" si="4"/>
        <v>m</v>
      </c>
      <c r="Q75" s="59" t="str">
        <f t="shared" si="117"/>
        <v>,</v>
      </c>
      <c r="R75" s="60">
        <f t="shared" si="6"/>
        <v>20</v>
      </c>
      <c r="S75" s="55" t="str">
        <f t="shared" si="118"/>
        <v>)</v>
      </c>
      <c r="T75" s="61" t="str">
        <f t="shared" si="119"/>
        <v>(</v>
      </c>
      <c r="U75" s="62" t="str">
        <f t="shared" si="9"/>
        <v>La</v>
      </c>
      <c r="V75" s="63" t="str">
        <f t="shared" si="120"/>
        <v>,</v>
      </c>
      <c r="W75" s="64" t="str">
        <f t="shared" si="11"/>
        <v>m</v>
      </c>
      <c r="X75" s="63" t="str">
        <f t="shared" si="121"/>
        <v>,</v>
      </c>
      <c r="Y75" s="63">
        <f t="shared" si="122"/>
        <v>250</v>
      </c>
      <c r="Z75" s="55" t="str">
        <f t="shared" si="123"/>
        <v>)</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3">
      <c r="C76" s="128" t="s">
        <v>2236</v>
      </c>
      <c r="D76" s="112" t="s">
        <v>1015</v>
      </c>
      <c r="E76" s="51" t="s">
        <v>1016</v>
      </c>
      <c r="F76" s="52"/>
      <c r="G76" s="52"/>
      <c r="H76" s="51"/>
      <c r="I76" s="51"/>
      <c r="J76" s="53"/>
      <c r="K76" s="53"/>
      <c r="L76" s="54" t="str">
        <f t="shared" si="114"/>
        <v xml:space="preserve">            { line: "como si no existieran,, (Mi,m,20)", sC: ""},</v>
      </c>
      <c r="M76" s="55" t="str">
        <f t="shared" si="115"/>
        <v>(</v>
      </c>
      <c r="N76" s="56" t="str">
        <f t="shared" si="2"/>
        <v>Mi</v>
      </c>
      <c r="O76" s="57" t="str">
        <f t="shared" si="116"/>
        <v>,</v>
      </c>
      <c r="P76" s="58" t="str">
        <f t="shared" si="4"/>
        <v>m</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3">
      <c r="C77" s="128" t="s">
        <v>2237</v>
      </c>
      <c r="D77" s="112" t="s">
        <v>1017</v>
      </c>
      <c r="E77" s="51" t="s">
        <v>1016</v>
      </c>
      <c r="F77" s="52" t="s">
        <v>1015</v>
      </c>
      <c r="G77" s="52" t="s">
        <v>1016</v>
      </c>
      <c r="H77" s="51"/>
      <c r="I77" s="51"/>
      <c r="J77" s="53"/>
      <c r="K77" s="53"/>
      <c r="L77" s="54" t="str">
        <f t="shared" si="114"/>
        <v xml:space="preserve">            { line: "son ante él como nada y vacío., (La,m,20)(Mi,m,250)", sC: ""},</v>
      </c>
      <c r="M77" s="55" t="str">
        <f t="shared" si="115"/>
        <v>(</v>
      </c>
      <c r="N77" s="56" t="str">
        <f t="shared" si="2"/>
        <v>La</v>
      </c>
      <c r="O77" s="57" t="str">
        <f t="shared" si="116"/>
        <v>,</v>
      </c>
      <c r="P77" s="58" t="str">
        <f t="shared" si="4"/>
        <v>m</v>
      </c>
      <c r="Q77" s="59" t="str">
        <f t="shared" si="117"/>
        <v>,</v>
      </c>
      <c r="R77" s="60">
        <f t="shared" si="6"/>
        <v>20</v>
      </c>
      <c r="S77" s="55" t="str">
        <f t="shared" si="118"/>
        <v>)</v>
      </c>
      <c r="T77" s="61" t="str">
        <f t="shared" si="119"/>
        <v>(</v>
      </c>
      <c r="U77" s="62" t="str">
        <f t="shared" si="9"/>
        <v>Mi</v>
      </c>
      <c r="V77" s="63" t="str">
        <f t="shared" si="120"/>
        <v>,</v>
      </c>
      <c r="W77" s="64" t="str">
        <f t="shared" si="11"/>
        <v>m</v>
      </c>
      <c r="X77" s="63" t="str">
        <f t="shared" si="121"/>
        <v>,</v>
      </c>
      <c r="Y77" s="63">
        <f t="shared" si="122"/>
        <v>250</v>
      </c>
      <c r="Z77" s="55" t="str">
        <f t="shared" si="123"/>
        <v>)</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3">
      <c r="C78" s="129"/>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3">
      <c r="C79" s="128" t="s">
        <v>2120</v>
      </c>
      <c r="D79" s="112" t="s">
        <v>1015</v>
      </c>
      <c r="E79" s="51" t="s">
        <v>1016</v>
      </c>
      <c r="F79" s="52"/>
      <c r="G79" s="52"/>
      <c r="H79" s="51"/>
      <c r="I79" s="51"/>
      <c r="J79" s="53"/>
      <c r="K79" s="53"/>
      <c r="L79" s="54" t="str">
        <f t="shared" si="114"/>
        <v xml:space="preserve">            { line: "Gloria al Padre, y al Hijo, y al Espíritu Santo., (Mi,m,20)", sC: ""},</v>
      </c>
      <c r="M79" s="55" t="str">
        <f t="shared" si="115"/>
        <v>(</v>
      </c>
      <c r="N79" s="56" t="str">
        <f t="shared" si="2"/>
        <v>Mi</v>
      </c>
      <c r="O79" s="57" t="str">
        <f t="shared" si="116"/>
        <v>,</v>
      </c>
      <c r="P79" s="58" t="str">
        <f t="shared" si="4"/>
        <v>m</v>
      </c>
      <c r="Q79" s="59" t="str">
        <f t="shared" si="117"/>
        <v>,</v>
      </c>
      <c r="R79" s="60">
        <f t="shared" si="6"/>
        <v>20</v>
      </c>
      <c r="S79" s="55" t="str">
        <f t="shared" si="118"/>
        <v>)</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3">
      <c r="C80" s="128" t="s">
        <v>2154</v>
      </c>
      <c r="D80" s="112" t="s">
        <v>1017</v>
      </c>
      <c r="E80" s="51" t="s">
        <v>1016</v>
      </c>
      <c r="F80" s="52" t="s">
        <v>1015</v>
      </c>
      <c r="G80" s="52" t="s">
        <v>1016</v>
      </c>
      <c r="H80" s="51"/>
      <c r="I80" s="51"/>
      <c r="J80" s="53"/>
      <c r="K80" s="53"/>
      <c r="L80" s="54" t="str">
        <f t="shared" si="114"/>
        <v xml:space="preserve">            { line: "Como era en el principio, ahora y siempre, por los siglos de los siglos. Amén., (La,m,20)(Mi,m,250)", sC: ""},</v>
      </c>
      <c r="M80" s="55" t="str">
        <f t="shared" si="115"/>
        <v>(</v>
      </c>
      <c r="N80" s="56" t="str">
        <f t="shared" si="2"/>
        <v>La</v>
      </c>
      <c r="O80" s="57" t="str">
        <f t="shared" si="116"/>
        <v>,</v>
      </c>
      <c r="P80" s="58" t="str">
        <f t="shared" si="4"/>
        <v>m</v>
      </c>
      <c r="Q80" s="59" t="str">
        <f t="shared" si="117"/>
        <v>,</v>
      </c>
      <c r="R80" s="60">
        <f t="shared" si="6"/>
        <v>20</v>
      </c>
      <c r="S80" s="55" t="str">
        <f t="shared" si="118"/>
        <v>)</v>
      </c>
      <c r="T80" s="61" t="str">
        <f t="shared" si="119"/>
        <v>(</v>
      </c>
      <c r="U80" s="62" t="str">
        <f t="shared" si="9"/>
        <v>Mi</v>
      </c>
      <c r="V80" s="63" t="str">
        <f t="shared" si="120"/>
        <v>,</v>
      </c>
      <c r="W80" s="64" t="str">
        <f t="shared" si="11"/>
        <v>m</v>
      </c>
      <c r="X80" s="63" t="str">
        <f t="shared" si="121"/>
        <v>,</v>
      </c>
      <c r="Y80" s="63">
        <f t="shared" si="122"/>
        <v>250</v>
      </c>
      <c r="Z80" s="55" t="str">
        <f t="shared" si="123"/>
        <v>)</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hidden="1" outlineLevel="1" thickTop="1" thickBot="1" x14ac:dyDescent="0.4">
      <c r="C104" s="111"/>
      <c r="D104" s="112"/>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hidden="1" outlineLevel="1" thickTop="1" thickBot="1" x14ac:dyDescent="0.4">
      <c r="C105" s="111"/>
      <c r="D105" s="112"/>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hidden="1" outlineLevel="1" thickTop="1" thickBot="1" x14ac:dyDescent="0.4">
      <c r="C106" s="111"/>
      <c r="D106" s="112"/>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Cántico: EL BUEN PASTOR ES EL DIOS ALTISIMO Y SAPIENTÍSIMO - Is 40, 10-17</v>
      </c>
      <c r="M107" s="94"/>
    </row>
    <row r="108" spans="1:40" ht="20.25" x14ac:dyDescent="0.25">
      <c r="L108" s="99" t="s">
        <v>1012</v>
      </c>
      <c r="M108" s="100"/>
    </row>
    <row r="109" spans="1:40" ht="15.75" hidden="1" outlineLevel="1" thickBot="1" x14ac:dyDescent="0.3">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21"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hidden="1"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hidden="1"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hidden="1"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hidden="1"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62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57CB2-69BD-49DF-819B-8AC9CB23A21F}">
  <sheetPr codeName="Sheet131">
    <tabColor rgb="FF00B0F0"/>
  </sheetPr>
  <dimension ref="A1:AN117"/>
  <sheetViews>
    <sheetView zoomScale="130" zoomScaleNormal="130" workbookViewId="0">
      <pane xSplit="2" ySplit="1" topLeftCell="C2" activePane="bottomRight" state="frozen"/>
      <selection pane="topRight" activeCell="C1" sqref="C1"/>
      <selection pane="bottomLeft" activeCell="A2" sqref="A2"/>
      <selection pane="bottomRight" activeCell="C12" sqref="C1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98</v>
      </c>
      <c r="E1" s="39"/>
      <c r="F1" s="39"/>
      <c r="G1" s="39"/>
      <c r="H1" s="39"/>
      <c r="I1" s="39"/>
      <c r="J1" s="39"/>
      <c r="K1" s="39"/>
      <c r="L1" s="107" t="s">
        <v>2238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216</v>
      </c>
      <c r="L3" s="45" t="s">
        <v>985</v>
      </c>
    </row>
    <row r="4" spans="2:32" ht="23.25" x14ac:dyDescent="0.25">
      <c r="L4" s="45" t="str">
        <f>_xlfn.CONCAT("║           ",L1,"               ║")</f>
        <v>║           Salmo 98 - SANTO ES EL SEÑOR, NUESTRO DIOS.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salmo98santoeselsenornuestrodios</v>
      </c>
      <c r="L5" s="45" t="s">
        <v>986</v>
      </c>
    </row>
    <row r="6" spans="2:32" ht="23.25" x14ac:dyDescent="0.25">
      <c r="L6" s="108" t="s">
        <v>987</v>
      </c>
    </row>
    <row r="7" spans="2:32" ht="23.25" x14ac:dyDescent="0.25">
      <c r="C7" t="str">
        <f>C19</f>
        <v>salmo98</v>
      </c>
      <c r="L7" s="109" t="str">
        <f>_xlfn.CONCAT("        id: ","""",C7,"""",",")</f>
        <v xml:space="preserve">        id: "salmo98",</v>
      </c>
    </row>
    <row r="8" spans="2:32" ht="23.25" x14ac:dyDescent="0.25">
      <c r="C8" t="str">
        <f>PROPER(L1)</f>
        <v>Salmo 98 - Santo Es El Señor, Nuestro Dios.</v>
      </c>
      <c r="L8" s="109" t="str">
        <f>_xlfn.CONCAT("        tt: ","""",C8,"""",",")</f>
        <v xml:space="preserve">        tt: "Salmo 98 - Santo Es El Señor, Nuestro Dios.",</v>
      </c>
    </row>
    <row r="9" spans="2:32" ht="23.25" x14ac:dyDescent="0.25">
      <c r="C9" t="s">
        <v>2239</v>
      </c>
      <c r="L9" s="109" t="str">
        <f>_xlfn.CONCAT("        title: ","""",C9,"""",",")</f>
        <v xml:space="preserve">        title: "Salmo 98",</v>
      </c>
    </row>
    <row r="10" spans="2:32" ht="23.25" x14ac:dyDescent="0.25">
      <c r="C10" t="s">
        <v>2240</v>
      </c>
      <c r="L10" s="109" t="str">
        <f>_xlfn.CONCAT("        ","subtitle: ","""",C10,"""",",")</f>
        <v xml:space="preserve">        subtitle: "SANTO ES EL SEÑOR, NUESTRO DIOS.",</v>
      </c>
    </row>
    <row r="11" spans="2:32" ht="23.25" x14ac:dyDescent="0.25">
      <c r="C11" t="str">
        <f>_xlfn.CONCAT("category: [","""Liturgia""","],")</f>
        <v>category: ["Liturgia"],</v>
      </c>
      <c r="L11" s="109" t="str">
        <f>_xlfn.CONCAT("        ",C11)</f>
        <v xml:space="preserve">        category: ["Liturgia"],</v>
      </c>
    </row>
    <row r="12" spans="2:32" ht="23.25" x14ac:dyDescent="0.25">
      <c r="C12" t="s">
        <v>970</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v>300</v>
      </c>
      <c r="L16" s="109" t="str">
        <f>_xlfn.CONCAT("        dbno: ","""",C16,"""",",")</f>
        <v xml:space="preserve">        dbno: "300",</v>
      </c>
    </row>
    <row r="17" spans="1:40" ht="23.25" x14ac:dyDescent="0.25">
      <c r="L17" s="109" t="str">
        <f>_xlfn.CONCAT("        notes: ","""",C17,"""",",")</f>
        <v xml:space="preserve">        notes: "",</v>
      </c>
    </row>
    <row r="18" spans="1:40" ht="23.25" x14ac:dyDescent="0.25">
      <c r="C18" t="s">
        <v>2064</v>
      </c>
      <c r="L18" s="109" t="str">
        <f>_xlfn.CONCAT("        mant: ","""",C18,"""",",")</f>
        <v xml:space="preserve">        mant: "No",</v>
      </c>
    </row>
    <row r="19" spans="1:40" ht="23.25" x14ac:dyDescent="0.25">
      <c r="C19" t="str">
        <f>_xlfn.CONCAT("salmo",C20)</f>
        <v>salmo98</v>
      </c>
      <c r="L19" s="109" t="str">
        <f>_xlfn.CONCAT("        audioSrc: ","""https://audio.resucito.do/",C19,".mp3""",",")</f>
        <v xml:space="preserve">        audioSrc: "https://audio.resucito.do/salmo98.mp3",</v>
      </c>
    </row>
    <row r="20" spans="1:40" ht="23.25" x14ac:dyDescent="0.25">
      <c r="C20">
        <f>C1</f>
        <v>98</v>
      </c>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L24" s="109" t="s">
        <v>993</v>
      </c>
    </row>
    <row r="25" spans="1:40" ht="23.25" x14ac:dyDescent="0.25">
      <c r="L25" s="109" t="s">
        <v>994</v>
      </c>
    </row>
    <row r="26" spans="1:40" ht="23.25" x14ac:dyDescent="0.25">
      <c r="B26">
        <f>+C1-1</f>
        <v>97</v>
      </c>
      <c r="C26" t="str">
        <f>_xlfn.CONCAT("/src/index.html?canto=salmo",C20-1)</f>
        <v>/src/index.html?canto=salmo97</v>
      </c>
      <c r="L26" s="109" t="str">
        <f>_xlfn.CONCAT("        ant: """,C26,""",")</f>
        <v xml:space="preserve">        ant: "/src/index.html?canto=salmo97",</v>
      </c>
    </row>
    <row r="27" spans="1:40" ht="23.25" x14ac:dyDescent="0.25">
      <c r="B27">
        <f>+C1+1</f>
        <v>99</v>
      </c>
      <c r="C27" t="str">
        <f>_xlfn.CONCAT("/src/index.html?canto=salmo",C20+1)</f>
        <v>/src/index.html?canto=salmo99</v>
      </c>
      <c r="L27" s="109" t="str">
        <f>_xlfn.CONCAT("        sig: """,C27,""",")</f>
        <v xml:space="preserve">        sig: "/src/index.html?canto=salmo99",</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7" t="s">
        <v>2241</v>
      </c>
      <c r="D31" s="112" t="s">
        <v>1020</v>
      </c>
      <c r="E31" s="51"/>
      <c r="F31" s="52"/>
      <c r="G31" s="52"/>
      <c r="H31" s="51"/>
      <c r="I31" s="51"/>
      <c r="J31" s="53"/>
      <c r="K31" s="53"/>
      <c r="L31" s="77" t="str">
        <f t="shared" ref="L31:L52" si="0">IF(C31="","",_xlfn.CONCAT("            { line: ","""",C31,", ",M31:AN31,""", sC: ","""",B31,"""},"))</f>
        <v xml:space="preserve">            { line: "El Señor reina, tiemblen las naciones;, (Fa,,20)", sC: "tc"},</v>
      </c>
      <c r="M31" s="55" t="str">
        <f t="shared" ref="M31:M55" si="1">IF(N31="","","(")</f>
        <v>(</v>
      </c>
      <c r="N31" s="56" t="str">
        <f t="shared" ref="N31:N103" si="2">IF(D31="","",D31)</f>
        <v>Fa</v>
      </c>
      <c r="O31" s="57" t="str">
        <f t="shared" ref="O31:O55" si="3">IF(N31="","",",")</f>
        <v>,</v>
      </c>
      <c r="P31" s="58" t="str">
        <f t="shared" ref="P31:P103" si="4">IF(E31="","",E31)</f>
        <v/>
      </c>
      <c r="Q31" s="59" t="str">
        <f t="shared" ref="Q31:Q55" si="5">IF(N31="","",",")</f>
        <v>,</v>
      </c>
      <c r="R31" s="60">
        <f t="shared" ref="R31:R103" si="6">IF(N31="Do",10,IF(N31="Re",22,IF(N31="Mi",20,IF(N31="Fa",20,IF(N31="Sol",14,IF(N31="La",20,IF(N31="Si",20,IF(N31="Do#",14,IF(N31="Fa#",15,IF(N31="Sol#",20,IF(N31="Si♭",17,"")))))))))))</f>
        <v>20</v>
      </c>
      <c r="S31" s="55" t="str">
        <f t="shared" ref="S31:S55" si="7">IF(N31="","",")")</f>
        <v>)</v>
      </c>
      <c r="T31" s="61" t="str">
        <f t="shared" ref="T31:T55" si="8">IF(U31="","","(")</f>
        <v/>
      </c>
      <c r="U31" s="62" t="str">
        <f t="shared" ref="U31:U103" si="9">IF(F31="","",F31)</f>
        <v/>
      </c>
      <c r="V31" s="63" t="str">
        <f t="shared" ref="V31:V55" si="10">IF(U31="","",",")</f>
        <v/>
      </c>
      <c r="W31" s="64" t="str">
        <f t="shared" ref="W31:W103" si="11">IF(G31="","",G31)</f>
        <v/>
      </c>
      <c r="X31" s="63" t="str">
        <f t="shared" ref="X31:X55" si="12">IF(U31="","",",")</f>
        <v/>
      </c>
      <c r="Y31" s="63" t="str">
        <f t="shared" ref="Y31:Y55" si="13">IF(U31="","",250)</f>
        <v/>
      </c>
      <c r="Z31" s="55" t="str">
        <f t="shared" ref="Z31:Z55" si="14">IF(U31="","",")")</f>
        <v/>
      </c>
      <c r="AA31" s="65" t="str">
        <f t="shared" ref="AA31:AA55" si="15">IF(AB31="","","(")</f>
        <v/>
      </c>
      <c r="AB31" s="56" t="str">
        <f t="shared" ref="AB31:AB103" si="16">IF(H31="","",H31)</f>
        <v/>
      </c>
      <c r="AC31" s="66" t="str">
        <f t="shared" ref="AC31:AC55" si="17">IF(AB31="","",",")</f>
        <v/>
      </c>
      <c r="AD31" s="58" t="str">
        <f t="shared" ref="AD31:AD55" si="18">IF(I31="","",I31)</f>
        <v/>
      </c>
      <c r="AE31" s="67" t="str">
        <f t="shared" ref="AE31:AE55" si="19">IF(AB31="","",",")</f>
        <v/>
      </c>
      <c r="AF31" s="60" t="str">
        <f t="shared" ref="AF31:AF55" si="20">IF(AB31="","",350)</f>
        <v/>
      </c>
      <c r="AG31" s="60" t="str">
        <f t="shared" ref="AG31:AG55" si="21">IF(AB31="","",")")</f>
        <v/>
      </c>
      <c r="AH31" s="68" t="str">
        <f t="shared" ref="AH31:AH55" si="22">IF(AI31="","","(")</f>
        <v/>
      </c>
      <c r="AI31" s="69" t="str">
        <f t="shared" ref="AI31:AI103" si="23">IF(J31="","",J31)</f>
        <v/>
      </c>
      <c r="AJ31" s="63" t="str">
        <f t="shared" ref="AJ31:AJ55" si="24">IF(AI31="","",",")</f>
        <v/>
      </c>
      <c r="AK31" s="63" t="str">
        <f t="shared" ref="AK31:AK55" si="25">IF(K31="","",K31)</f>
        <v/>
      </c>
      <c r="AL31" s="63" t="str">
        <f t="shared" ref="AL31:AL55" si="26">IF(AI31="","",",")</f>
        <v/>
      </c>
      <c r="AM31" s="63" t="str">
        <f t="shared" ref="AM31:AM55" si="27">IF(AI31="","",450)</f>
        <v/>
      </c>
      <c r="AN31" s="63" t="str">
        <f t="shared" ref="AN31:AN55" si="28">IF(AI31="","",")")</f>
        <v/>
      </c>
    </row>
    <row r="32" spans="1:40" ht="25.5" thickTop="1" thickBot="1" x14ac:dyDescent="0.3">
      <c r="C32" s="128" t="s">
        <v>2242</v>
      </c>
      <c r="D32" s="112" t="s">
        <v>1026</v>
      </c>
      <c r="E32" s="51" t="s">
        <v>1016</v>
      </c>
      <c r="F32" s="52" t="s">
        <v>1017</v>
      </c>
      <c r="G32" s="52" t="s">
        <v>1016</v>
      </c>
      <c r="H32" s="51" t="s">
        <v>1026</v>
      </c>
      <c r="I32" s="51" t="s">
        <v>1016</v>
      </c>
      <c r="J32" s="53"/>
      <c r="K32" s="53"/>
      <c r="L32" s="77" t="str">
        <f t="shared" si="0"/>
        <v xml:space="preserve">            { line: "sentado sobre querubines, vacile la tierra., (Re,m,22)(La,m,250)(Re,m,350)", sC: ""},</v>
      </c>
      <c r="M32" s="55" t="str">
        <f t="shared" si="1"/>
        <v>(</v>
      </c>
      <c r="N32" s="56" t="str">
        <f t="shared" si="2"/>
        <v>Re</v>
      </c>
      <c r="O32" s="57" t="str">
        <f t="shared" si="3"/>
        <v>,</v>
      </c>
      <c r="P32" s="58" t="str">
        <f t="shared" si="4"/>
        <v>m</v>
      </c>
      <c r="Q32" s="59" t="str">
        <f t="shared" si="5"/>
        <v>,</v>
      </c>
      <c r="R32" s="60">
        <f t="shared" si="6"/>
        <v>22</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Re</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3">
      <c r="B34" t="s">
        <v>1001</v>
      </c>
      <c r="C34" s="128" t="s">
        <v>2243</v>
      </c>
      <c r="D34" s="112" t="s">
        <v>1020</v>
      </c>
      <c r="E34" s="51"/>
      <c r="F34" s="52"/>
      <c r="G34" s="52"/>
      <c r="H34" s="51"/>
      <c r="I34" s="51"/>
      <c r="J34" s="53"/>
      <c r="K34" s="53"/>
      <c r="L34" s="77" t="str">
        <f>IF(C34="","",_xlfn.CONCAT("            { line: ","""",C34,", ",M34:AN34,""", sC: ","""",B34,"""},"))</f>
        <v xml:space="preserve">            { line: "El Señor es grande en Sión,, (Fa,,20)", sC: "ta as"},</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B35" t="s">
        <v>1003</v>
      </c>
      <c r="C35" s="127" t="s">
        <v>2244</v>
      </c>
      <c r="D35" s="112" t="s">
        <v>1026</v>
      </c>
      <c r="E35" s="51" t="s">
        <v>1016</v>
      </c>
      <c r="F35" s="52" t="s">
        <v>1017</v>
      </c>
      <c r="G35" s="52" t="s">
        <v>1016</v>
      </c>
      <c r="H35" s="51" t="s">
        <v>1026</v>
      </c>
      <c r="I35" s="51" t="s">
        <v>1016</v>
      </c>
      <c r="J35" s="53"/>
      <c r="K35" s="53"/>
      <c r="L35" s="77" t="str">
        <f>IF(C35="","",_xlfn.CONCAT("            { line: ","""",C35,", ",M35:AN35,""", sC: ","""",B35,"""},"))</f>
        <v xml:space="preserve">            { line: "encumbrado sobre todos los pueblos., (Re,m,22)(La,m,250)(Re,m,350)",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1018</v>
      </c>
      <c r="C36" s="128" t="s">
        <v>2245</v>
      </c>
      <c r="D36" s="112" t="s">
        <v>1020</v>
      </c>
      <c r="E36" s="51"/>
      <c r="F36" s="52"/>
      <c r="G36" s="52"/>
      <c r="H36" s="51"/>
      <c r="I36" s="51"/>
      <c r="J36" s="53"/>
      <c r="K36" s="53"/>
      <c r="L36" s="77" t="str">
        <f t="shared" ref="L36:L40" si="29">IF(C36="","",_xlfn.CONCAT("            { line: ","""",C36,", ",M36:AN36,""", sC: ","""",B36,"""},"))</f>
        <v xml:space="preserve">            { line: "Reconozcan tu nombre, grande y terrible:, (Fa,,20)", sC: "tc"},</v>
      </c>
      <c r="M36" s="55" t="str">
        <f t="shared" si="1"/>
        <v>(</v>
      </c>
      <c r="N36" s="56" t="str">
        <f t="shared" si="2"/>
        <v>Fa</v>
      </c>
      <c r="O36" s="57" t="str">
        <f t="shared" si="3"/>
        <v>,</v>
      </c>
      <c r="P36" s="58" t="str">
        <f t="shared" si="4"/>
        <v/>
      </c>
      <c r="Q36" s="59" t="str">
        <f t="shared" si="5"/>
        <v>,</v>
      </c>
      <c r="R36" s="60">
        <f t="shared" si="6"/>
        <v>20</v>
      </c>
      <c r="S36" s="55" t="str">
        <f t="shared" si="7"/>
        <v>)</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C37" s="127" t="s">
        <v>2246</v>
      </c>
      <c r="D37" s="112" t="s">
        <v>1026</v>
      </c>
      <c r="E37" s="51" t="s">
        <v>1016</v>
      </c>
      <c r="F37" s="52" t="s">
        <v>1017</v>
      </c>
      <c r="G37" s="52" t="s">
        <v>1016</v>
      </c>
      <c r="H37" s="51" t="s">
        <v>1026</v>
      </c>
      <c r="I37" s="51" t="s">
        <v>1016</v>
      </c>
      <c r="J37" s="53"/>
      <c r="K37" s="53"/>
      <c r="L37" s="54" t="str">
        <f t="shared" si="29"/>
        <v xml:space="preserve">            { line: "Él es santo., (Re,m,22)(La,m,250)(Re,m,350)", sC: ""},</v>
      </c>
      <c r="M37" s="55" t="str">
        <f>IF(N37="","","(")</f>
        <v>(</v>
      </c>
      <c r="N37" s="56" t="str">
        <f>IF(D37="","",D37)</f>
        <v>Re</v>
      </c>
      <c r="O37" s="57" t="str">
        <f>IF(N37="","",",")</f>
        <v>,</v>
      </c>
      <c r="P37" s="58" t="str">
        <f>IF(E37="","",E37)</f>
        <v>m</v>
      </c>
      <c r="Q37" s="59" t="str">
        <f>IF(N37="","",",")</f>
        <v>,</v>
      </c>
      <c r="R37" s="60">
        <f t="shared" si="6"/>
        <v>22</v>
      </c>
      <c r="S37" s="55" t="str">
        <f>IF(N37="","",")")</f>
        <v>)</v>
      </c>
      <c r="T37" s="61" t="str">
        <f>IF(U37="","","(")</f>
        <v>(</v>
      </c>
      <c r="U37" s="62" t="str">
        <f>IF(F37="","",F37)</f>
        <v>La</v>
      </c>
      <c r="V37" s="63" t="str">
        <f>IF(U37="","",",")</f>
        <v>,</v>
      </c>
      <c r="W37" s="64" t="str">
        <f>IF(G37="","",G37)</f>
        <v>m</v>
      </c>
      <c r="X37" s="63" t="str">
        <f>IF(U37="","",",")</f>
        <v>,</v>
      </c>
      <c r="Y37" s="63">
        <f>IF(U37="","",250)</f>
        <v>250</v>
      </c>
      <c r="Z37" s="55" t="str">
        <f>IF(U37="","",")")</f>
        <v>)</v>
      </c>
      <c r="AA37" s="65" t="str">
        <f>IF(AB37="","","(")</f>
        <v>(</v>
      </c>
      <c r="AB37" s="56" t="str">
        <f>IF(H37="","",H37)</f>
        <v>Re</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3">
      <c r="B39" t="s">
        <v>1001</v>
      </c>
      <c r="C39" s="127" t="s">
        <v>2247</v>
      </c>
      <c r="D39" s="112" t="s">
        <v>1020</v>
      </c>
      <c r="E39" s="51"/>
      <c r="F39" s="52"/>
      <c r="G39" s="52"/>
      <c r="H39" s="51"/>
      <c r="I39" s="51"/>
      <c r="J39" s="53"/>
      <c r="K39" s="53"/>
      <c r="L39" s="54" t="str">
        <f t="shared" si="29"/>
        <v xml:space="preserve">            { line: "Reinas con poder y amas la justicia,, (Fa,,20)", sC: "ta as"},</v>
      </c>
      <c r="M39" s="55" t="str">
        <f>IF(N39="","","(")</f>
        <v>(</v>
      </c>
      <c r="N39" s="56" t="str">
        <f>IF(D39="","",D39)</f>
        <v>Fa</v>
      </c>
      <c r="O39" s="57" t="str">
        <f>IF(N39="","",",")</f>
        <v>,</v>
      </c>
      <c r="P39" s="58" t="str">
        <f>IF(E39="","",E39)</f>
        <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B40" t="s">
        <v>1003</v>
      </c>
      <c r="C40" s="128" t="s">
        <v>2248</v>
      </c>
      <c r="D40" s="112" t="s">
        <v>1026</v>
      </c>
      <c r="E40" s="51" t="s">
        <v>1016</v>
      </c>
      <c r="F40" s="52" t="s">
        <v>1017</v>
      </c>
      <c r="G40" s="52" t="s">
        <v>1016</v>
      </c>
      <c r="H40" s="51" t="s">
        <v>1026</v>
      </c>
      <c r="I40" s="51" t="s">
        <v>1016</v>
      </c>
      <c r="J40" s="53"/>
      <c r="K40" s="53"/>
      <c r="L40" s="77" t="str">
        <f t="shared" si="29"/>
        <v xml:space="preserve">            { line: "tú has establecido la rectitud;, (Re,m,22)(La,m,250)(Re,m,350)", sC: "as"},</v>
      </c>
      <c r="M40" s="55" t="str">
        <f t="shared" ref="M40:M42" si="30">IF(N40="","","(")</f>
        <v>(</v>
      </c>
      <c r="N40" s="56" t="str">
        <f t="shared" ref="N40:N42" si="31">IF(D40="","",D40)</f>
        <v>Re</v>
      </c>
      <c r="O40" s="57" t="str">
        <f t="shared" ref="O40:O42" si="32">IF(N40="","",",")</f>
        <v>,</v>
      </c>
      <c r="P40" s="58" t="str">
        <f t="shared" ref="P40:P42" si="33">IF(E40="","",E40)</f>
        <v>m</v>
      </c>
      <c r="Q40" s="59" t="str">
        <f t="shared" ref="Q40:Q42" si="34">IF(N40="","",",")</f>
        <v>,</v>
      </c>
      <c r="R40" s="60">
        <f t="shared" si="6"/>
        <v>22</v>
      </c>
      <c r="S40" s="55" t="str">
        <f t="shared" ref="S40:S42" si="35">IF(N40="","",")")</f>
        <v>)</v>
      </c>
      <c r="T40" s="61" t="str">
        <f t="shared" ref="T40:T42" si="36">IF(U40="","","(")</f>
        <v>(</v>
      </c>
      <c r="U40" s="62" t="str">
        <f t="shared" ref="U40:U42" si="37">IF(F40="","",F40)</f>
        <v>La</v>
      </c>
      <c r="V40" s="63" t="str">
        <f t="shared" ref="V40:V42" si="38">IF(U40="","",",")</f>
        <v>,</v>
      </c>
      <c r="W40" s="64" t="str">
        <f t="shared" ref="W40:W42" si="39">IF(G40="","",G40)</f>
        <v>m</v>
      </c>
      <c r="X40" s="63" t="str">
        <f t="shared" ref="X40:X42" si="40">IF(U40="","",",")</f>
        <v>,</v>
      </c>
      <c r="Y40" s="63">
        <f t="shared" ref="Y40:Y42" si="41">IF(U40="","",250)</f>
        <v>250</v>
      </c>
      <c r="Z40" s="55" t="str">
        <f t="shared" ref="Z40:Z42" si="42">IF(U40="","",")")</f>
        <v>)</v>
      </c>
      <c r="AA40" s="65" t="str">
        <f t="shared" ref="AA40:AA42" si="43">IF(AB40="","","(")</f>
        <v>(</v>
      </c>
      <c r="AB40" s="56" t="str">
        <f t="shared" ref="AB40:AB42" si="44">IF(H40="","",H40)</f>
        <v>Re</v>
      </c>
      <c r="AC40" s="66" t="str">
        <f t="shared" ref="AC40:AC42" si="45">IF(AB40="","",",")</f>
        <v>,</v>
      </c>
      <c r="AD40" s="58" t="str">
        <f t="shared" ref="AD40:AD42" si="46">IF(I40="","",I40)</f>
        <v>m</v>
      </c>
      <c r="AE40" s="67" t="str">
        <f t="shared" ref="AE40:AE42" si="47">IF(AB40="","",",")</f>
        <v>,</v>
      </c>
      <c r="AF40" s="60">
        <f t="shared" ref="AF40:AF42" si="48">IF(AB40="","",350)</f>
        <v>350</v>
      </c>
      <c r="AG40" s="60" t="str">
        <f t="shared" ref="AG40:AG42" si="49">IF(AB40="","",")")</f>
        <v>)</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3">
      <c r="B41" t="s">
        <v>1018</v>
      </c>
      <c r="C41" s="127" t="s">
        <v>2249</v>
      </c>
      <c r="D41" s="112" t="s">
        <v>1020</v>
      </c>
      <c r="E41" s="51"/>
      <c r="F41" s="52"/>
      <c r="G41" s="52"/>
      <c r="H41" s="51"/>
      <c r="I41" s="51"/>
      <c r="J41" s="53"/>
      <c r="K41" s="53"/>
      <c r="L41" s="77" t="str">
        <f>IF(C41="","",_xlfn.CONCAT("            { line: ","""",C41,", ",M41:AN41,""", sC: ","""",B41,"""},"))</f>
        <v xml:space="preserve">            { line: "tú administras la justicia y el derecho,, (Fa,,20)", sC: "tc"},</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3">
      <c r="C42" s="128" t="s">
        <v>2250</v>
      </c>
      <c r="D42" s="112" t="s">
        <v>1026</v>
      </c>
      <c r="E42" s="51" t="s">
        <v>1016</v>
      </c>
      <c r="F42" s="52" t="s">
        <v>1017</v>
      </c>
      <c r="G42" s="52" t="s">
        <v>1016</v>
      </c>
      <c r="H42" s="51" t="s">
        <v>1026</v>
      </c>
      <c r="I42" s="51" t="s">
        <v>1016</v>
      </c>
      <c r="J42" s="53"/>
      <c r="K42" s="53"/>
      <c r="L42" s="77" t="str">
        <f>IF(C42="","",_xlfn.CONCAT("            { line: ","""",C42,", ",M42:AN42,""", sC: ","""",B42,"""},"))</f>
        <v xml:space="preserve">            { line: "tú actúas en Jacob., (Re,m,22)(La,m,250)(Re,m,350)",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v>
      </c>
      <c r="AB42" s="56" t="str">
        <f t="shared" si="44"/>
        <v>Re</v>
      </c>
      <c r="AC42" s="66" t="str">
        <f t="shared" si="45"/>
        <v>,</v>
      </c>
      <c r="AD42" s="58" t="str">
        <f t="shared" si="46"/>
        <v>m</v>
      </c>
      <c r="AE42" s="67" t="str">
        <f t="shared" si="47"/>
        <v>,</v>
      </c>
      <c r="AF42" s="60">
        <f t="shared" si="48"/>
        <v>350</v>
      </c>
      <c r="AG42" s="60" t="str">
        <f t="shared" si="49"/>
        <v>)</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3">
      <c r="B44" t="s">
        <v>1001</v>
      </c>
      <c r="C44" s="128" t="s">
        <v>2251</v>
      </c>
      <c r="D44" s="112" t="s">
        <v>1020</v>
      </c>
      <c r="E44" s="51"/>
      <c r="F44" s="52" t="s">
        <v>1026</v>
      </c>
      <c r="G44" s="52" t="s">
        <v>1016</v>
      </c>
      <c r="H44" s="51"/>
      <c r="I44" s="51"/>
      <c r="J44" s="53"/>
      <c r="K44" s="53"/>
      <c r="L44" s="54" t="str">
        <f t="shared" ref="L44:L46" si="57">IF(C44="","",_xlfn.CONCAT("            { line: ","""",C44,", ",M44:AN44,""", sC: ","""",B44,"""},"))</f>
        <v xml:space="preserve">            { line: "Ensalzad al Señor, Dios nuestro;, (Fa,,20)(Re,m,250)", sC: "ta as"},</v>
      </c>
      <c r="M44" s="55" t="str">
        <f>IF(N44="","","(")</f>
        <v>(</v>
      </c>
      <c r="N44" s="56" t="str">
        <f>IF(D44="","",D44)</f>
        <v>Fa</v>
      </c>
      <c r="O44" s="57" t="str">
        <f>IF(N44="","",",")</f>
        <v>,</v>
      </c>
      <c r="P44" s="58" t="str">
        <f>IF(E44="","",E44)</f>
        <v/>
      </c>
      <c r="Q44" s="59" t="str">
        <f>IF(N44="","",",")</f>
        <v>,</v>
      </c>
      <c r="R44" s="60">
        <f t="shared" si="6"/>
        <v>20</v>
      </c>
      <c r="S44" s="55" t="str">
        <f>IF(N44="","",")")</f>
        <v>)</v>
      </c>
      <c r="T44" s="61" t="str">
        <f>IF(U44="","","(")</f>
        <v>(</v>
      </c>
      <c r="U44" s="62" t="str">
        <f>IF(F44="","",F44)</f>
        <v>Re</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3">
      <c r="B45" t="s">
        <v>1003</v>
      </c>
      <c r="C45" s="127" t="s">
        <v>2252</v>
      </c>
      <c r="D45" s="112" t="s">
        <v>1020</v>
      </c>
      <c r="E45" s="51"/>
      <c r="F45" s="52"/>
      <c r="G45" s="52"/>
      <c r="H45" s="51"/>
      <c r="I45" s="51"/>
      <c r="J45" s="53"/>
      <c r="K45" s="53"/>
      <c r="L45" s="54" t="str">
        <f t="shared" si="57"/>
        <v xml:space="preserve">            { line: "postraos ante el estrado de sus pies:, (Fa,,20)", sC: "as"},</v>
      </c>
      <c r="M45" s="55" t="str">
        <f>IF(N45="","","(")</f>
        <v>(</v>
      </c>
      <c r="N45" s="56" t="str">
        <f>IF(D45="","",D45)</f>
        <v>Fa</v>
      </c>
      <c r="O45" s="57" t="str">
        <f>IF(N45="","",",")</f>
        <v>,</v>
      </c>
      <c r="P45" s="58" t="str">
        <f>IF(E45="","",E45)</f>
        <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3">
      <c r="B46" t="s">
        <v>1003</v>
      </c>
      <c r="C46" s="128" t="s">
        <v>2246</v>
      </c>
      <c r="D46" s="112" t="s">
        <v>1026</v>
      </c>
      <c r="E46" s="51" t="s">
        <v>1016</v>
      </c>
      <c r="F46" s="52" t="s">
        <v>1017</v>
      </c>
      <c r="G46" s="52" t="s">
        <v>1016</v>
      </c>
      <c r="H46" s="51" t="s">
        <v>1026</v>
      </c>
      <c r="I46" s="51" t="s">
        <v>1016</v>
      </c>
      <c r="J46" s="53"/>
      <c r="K46" s="53"/>
      <c r="L46" s="54" t="str">
        <f t="shared" si="57"/>
        <v xml:space="preserve">            { line: "Él es santo., (Re,m,22)(La,m,250)(Re,m,350)", sC: "as"},</v>
      </c>
      <c r="M46" s="55" t="str">
        <f>IF(N46="","","(")</f>
        <v>(</v>
      </c>
      <c r="N46" s="56" t="str">
        <f>IF(D46="","",D46)</f>
        <v>Re</v>
      </c>
      <c r="O46" s="57" t="str">
        <f>IF(N46="","",",")</f>
        <v>,</v>
      </c>
      <c r="P46" s="58" t="str">
        <f>IF(E46="","",E46)</f>
        <v>m</v>
      </c>
      <c r="Q46" s="59" t="str">
        <f>IF(N46="","",",")</f>
        <v>,</v>
      </c>
      <c r="R46" s="60">
        <f t="shared" si="6"/>
        <v>22</v>
      </c>
      <c r="S46" s="55" t="str">
        <f>IF(N46="","",")")</f>
        <v>)</v>
      </c>
      <c r="T46" s="61" t="str">
        <f>IF(U46="","","(")</f>
        <v>(</v>
      </c>
      <c r="U46" s="62" t="str">
        <f>IF(F46="","",F46)</f>
        <v>La</v>
      </c>
      <c r="V46" s="63" t="str">
        <f>IF(U46="","",",")</f>
        <v>,</v>
      </c>
      <c r="W46" s="64" t="str">
        <f>IF(G46="","",G46)</f>
        <v>m</v>
      </c>
      <c r="X46" s="63" t="str">
        <f>IF(U46="","",",")</f>
        <v>,</v>
      </c>
      <c r="Y46" s="63">
        <f>IF(U46="","",250)</f>
        <v>250</v>
      </c>
      <c r="Z46" s="55" t="str">
        <f>IF(U46="","",")")</f>
        <v>)</v>
      </c>
      <c r="AA46" s="65" t="str">
        <f>IF(AB46="","","(")</f>
        <v>(</v>
      </c>
      <c r="AB46" s="56" t="str">
        <f>IF(H46="","",H46)</f>
        <v>Re</v>
      </c>
      <c r="AC46" s="66" t="str">
        <f>IF(AB46="","",",")</f>
        <v>,</v>
      </c>
      <c r="AD46" s="58" t="str">
        <f>IF(I46="","",I46)</f>
        <v>m</v>
      </c>
      <c r="AE46" s="67" t="str">
        <f>IF(AB46="","",",")</f>
        <v>,</v>
      </c>
      <c r="AF46" s="60">
        <f>IF(AB46="","",350)</f>
        <v>350</v>
      </c>
      <c r="AG46" s="60" t="str">
        <f>IF(AB46="","",")")</f>
        <v>)</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4">
      <c r="C47" s="111"/>
      <c r="D47" s="112"/>
      <c r="E47" s="51"/>
      <c r="F47" s="52"/>
      <c r="G47" s="52"/>
      <c r="H47" s="51"/>
      <c r="I47" s="51"/>
      <c r="J47" s="53"/>
      <c r="K47" s="53"/>
      <c r="L47" s="77" t="str">
        <f>IF(C47="","",_xlfn.CONCAT("            { line: ","""",C47,", ",M47:AN47,""", sC: ","""",B47,"""},"))</f>
        <v/>
      </c>
      <c r="M47" s="55" t="str">
        <f t="shared" ref="M47:M48" si="58">IF(N47="","","(")</f>
        <v/>
      </c>
      <c r="N47" s="56" t="str">
        <f t="shared" ref="N47:N48" si="59">IF(D47="","",D47)</f>
        <v/>
      </c>
      <c r="O47" s="57" t="str">
        <f t="shared" ref="O47:O48" si="60">IF(N47="","",",")</f>
        <v/>
      </c>
      <c r="P47" s="58" t="str">
        <f t="shared" ref="P47:P48" si="61">IF(E47="","",E47)</f>
        <v/>
      </c>
      <c r="Q47" s="59" t="str">
        <f t="shared" ref="Q47:Q48" si="62">IF(N47="","",",")</f>
        <v/>
      </c>
      <c r="R47" s="60" t="str">
        <f t="shared" si="6"/>
        <v/>
      </c>
      <c r="S47" s="55" t="str">
        <f t="shared" ref="S47:S48" si="63">IF(N47="","",")")</f>
        <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hidden="1" thickTop="1" thickBot="1" x14ac:dyDescent="0.4">
      <c r="C48" s="111"/>
      <c r="D48" s="112"/>
      <c r="E48" s="51"/>
      <c r="F48" s="52"/>
      <c r="G48" s="52"/>
      <c r="H48" s="51"/>
      <c r="I48" s="51"/>
      <c r="J48" s="53"/>
      <c r="K48" s="53"/>
      <c r="L48" s="77" t="str">
        <f t="shared" ref="L48:L51" si="85">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11"/>
      <c r="D49" s="112"/>
      <c r="E49" s="51"/>
      <c r="F49" s="52"/>
      <c r="G49" s="52"/>
      <c r="H49" s="51"/>
      <c r="I49" s="51"/>
      <c r="J49" s="53"/>
      <c r="K49" s="53"/>
      <c r="L49" s="54" t="str">
        <f t="shared" si="85"/>
        <v/>
      </c>
      <c r="M49" s="55" t="str">
        <f>IF(N49="","","(")</f>
        <v/>
      </c>
      <c r="N49" s="56" t="str">
        <f>IF(D49="","",D49)</f>
        <v/>
      </c>
      <c r="O49" s="57" t="str">
        <f>IF(N49="","",",")</f>
        <v/>
      </c>
      <c r="P49" s="58" t="str">
        <f>IF(E49="","",E49)</f>
        <v/>
      </c>
      <c r="Q49" s="59" t="str">
        <f>IF(N49="","",",")</f>
        <v/>
      </c>
      <c r="R49" s="60" t="str">
        <f t="shared" si="6"/>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hidden="1" thickTop="1" thickBot="1" x14ac:dyDescent="0.4">
      <c r="C50" s="111"/>
      <c r="D50" s="112"/>
      <c r="E50" s="51"/>
      <c r="F50" s="52"/>
      <c r="G50" s="52"/>
      <c r="H50" s="51"/>
      <c r="I50" s="51"/>
      <c r="J50" s="53"/>
      <c r="K50" s="53"/>
      <c r="L50" s="54" t="str">
        <f t="shared" si="85"/>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11"/>
      <c r="D51" s="112"/>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11"/>
      <c r="D52" s="112"/>
      <c r="E52" s="51"/>
      <c r="F52" s="52"/>
      <c r="G52" s="52"/>
      <c r="H52" s="51"/>
      <c r="I52" s="51"/>
      <c r="J52" s="53"/>
      <c r="K52" s="53"/>
      <c r="L52" s="77" t="str">
        <f t="shared" si="0"/>
        <v/>
      </c>
      <c r="M52" s="55" t="str">
        <f t="shared" si="1"/>
        <v/>
      </c>
      <c r="N52" s="56" t="str">
        <f t="shared" si="2"/>
        <v/>
      </c>
      <c r="O52" s="57" t="str">
        <f t="shared" si="3"/>
        <v/>
      </c>
      <c r="P52" s="58" t="str">
        <f t="shared" si="4"/>
        <v/>
      </c>
      <c r="Q52" s="59" t="str">
        <f t="shared" si="5"/>
        <v/>
      </c>
      <c r="R52" s="60" t="str">
        <f t="shared" si="6"/>
        <v/>
      </c>
      <c r="S52" s="55" t="str">
        <f t="shared" si="7"/>
        <v/>
      </c>
      <c r="T52" s="61" t="str">
        <f t="shared" si="8"/>
        <v/>
      </c>
      <c r="U52" s="62" t="str">
        <f t="shared" si="9"/>
        <v/>
      </c>
      <c r="V52" s="63" t="str">
        <f t="shared" si="10"/>
        <v/>
      </c>
      <c r="W52" s="64" t="str">
        <f t="shared" si="11"/>
        <v/>
      </c>
      <c r="X52" s="63" t="str">
        <f t="shared" si="12"/>
        <v/>
      </c>
      <c r="Y52" s="63" t="str">
        <f t="shared" si="13"/>
        <v/>
      </c>
      <c r="Z52" s="55" t="str">
        <f t="shared" si="14"/>
        <v/>
      </c>
      <c r="AA52" s="65" t="str">
        <f t="shared" si="15"/>
        <v/>
      </c>
      <c r="AB52" s="56" t="str">
        <f t="shared" si="16"/>
        <v/>
      </c>
      <c r="AC52" s="66" t="str">
        <f t="shared" si="17"/>
        <v/>
      </c>
      <c r="AD52" s="58" t="str">
        <f t="shared" si="18"/>
        <v/>
      </c>
      <c r="AE52" s="67" t="str">
        <f t="shared" si="19"/>
        <v/>
      </c>
      <c r="AF52" s="60" t="str">
        <f t="shared" si="20"/>
        <v/>
      </c>
      <c r="AG52" s="60" t="str">
        <f t="shared" si="21"/>
        <v/>
      </c>
      <c r="AH52" s="68" t="str">
        <f t="shared" si="22"/>
        <v/>
      </c>
      <c r="AI52" s="69" t="str">
        <f t="shared" si="23"/>
        <v/>
      </c>
      <c r="AJ52" s="63" t="str">
        <f t="shared" si="24"/>
        <v/>
      </c>
      <c r="AK52" s="63" t="str">
        <f t="shared" si="25"/>
        <v/>
      </c>
      <c r="AL52" s="63" t="str">
        <f t="shared" si="26"/>
        <v/>
      </c>
      <c r="AM52" s="63" t="str">
        <f t="shared" si="27"/>
        <v/>
      </c>
      <c r="AN52" s="63" t="str">
        <f t="shared" si="28"/>
        <v/>
      </c>
    </row>
    <row r="53" spans="1:40" ht="25.5" hidden="1" thickTop="1" thickBot="1" x14ac:dyDescent="0.4">
      <c r="C53" s="111"/>
      <c r="D53" s="112"/>
      <c r="E53" s="51"/>
      <c r="F53" s="52"/>
      <c r="G53" s="52"/>
      <c r="H53" s="51"/>
      <c r="I53" s="51"/>
      <c r="J53" s="53"/>
      <c r="K53" s="53"/>
      <c r="L53" s="77" t="str">
        <f>IF(C53="","",_xlfn.CONCAT("            { line: ","""",C53,", ",M53:AN53,""", sC: ","""",B53,"""},"))</f>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11"/>
      <c r="D54" s="112"/>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11"/>
      <c r="D55" s="112"/>
      <c r="E55" s="51"/>
      <c r="F55" s="52"/>
      <c r="G55" s="52"/>
      <c r="H55" s="51"/>
      <c r="I55" s="51"/>
      <c r="J55" s="53"/>
      <c r="K55" s="53"/>
      <c r="L55" s="77" t="str">
        <f t="shared" ref="L55:L60" si="86">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11"/>
      <c r="D56" s="112"/>
      <c r="E56" s="51"/>
      <c r="F56" s="52"/>
      <c r="G56" s="52"/>
      <c r="H56" s="51"/>
      <c r="I56" s="51"/>
      <c r="J56" s="53"/>
      <c r="K56" s="53"/>
      <c r="L56" s="54" t="str">
        <f t="shared" si="86"/>
        <v/>
      </c>
      <c r="M56" s="55" t="str">
        <f>IF(N56="","","(")</f>
        <v/>
      </c>
      <c r="N56" s="56" t="str">
        <f>IF(D56="","",D56)</f>
        <v/>
      </c>
      <c r="O56" s="57" t="str">
        <f>IF(N56="","",",")</f>
        <v/>
      </c>
      <c r="P56" s="58" t="str">
        <f>IF(E56="","",E56)</f>
        <v/>
      </c>
      <c r="Q56" s="59" t="str">
        <f>IF(N56="","",",")</f>
        <v/>
      </c>
      <c r="R56" s="60" t="str">
        <f t="shared" si="6"/>
        <v/>
      </c>
      <c r="S56" s="55" t="str">
        <f>IF(N56="","",")")</f>
        <v/>
      </c>
      <c r="T56" s="61" t="str">
        <f>IF(U56="","","(")</f>
        <v/>
      </c>
      <c r="U56" s="62" t="str">
        <f>IF(F56="","",F56)</f>
        <v/>
      </c>
      <c r="V56" s="63" t="str">
        <f>IF(U56="","",",")</f>
        <v/>
      </c>
      <c r="W56" s="64" t="str">
        <f>IF(G56="","",G56)</f>
        <v/>
      </c>
      <c r="X56" s="63" t="str">
        <f>IF(U56="","",",")</f>
        <v/>
      </c>
      <c r="Y56" s="63" t="str">
        <f>IF(U56="","",250)</f>
        <v/>
      </c>
      <c r="Z56" s="55" t="str">
        <f>IF(U56="","",")")</f>
        <v/>
      </c>
      <c r="AA56" s="65" t="str">
        <f>IF(AB56="","","(")</f>
        <v/>
      </c>
      <c r="AB56" s="56" t="str">
        <f>IF(H56="","",H56)</f>
        <v/>
      </c>
      <c r="AC56" s="66" t="str">
        <f>IF(AB56="","",",")</f>
        <v/>
      </c>
      <c r="AD56" s="58" t="str">
        <f>IF(I56="","",I56)</f>
        <v/>
      </c>
      <c r="AE56" s="67" t="str">
        <f>IF(AB56="","",",")</f>
        <v/>
      </c>
      <c r="AF56" s="60" t="str">
        <f>IF(AB56="","",350)</f>
        <v/>
      </c>
      <c r="AG56" s="60" t="str">
        <f>IF(AB56="","",")")</f>
        <v/>
      </c>
      <c r="AH56" s="68" t="str">
        <f>IF(AI56="","","(")</f>
        <v/>
      </c>
      <c r="AI56" s="69" t="str">
        <f>IF(J56="","",J56)</f>
        <v/>
      </c>
      <c r="AJ56" s="63" t="str">
        <f>IF(AI56="","",",")</f>
        <v/>
      </c>
      <c r="AK56" s="63" t="str">
        <f>IF(K56="","",K56)</f>
        <v/>
      </c>
      <c r="AL56" s="63" t="str">
        <f>IF(AI56="","",",")</f>
        <v/>
      </c>
      <c r="AM56" s="63" t="str">
        <f>IF(AI56="","",450)</f>
        <v/>
      </c>
      <c r="AN56" s="63" t="str">
        <f>IF(AI56="","",")")</f>
        <v/>
      </c>
    </row>
    <row r="57" spans="1:40" ht="25.5" hidden="1" thickTop="1" thickBot="1" x14ac:dyDescent="0.4">
      <c r="C57" s="111"/>
      <c r="D57" s="112"/>
      <c r="E57" s="51"/>
      <c r="F57" s="52"/>
      <c r="G57" s="52"/>
      <c r="H57" s="51"/>
      <c r="I57" s="51"/>
      <c r="J57" s="53"/>
      <c r="K57" s="53"/>
      <c r="L57" s="54" t="str">
        <f t="shared" si="86"/>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11"/>
      <c r="D59" s="112"/>
      <c r="E59" s="51"/>
      <c r="F59" s="52"/>
      <c r="G59" s="52"/>
      <c r="H59" s="51"/>
      <c r="I59" s="51"/>
      <c r="J59" s="53"/>
      <c r="K59" s="53"/>
      <c r="L59" s="54" t="str">
        <f t="shared" si="86"/>
        <v/>
      </c>
      <c r="M59" s="55" t="str">
        <f t="shared" ref="M59:M60" si="87">IF(N59="","","(")</f>
        <v/>
      </c>
      <c r="N59" s="56" t="str">
        <f t="shared" ref="N59:N60" si="88">IF(D59="","",D59)</f>
        <v/>
      </c>
      <c r="O59" s="57" t="str">
        <f t="shared" ref="O59:O60" si="89">IF(N59="","",",")</f>
        <v/>
      </c>
      <c r="P59" s="58" t="str">
        <f t="shared" ref="P59:P60" si="90">IF(E59="","",E59)</f>
        <v/>
      </c>
      <c r="Q59" s="59" t="str">
        <f t="shared" ref="Q59:Q60" si="91">IF(N59="","",",")</f>
        <v/>
      </c>
      <c r="R59" s="60" t="str">
        <f t="shared" si="6"/>
        <v/>
      </c>
      <c r="S59" s="55" t="str">
        <f t="shared" ref="S59:S60" si="92">IF(N59="","",")")</f>
        <v/>
      </c>
      <c r="T59" s="61" t="str">
        <f t="shared" ref="T59:T60" si="93">IF(U59="","","(")</f>
        <v/>
      </c>
      <c r="U59" s="62" t="str">
        <f t="shared" ref="U59:U60" si="94">IF(F59="","",F59)</f>
        <v/>
      </c>
      <c r="V59" s="63" t="str">
        <f t="shared" ref="V59:V60" si="95">IF(U59="","",",")</f>
        <v/>
      </c>
      <c r="W59" s="64" t="str">
        <f t="shared" ref="W59:W60" si="96">IF(G59="","",G59)</f>
        <v/>
      </c>
      <c r="X59" s="63" t="str">
        <f t="shared" ref="X59:X60" si="97">IF(U59="","",",")</f>
        <v/>
      </c>
      <c r="Y59" s="63" t="str">
        <f t="shared" ref="Y59:Y60" si="98">IF(U59="","",250)</f>
        <v/>
      </c>
      <c r="Z59" s="55" t="str">
        <f t="shared" ref="Z59:Z60" si="99">IF(U59="","",")")</f>
        <v/>
      </c>
      <c r="AA59" s="65" t="str">
        <f t="shared" ref="AA59:AA60" si="100">IF(AB59="","","(")</f>
        <v/>
      </c>
      <c r="AB59" s="56" t="str">
        <f t="shared" ref="AB59:AB60" si="101">IF(H59="","",H59)</f>
        <v/>
      </c>
      <c r="AC59" s="66" t="str">
        <f t="shared" ref="AC59:AC60" si="102">IF(AB59="","",",")</f>
        <v/>
      </c>
      <c r="AD59" s="58" t="str">
        <f t="shared" ref="AD59:AD60" si="103">IF(I59="","",I59)</f>
        <v/>
      </c>
      <c r="AE59" s="67" t="str">
        <f t="shared" ref="AE59:AE60" si="104">IF(AB59="","",",")</f>
        <v/>
      </c>
      <c r="AF59" s="60" t="str">
        <f t="shared" ref="AF59:AF60" si="105">IF(AB59="","",350)</f>
        <v/>
      </c>
      <c r="AG59" s="60" t="str">
        <f t="shared" ref="AG59:AG60" si="106">IF(AB59="","",")")</f>
        <v/>
      </c>
      <c r="AH59" s="68" t="str">
        <f t="shared" ref="AH59:AH60" si="107">IF(AI59="","","(")</f>
        <v/>
      </c>
      <c r="AI59" s="69" t="str">
        <f t="shared" ref="AI59:AI60" si="108">IF(J59="","",J59)</f>
        <v/>
      </c>
      <c r="AJ59" s="63" t="str">
        <f t="shared" ref="AJ59:AJ60" si="109">IF(AI59="","",",")</f>
        <v/>
      </c>
      <c r="AK59" s="63" t="str">
        <f t="shared" ref="AK59:AK60" si="110">IF(K59="","",K59)</f>
        <v/>
      </c>
      <c r="AL59" s="63" t="str">
        <f t="shared" ref="AL59:AL60" si="111">IF(AI59="","",",")</f>
        <v/>
      </c>
      <c r="AM59" s="63" t="str">
        <f t="shared" ref="AM59:AM60" si="112">IF(AI59="","",450)</f>
        <v/>
      </c>
      <c r="AN59" s="63" t="str">
        <f t="shared" ref="AN59:AN60" si="113">IF(AI59="","",")")</f>
        <v/>
      </c>
    </row>
    <row r="60" spans="1:40" ht="25.5" hidden="1" thickTop="1" thickBot="1" x14ac:dyDescent="0.4">
      <c r="C60" s="111"/>
      <c r="D60" s="112"/>
      <c r="E60" s="51"/>
      <c r="F60" s="52"/>
      <c r="G60" s="52"/>
      <c r="H60" s="51"/>
      <c r="I60" s="51"/>
      <c r="J60" s="53"/>
      <c r="K60" s="53"/>
      <c r="L60" s="54" t="str">
        <f t="shared" si="86"/>
        <v/>
      </c>
      <c r="M60" s="55" t="str">
        <f t="shared" si="87"/>
        <v/>
      </c>
      <c r="N60" s="56" t="str">
        <f t="shared" si="88"/>
        <v/>
      </c>
      <c r="O60" s="57" t="str">
        <f t="shared" si="89"/>
        <v/>
      </c>
      <c r="P60" s="58" t="str">
        <f t="shared" si="90"/>
        <v/>
      </c>
      <c r="Q60" s="59" t="str">
        <f t="shared" si="91"/>
        <v/>
      </c>
      <c r="R60" s="60" t="str">
        <f t="shared" si="6"/>
        <v/>
      </c>
      <c r="S60" s="55" t="str">
        <f t="shared" si="92"/>
        <v/>
      </c>
      <c r="T60" s="61" t="str">
        <f t="shared" si="93"/>
        <v/>
      </c>
      <c r="U60" s="62" t="str">
        <f t="shared" si="94"/>
        <v/>
      </c>
      <c r="V60" s="63" t="str">
        <f t="shared" si="95"/>
        <v/>
      </c>
      <c r="W60" s="64" t="str">
        <f t="shared" si="96"/>
        <v/>
      </c>
      <c r="X60" s="63" t="str">
        <f t="shared" si="97"/>
        <v/>
      </c>
      <c r="Y60" s="63" t="str">
        <f t="shared" si="98"/>
        <v/>
      </c>
      <c r="Z60" s="55" t="str">
        <f t="shared" si="99"/>
        <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1:40" ht="36.75" thickTop="1" thickBot="1" x14ac:dyDescent="0.4">
      <c r="A61" s="75"/>
      <c r="B61" s="75"/>
      <c r="C61" s="75" t="s">
        <v>2059</v>
      </c>
      <c r="D61" s="76"/>
      <c r="E61" s="76"/>
      <c r="F61" s="76"/>
      <c r="G61" s="76"/>
      <c r="H61" s="76"/>
      <c r="I61" s="76"/>
      <c r="J61" s="76"/>
      <c r="K61" s="76"/>
      <c r="L61" s="110" t="s">
        <v>998</v>
      </c>
      <c r="M61" s="113"/>
      <c r="N61" s="56"/>
      <c r="O61" s="114"/>
      <c r="P61" s="58"/>
      <c r="Q61" s="115"/>
      <c r="R61" s="60" t="str">
        <f t="shared" si="6"/>
        <v/>
      </c>
      <c r="S61" s="113"/>
      <c r="T61" s="116"/>
      <c r="U61" s="117"/>
      <c r="V61" s="118"/>
      <c r="W61" s="119"/>
      <c r="X61" s="118"/>
      <c r="Y61" s="118"/>
      <c r="Z61" s="113"/>
      <c r="AA61" s="65"/>
      <c r="AB61" s="56"/>
      <c r="AC61" s="66"/>
      <c r="AD61" s="58"/>
      <c r="AE61" s="67"/>
      <c r="AF61" s="60"/>
      <c r="AG61" s="60"/>
      <c r="AH61" s="65"/>
      <c r="AI61" s="120"/>
      <c r="AJ61" s="118"/>
      <c r="AK61" s="118"/>
      <c r="AL61" s="118"/>
      <c r="AM61" s="118"/>
      <c r="AN61" s="118"/>
    </row>
    <row r="62" spans="1:40" ht="25.5" outlineLevel="1" thickTop="1" thickBot="1" x14ac:dyDescent="0.3">
      <c r="B62" t="s">
        <v>1018</v>
      </c>
      <c r="C62" s="128" t="s">
        <v>2253</v>
      </c>
      <c r="D62" s="112" t="s">
        <v>1020</v>
      </c>
      <c r="E62" s="51"/>
      <c r="F62" s="52" t="s">
        <v>1026</v>
      </c>
      <c r="G62" s="52" t="s">
        <v>1016</v>
      </c>
      <c r="H62" s="51"/>
      <c r="I62" s="51"/>
      <c r="J62" s="53"/>
      <c r="K62" s="53"/>
      <c r="L62" s="54" t="str">
        <f t="shared" ref="L62:L103" si="114">IF(C62="","",_xlfn.CONCAT("            { line: ","""",C62,", ",M62:AN62,""", sC: ","""",B62,"""},"))</f>
        <v xml:space="preserve">            { line: "Moisés y Aarón con sus sacerdotes,, (Fa,,20)(Re,m,250)", sC: "tc"},</v>
      </c>
      <c r="M62" s="55" t="str">
        <f t="shared" ref="M62:M103" si="115">IF(N62="","","(")</f>
        <v>(</v>
      </c>
      <c r="N62" s="56" t="str">
        <f t="shared" si="2"/>
        <v>Fa</v>
      </c>
      <c r="O62" s="57" t="str">
        <f t="shared" ref="O62:O103" si="116">IF(N62="","",",")</f>
        <v>,</v>
      </c>
      <c r="P62" s="58" t="str">
        <f t="shared" si="4"/>
        <v/>
      </c>
      <c r="Q62" s="59" t="str">
        <f t="shared" ref="Q62:Q103" si="117">IF(N62="","",",")</f>
        <v>,</v>
      </c>
      <c r="R62" s="60">
        <f t="shared" si="6"/>
        <v>20</v>
      </c>
      <c r="S62" s="55" t="str">
        <f t="shared" ref="S62:S103" si="118">IF(N62="","",")")</f>
        <v>)</v>
      </c>
      <c r="T62" s="61" t="str">
        <f t="shared" ref="T62:T103" si="119">IF(U62="","","(")</f>
        <v>(</v>
      </c>
      <c r="U62" s="62" t="str">
        <f t="shared" si="9"/>
        <v>Re</v>
      </c>
      <c r="V62" s="63" t="str">
        <f t="shared" ref="V62:V103" si="120">IF(U62="","",",")</f>
        <v>,</v>
      </c>
      <c r="W62" s="64" t="str">
        <f t="shared" si="11"/>
        <v>m</v>
      </c>
      <c r="X62" s="63" t="str">
        <f t="shared" ref="X62:X103" si="121">IF(U62="","",",")</f>
        <v>,</v>
      </c>
      <c r="Y62" s="63">
        <f t="shared" ref="Y62:Y103" si="122">IF(U62="","",250)</f>
        <v>250</v>
      </c>
      <c r="Z62" s="55" t="str">
        <f t="shared" ref="Z62:Z103" si="123">IF(U62="","",")")</f>
        <v>)</v>
      </c>
      <c r="AA62" s="65" t="str">
        <f t="shared" ref="AA62:AA103" si="124">IF(AB62="","","(")</f>
        <v/>
      </c>
      <c r="AB62" s="56" t="str">
        <f t="shared" si="16"/>
        <v/>
      </c>
      <c r="AC62" s="66" t="str">
        <f t="shared" ref="AC62:AC103" si="125">IF(AB62="","",",")</f>
        <v/>
      </c>
      <c r="AD62" s="58" t="str">
        <f t="shared" ref="AD62:AD103" si="126">IF(I62="","",I62)</f>
        <v/>
      </c>
      <c r="AE62" s="67" t="str">
        <f t="shared" ref="AE62:AE103" si="127">IF(AB62="","",",")</f>
        <v/>
      </c>
      <c r="AF62" s="60" t="str">
        <f t="shared" ref="AF62:AF103" si="128">IF(AB62="","",350)</f>
        <v/>
      </c>
      <c r="AG62" s="60" t="str">
        <f t="shared" ref="AG62:AG103" si="129">IF(AB62="","",")")</f>
        <v/>
      </c>
      <c r="AH62" s="68" t="str">
        <f t="shared" ref="AH62:AH103" si="130">IF(AI62="","","(")</f>
        <v/>
      </c>
      <c r="AI62" s="69" t="str">
        <f t="shared" si="23"/>
        <v/>
      </c>
      <c r="AJ62" s="63" t="str">
        <f t="shared" ref="AJ62:AJ103" si="131">IF(AI62="","",",")</f>
        <v/>
      </c>
      <c r="AK62" s="63" t="str">
        <f t="shared" ref="AK62:AK103" si="132">IF(K62="","",K62)</f>
        <v/>
      </c>
      <c r="AL62" s="63" t="str">
        <f t="shared" ref="AL62:AL103" si="133">IF(AI62="","",",")</f>
        <v/>
      </c>
      <c r="AM62" s="63" t="str">
        <f t="shared" ref="AM62:AM103" si="134">IF(AI62="","",450)</f>
        <v/>
      </c>
      <c r="AN62" s="63" t="str">
        <f t="shared" ref="AN62:AN103" si="135">IF(AI62="","",")")</f>
        <v/>
      </c>
    </row>
    <row r="63" spans="1:40" ht="25.5" outlineLevel="1" thickTop="1" thickBot="1" x14ac:dyDescent="0.3">
      <c r="C63" s="127" t="s">
        <v>2254</v>
      </c>
      <c r="D63" s="112" t="s">
        <v>1020</v>
      </c>
      <c r="E63" s="51"/>
      <c r="F63" s="52"/>
      <c r="G63" s="52"/>
      <c r="H63" s="51"/>
      <c r="I63" s="51"/>
      <c r="J63" s="53"/>
      <c r="K63" s="53"/>
      <c r="L63" s="54" t="str">
        <f t="shared" si="114"/>
        <v xml:space="preserve">            { line: "Samuel con los que invocan su nombre,, (Fa,,20)", sC: ""},</v>
      </c>
      <c r="M63" s="55" t="str">
        <f t="shared" si="115"/>
        <v>(</v>
      </c>
      <c r="N63" s="56" t="str">
        <f t="shared" si="2"/>
        <v>Fa</v>
      </c>
      <c r="O63" s="57" t="str">
        <f t="shared" si="116"/>
        <v>,</v>
      </c>
      <c r="P63" s="58" t="str">
        <f t="shared" si="4"/>
        <v/>
      </c>
      <c r="Q63" s="59" t="str">
        <f t="shared" si="117"/>
        <v>,</v>
      </c>
      <c r="R63" s="60">
        <f t="shared" si="6"/>
        <v>20</v>
      </c>
      <c r="S63" s="55" t="str">
        <f t="shared" si="118"/>
        <v>)</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outlineLevel="1" thickTop="1" thickBot="1" x14ac:dyDescent="0.3">
      <c r="C64" s="128" t="s">
        <v>2255</v>
      </c>
      <c r="D64" s="112" t="s">
        <v>1026</v>
      </c>
      <c r="E64" s="51" t="s">
        <v>1016</v>
      </c>
      <c r="F64" s="52" t="s">
        <v>1017</v>
      </c>
      <c r="G64" s="52" t="s">
        <v>1016</v>
      </c>
      <c r="H64" s="51" t="s">
        <v>1026</v>
      </c>
      <c r="I64" s="51" t="s">
        <v>1016</v>
      </c>
      <c r="J64" s="53"/>
      <c r="K64" s="53"/>
      <c r="L64" s="54" t="str">
        <f t="shared" si="114"/>
        <v xml:space="preserve">            { line: "invocaban al Señor, y él respondía., (Re,m,22)(La,m,250)(Re,m,350)", sC: ""},</v>
      </c>
      <c r="M64" s="55" t="str">
        <f t="shared" si="115"/>
        <v>(</v>
      </c>
      <c r="N64" s="56" t="str">
        <f t="shared" si="2"/>
        <v>Re</v>
      </c>
      <c r="O64" s="57" t="str">
        <f t="shared" si="116"/>
        <v>,</v>
      </c>
      <c r="P64" s="58" t="str">
        <f t="shared" si="4"/>
        <v>m</v>
      </c>
      <c r="Q64" s="59" t="str">
        <f t="shared" si="117"/>
        <v>,</v>
      </c>
      <c r="R64" s="60">
        <f t="shared" si="6"/>
        <v>22</v>
      </c>
      <c r="S64" s="55" t="str">
        <f t="shared" si="118"/>
        <v>)</v>
      </c>
      <c r="T64" s="61" t="str">
        <f t="shared" si="119"/>
        <v>(</v>
      </c>
      <c r="U64" s="62" t="str">
        <f t="shared" si="9"/>
        <v>La</v>
      </c>
      <c r="V64" s="63" t="str">
        <f t="shared" si="120"/>
        <v>,</v>
      </c>
      <c r="W64" s="64" t="str">
        <f t="shared" si="11"/>
        <v>m</v>
      </c>
      <c r="X64" s="63" t="str">
        <f t="shared" si="121"/>
        <v>,</v>
      </c>
      <c r="Y64" s="63">
        <f t="shared" si="122"/>
        <v>250</v>
      </c>
      <c r="Z64" s="55" t="str">
        <f t="shared" si="123"/>
        <v>)</v>
      </c>
      <c r="AA64" s="65" t="str">
        <f t="shared" si="124"/>
        <v>(</v>
      </c>
      <c r="AB64" s="56" t="str">
        <f t="shared" si="16"/>
        <v>Re</v>
      </c>
      <c r="AC64" s="66" t="str">
        <f t="shared" si="125"/>
        <v>,</v>
      </c>
      <c r="AD64" s="58" t="str">
        <f t="shared" si="126"/>
        <v>m</v>
      </c>
      <c r="AE64" s="67" t="str">
        <f t="shared" si="127"/>
        <v>,</v>
      </c>
      <c r="AF64" s="60">
        <f t="shared" si="128"/>
        <v>350</v>
      </c>
      <c r="AG64" s="60" t="str">
        <f t="shared" si="129"/>
        <v>)</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5.5" outlineLevel="1" thickTop="1" thickBot="1" x14ac:dyDescent="0.3">
      <c r="B65" t="s">
        <v>1001</v>
      </c>
      <c r="C65" s="127" t="s">
        <v>2256</v>
      </c>
      <c r="D65" s="112" t="s">
        <v>1020</v>
      </c>
      <c r="E65" s="51"/>
      <c r="F65" s="52"/>
      <c r="G65" s="52"/>
      <c r="H65" s="51"/>
      <c r="I65" s="51"/>
      <c r="J65" s="53"/>
      <c r="K65" s="53"/>
      <c r="L65" s="54" t="str">
        <f t="shared" si="114"/>
        <v xml:space="preserve">            { line: "Dios les hablaba desde la columna de nube;, (Fa,,20)", sC: "ta as"},</v>
      </c>
      <c r="M65" s="55" t="str">
        <f t="shared" si="115"/>
        <v>(</v>
      </c>
      <c r="N65" s="56" t="str">
        <f t="shared" si="2"/>
        <v>Fa</v>
      </c>
      <c r="O65" s="57" t="str">
        <f t="shared" si="116"/>
        <v>,</v>
      </c>
      <c r="P65" s="58" t="str">
        <f t="shared" si="4"/>
        <v/>
      </c>
      <c r="Q65" s="59" t="str">
        <f t="shared" si="117"/>
        <v>,</v>
      </c>
      <c r="R65" s="60">
        <f t="shared" si="6"/>
        <v>20</v>
      </c>
      <c r="S65" s="55" t="str">
        <f t="shared" si="118"/>
        <v>)</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5.5" outlineLevel="1" thickTop="1" thickBot="1" x14ac:dyDescent="0.3">
      <c r="B66" t="s">
        <v>1003</v>
      </c>
      <c r="C66" s="128" t="s">
        <v>2257</v>
      </c>
      <c r="D66" s="112" t="s">
        <v>1026</v>
      </c>
      <c r="E66" s="51" t="s">
        <v>1016</v>
      </c>
      <c r="F66" s="52" t="s">
        <v>1017</v>
      </c>
      <c r="G66" s="52" t="s">
        <v>1016</v>
      </c>
      <c r="H66" s="51" t="s">
        <v>1026</v>
      </c>
      <c r="I66" s="51" t="s">
        <v>1016</v>
      </c>
      <c r="J66" s="53"/>
      <c r="K66" s="53"/>
      <c r="L66" s="54" t="str">
        <f t="shared" si="114"/>
        <v xml:space="preserve">            { line: "oyeron sus mandatos y la ley que les dio., (Re,m,22)(La,m,250)(Re,m,350)", sC: "as"},</v>
      </c>
      <c r="M66" s="55" t="str">
        <f t="shared" si="115"/>
        <v>(</v>
      </c>
      <c r="N66" s="56" t="str">
        <f t="shared" si="2"/>
        <v>Re</v>
      </c>
      <c r="O66" s="57" t="str">
        <f t="shared" si="116"/>
        <v>,</v>
      </c>
      <c r="P66" s="58" t="str">
        <f t="shared" si="4"/>
        <v>m</v>
      </c>
      <c r="Q66" s="59" t="str">
        <f t="shared" si="117"/>
        <v>,</v>
      </c>
      <c r="R66" s="60">
        <f t="shared" si="6"/>
        <v>22</v>
      </c>
      <c r="S66" s="55" t="str">
        <f t="shared" si="118"/>
        <v>)</v>
      </c>
      <c r="T66" s="61" t="str">
        <f t="shared" si="119"/>
        <v>(</v>
      </c>
      <c r="U66" s="62" t="str">
        <f t="shared" si="9"/>
        <v>La</v>
      </c>
      <c r="V66" s="63" t="str">
        <f t="shared" si="120"/>
        <v>,</v>
      </c>
      <c r="W66" s="64" t="str">
        <f t="shared" si="11"/>
        <v>m</v>
      </c>
      <c r="X66" s="63" t="str">
        <f t="shared" si="121"/>
        <v>,</v>
      </c>
      <c r="Y66" s="63">
        <f t="shared" si="122"/>
        <v>250</v>
      </c>
      <c r="Z66" s="55" t="str">
        <f t="shared" si="123"/>
        <v>)</v>
      </c>
      <c r="AA66" s="65" t="str">
        <f t="shared" si="124"/>
        <v>(</v>
      </c>
      <c r="AB66" s="56" t="str">
        <f t="shared" si="16"/>
        <v>Re</v>
      </c>
      <c r="AC66" s="66" t="str">
        <f t="shared" si="125"/>
        <v>,</v>
      </c>
      <c r="AD66" s="58" t="str">
        <f t="shared" si="126"/>
        <v>m</v>
      </c>
      <c r="AE66" s="67" t="str">
        <f t="shared" si="127"/>
        <v>,</v>
      </c>
      <c r="AF66" s="60">
        <f t="shared" si="128"/>
        <v>350</v>
      </c>
      <c r="AG66" s="60" t="str">
        <f t="shared" si="129"/>
        <v>)</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3">
      <c r="B68" t="s">
        <v>1018</v>
      </c>
      <c r="C68" s="128" t="s">
        <v>2258</v>
      </c>
      <c r="D68" s="112" t="s">
        <v>1020</v>
      </c>
      <c r="E68" s="51"/>
      <c r="F68" s="52" t="s">
        <v>1026</v>
      </c>
      <c r="G68" s="52" t="s">
        <v>1016</v>
      </c>
      <c r="H68" s="51"/>
      <c r="I68" s="51"/>
      <c r="J68" s="53"/>
      <c r="K68" s="53"/>
      <c r="L68" s="54" t="str">
        <f t="shared" si="114"/>
        <v xml:space="preserve">            { line: "Señor, Dios nuestro, tú les respondías,, (Fa,,20)(Re,m,250)", sC: "tc"},</v>
      </c>
      <c r="M68" s="55" t="str">
        <f t="shared" si="115"/>
        <v>(</v>
      </c>
      <c r="N68" s="56" t="str">
        <f t="shared" si="2"/>
        <v>Fa</v>
      </c>
      <c r="O68" s="57" t="str">
        <f t="shared" si="116"/>
        <v>,</v>
      </c>
      <c r="P68" s="58" t="str">
        <f t="shared" si="4"/>
        <v/>
      </c>
      <c r="Q68" s="59" t="str">
        <f t="shared" si="117"/>
        <v>,</v>
      </c>
      <c r="R68" s="60">
        <f t="shared" si="6"/>
        <v>20</v>
      </c>
      <c r="S68" s="55" t="str">
        <f t="shared" si="118"/>
        <v>)</v>
      </c>
      <c r="T68" s="61" t="str">
        <f t="shared" si="119"/>
        <v>(</v>
      </c>
      <c r="U68" s="62" t="str">
        <f t="shared" si="9"/>
        <v>Re</v>
      </c>
      <c r="V68" s="63" t="str">
        <f t="shared" si="120"/>
        <v>,</v>
      </c>
      <c r="W68" s="64" t="str">
        <f t="shared" si="11"/>
        <v>m</v>
      </c>
      <c r="X68" s="63" t="str">
        <f t="shared" si="121"/>
        <v>,</v>
      </c>
      <c r="Y68" s="63">
        <f t="shared" si="122"/>
        <v>250</v>
      </c>
      <c r="Z68" s="55" t="str">
        <f t="shared" si="123"/>
        <v>)</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5.5" outlineLevel="1" thickTop="1" thickBot="1" x14ac:dyDescent="0.3">
      <c r="C69" s="127" t="s">
        <v>2259</v>
      </c>
      <c r="D69" s="112" t="s">
        <v>1020</v>
      </c>
      <c r="E69" s="51"/>
      <c r="F69" s="52"/>
      <c r="G69" s="52"/>
      <c r="H69" s="51"/>
      <c r="I69" s="51"/>
      <c r="J69" s="53"/>
      <c r="K69" s="53"/>
      <c r="L69" s="54" t="str">
        <f t="shared" si="114"/>
        <v xml:space="preserve">            { line: "tú eras para ellos un Dios de perdón, (Fa,,20)", sC: ""},</v>
      </c>
      <c r="M69" s="55" t="str">
        <f t="shared" si="115"/>
        <v>(</v>
      </c>
      <c r="N69" s="56" t="str">
        <f t="shared" si="2"/>
        <v>Fa</v>
      </c>
      <c r="O69" s="57" t="str">
        <f t="shared" si="116"/>
        <v>,</v>
      </c>
      <c r="P69" s="58" t="str">
        <f t="shared" si="4"/>
        <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1:40" ht="25.5" outlineLevel="1" thickTop="1" thickBot="1" x14ac:dyDescent="0.3">
      <c r="C70" s="128" t="s">
        <v>2260</v>
      </c>
      <c r="D70" s="112" t="s">
        <v>1026</v>
      </c>
      <c r="E70" s="51" t="s">
        <v>1016</v>
      </c>
      <c r="F70" s="52" t="s">
        <v>1017</v>
      </c>
      <c r="G70" s="52" t="s">
        <v>1016</v>
      </c>
      <c r="H70" s="51" t="s">
        <v>1026</v>
      </c>
      <c r="I70" s="51" t="s">
        <v>1016</v>
      </c>
      <c r="J70" s="53"/>
      <c r="K70" s="53"/>
      <c r="L70" s="54" t="str">
        <f t="shared" si="114"/>
        <v xml:space="preserve">            { line: "y un Dios vengador de sus maldades., (Re,m,22)(La,m,250)(Re,m,350)", sC: ""},</v>
      </c>
      <c r="M70" s="55" t="str">
        <f t="shared" si="115"/>
        <v>(</v>
      </c>
      <c r="N70" s="56" t="str">
        <f t="shared" si="2"/>
        <v>Re</v>
      </c>
      <c r="O70" s="57" t="str">
        <f t="shared" si="116"/>
        <v>,</v>
      </c>
      <c r="P70" s="58" t="str">
        <f t="shared" si="4"/>
        <v>m</v>
      </c>
      <c r="Q70" s="59" t="str">
        <f t="shared" si="117"/>
        <v>,</v>
      </c>
      <c r="R70" s="60">
        <f t="shared" si="6"/>
        <v>22</v>
      </c>
      <c r="S70" s="55" t="str">
        <f t="shared" si="118"/>
        <v>)</v>
      </c>
      <c r="T70" s="61" t="str">
        <f t="shared" si="119"/>
        <v>(</v>
      </c>
      <c r="U70" s="62" t="str">
        <f t="shared" si="9"/>
        <v>La</v>
      </c>
      <c r="V70" s="63" t="str">
        <f t="shared" si="120"/>
        <v>,</v>
      </c>
      <c r="W70" s="64" t="str">
        <f t="shared" si="11"/>
        <v>m</v>
      </c>
      <c r="X70" s="63" t="str">
        <f t="shared" si="121"/>
        <v>,</v>
      </c>
      <c r="Y70" s="63">
        <f t="shared" si="122"/>
        <v>250</v>
      </c>
      <c r="Z70" s="55" t="str">
        <f t="shared" si="123"/>
        <v>)</v>
      </c>
      <c r="AA70" s="65" t="str">
        <f t="shared" si="124"/>
        <v>(</v>
      </c>
      <c r="AB70" s="56" t="str">
        <f t="shared" si="16"/>
        <v>Re</v>
      </c>
      <c r="AC70" s="66" t="str">
        <f t="shared" si="125"/>
        <v>,</v>
      </c>
      <c r="AD70" s="58" t="str">
        <f t="shared" si="126"/>
        <v>m</v>
      </c>
      <c r="AE70" s="67" t="str">
        <f t="shared" si="127"/>
        <v>,</v>
      </c>
      <c r="AF70" s="60">
        <f t="shared" si="128"/>
        <v>350</v>
      </c>
      <c r="AG70" s="60" t="str">
        <f t="shared" si="129"/>
        <v>)</v>
      </c>
      <c r="AH70" s="68" t="str">
        <f t="shared" si="130"/>
        <v/>
      </c>
      <c r="AI70" s="69" t="str">
        <f t="shared" si="23"/>
        <v/>
      </c>
      <c r="AJ70" s="63" t="str">
        <f t="shared" si="131"/>
        <v/>
      </c>
      <c r="AK70" s="63" t="str">
        <f t="shared" si="132"/>
        <v/>
      </c>
      <c r="AL70" s="63" t="str">
        <f t="shared" si="133"/>
        <v/>
      </c>
      <c r="AM70" s="63" t="str">
        <f t="shared" si="134"/>
        <v/>
      </c>
      <c r="AN70" s="63" t="str">
        <f t="shared" si="135"/>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3">
      <c r="B72" t="s">
        <v>1001</v>
      </c>
      <c r="C72" s="128" t="s">
        <v>2251</v>
      </c>
      <c r="D72" s="112" t="s">
        <v>1020</v>
      </c>
      <c r="E72" s="51"/>
      <c r="F72" s="52" t="s">
        <v>1026</v>
      </c>
      <c r="G72" s="52" t="s">
        <v>1016</v>
      </c>
      <c r="H72" s="51"/>
      <c r="I72" s="51"/>
      <c r="J72" s="53"/>
      <c r="K72" s="53"/>
      <c r="L72" s="54" t="str">
        <f t="shared" si="114"/>
        <v xml:space="preserve">            { line: "Ensalzad al Señor, Dios nuestro;, (Fa,,20)(Re,m,250)", sC: "ta as"},</v>
      </c>
      <c r="M72" s="55" t="str">
        <f t="shared" si="115"/>
        <v>(</v>
      </c>
      <c r="N72" s="56" t="str">
        <f t="shared" si="2"/>
        <v>Fa</v>
      </c>
      <c r="O72" s="57" t="str">
        <f t="shared" si="116"/>
        <v>,</v>
      </c>
      <c r="P72" s="58" t="str">
        <f t="shared" si="4"/>
        <v/>
      </c>
      <c r="Q72" s="59" t="str">
        <f t="shared" si="117"/>
        <v>,</v>
      </c>
      <c r="R72" s="60">
        <f t="shared" si="6"/>
        <v>20</v>
      </c>
      <c r="S72" s="55" t="str">
        <f t="shared" si="118"/>
        <v>)</v>
      </c>
      <c r="T72" s="61" t="str">
        <f t="shared" si="119"/>
        <v>(</v>
      </c>
      <c r="U72" s="62" t="str">
        <f t="shared" si="9"/>
        <v>Re</v>
      </c>
      <c r="V72" s="63" t="str">
        <f t="shared" si="120"/>
        <v>,</v>
      </c>
      <c r="W72" s="64" t="str">
        <f t="shared" si="11"/>
        <v>m</v>
      </c>
      <c r="X72" s="63" t="str">
        <f t="shared" si="121"/>
        <v>,</v>
      </c>
      <c r="Y72" s="63">
        <f t="shared" si="122"/>
        <v>250</v>
      </c>
      <c r="Z72" s="55" t="str">
        <f t="shared" si="123"/>
        <v>)</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1:40" ht="25.5" outlineLevel="1" thickTop="1" thickBot="1" x14ac:dyDescent="0.3">
      <c r="B73" t="s">
        <v>1003</v>
      </c>
      <c r="C73" s="127" t="s">
        <v>2261</v>
      </c>
      <c r="D73" s="112" t="s">
        <v>1020</v>
      </c>
      <c r="E73" s="51"/>
      <c r="F73" s="52"/>
      <c r="G73" s="52"/>
      <c r="H73" s="51"/>
      <c r="I73" s="51"/>
      <c r="J73" s="53"/>
      <c r="K73" s="53"/>
      <c r="L73" s="54" t="str">
        <f t="shared" si="114"/>
        <v xml:space="preserve">            { line: "postraos ante su monte santo:, (Fa,,20)", sC: "as"},</v>
      </c>
      <c r="M73" s="55" t="str">
        <f t="shared" si="115"/>
        <v>(</v>
      </c>
      <c r="N73" s="56" t="str">
        <f t="shared" si="2"/>
        <v>Fa</v>
      </c>
      <c r="O73" s="57" t="str">
        <f t="shared" si="116"/>
        <v>,</v>
      </c>
      <c r="P73" s="58" t="str">
        <f t="shared" si="4"/>
        <v/>
      </c>
      <c r="Q73" s="59" t="str">
        <f t="shared" si="117"/>
        <v>,</v>
      </c>
      <c r="R73" s="60">
        <f t="shared" si="6"/>
        <v>20</v>
      </c>
      <c r="S73" s="55" t="str">
        <f t="shared" si="118"/>
        <v>)</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1:40" ht="25.5" outlineLevel="1" thickTop="1" thickBot="1" x14ac:dyDescent="0.3">
      <c r="B74" t="s">
        <v>1003</v>
      </c>
      <c r="C74" s="128" t="s">
        <v>2262</v>
      </c>
      <c r="D74" s="112" t="s">
        <v>1026</v>
      </c>
      <c r="E74" s="51" t="s">
        <v>1016</v>
      </c>
      <c r="F74" s="52" t="s">
        <v>1017</v>
      </c>
      <c r="G74" s="52" t="s">
        <v>1016</v>
      </c>
      <c r="H74" s="51" t="s">
        <v>1026</v>
      </c>
      <c r="I74" s="51" t="s">
        <v>1016</v>
      </c>
      <c r="J74" s="53"/>
      <c r="K74" s="53"/>
      <c r="L74" s="54" t="str">
        <f t="shared" si="114"/>
        <v xml:space="preserve">            { line: "Santo es el Señor, nuestro Dios., (Re,m,22)(La,m,250)(Re,m,350)", sC: "as"},</v>
      </c>
      <c r="M74" s="55" t="str">
        <f t="shared" si="115"/>
        <v>(</v>
      </c>
      <c r="N74" s="56" t="str">
        <f t="shared" si="2"/>
        <v>Re</v>
      </c>
      <c r="O74" s="57" t="str">
        <f t="shared" si="116"/>
        <v>,</v>
      </c>
      <c r="P74" s="58" t="str">
        <f t="shared" si="4"/>
        <v>m</v>
      </c>
      <c r="Q74" s="59" t="str">
        <f t="shared" si="117"/>
        <v>,</v>
      </c>
      <c r="R74" s="60">
        <f t="shared" si="6"/>
        <v>22</v>
      </c>
      <c r="S74" s="55" t="str">
        <f t="shared" si="118"/>
        <v>)</v>
      </c>
      <c r="T74" s="61" t="str">
        <f t="shared" si="119"/>
        <v>(</v>
      </c>
      <c r="U74" s="62" t="str">
        <f t="shared" si="9"/>
        <v>La</v>
      </c>
      <c r="V74" s="63" t="str">
        <f t="shared" si="120"/>
        <v>,</v>
      </c>
      <c r="W74" s="64" t="str">
        <f t="shared" si="11"/>
        <v>m</v>
      </c>
      <c r="X74" s="63" t="str">
        <f t="shared" si="121"/>
        <v>,</v>
      </c>
      <c r="Y74" s="63">
        <f t="shared" si="122"/>
        <v>250</v>
      </c>
      <c r="Z74" s="55" t="str">
        <f t="shared" si="123"/>
        <v>)</v>
      </c>
      <c r="AA74" s="65" t="str">
        <f t="shared" si="124"/>
        <v>(</v>
      </c>
      <c r="AB74" s="56" t="str">
        <f t="shared" si="16"/>
        <v>Re</v>
      </c>
      <c r="AC74" s="66" t="str">
        <f t="shared" si="125"/>
        <v>,</v>
      </c>
      <c r="AD74" s="58" t="str">
        <f t="shared" si="126"/>
        <v>m</v>
      </c>
      <c r="AE74" s="67" t="str">
        <f t="shared" si="127"/>
        <v>,</v>
      </c>
      <c r="AF74" s="60">
        <f t="shared" si="128"/>
        <v>350</v>
      </c>
      <c r="AG74" s="60" t="str">
        <f t="shared" si="129"/>
        <v>)</v>
      </c>
      <c r="AH74" s="68" t="str">
        <f t="shared" si="130"/>
        <v/>
      </c>
      <c r="AI74" s="69" t="str">
        <f t="shared" si="23"/>
        <v/>
      </c>
      <c r="AJ74" s="63" t="str">
        <f t="shared" si="131"/>
        <v/>
      </c>
      <c r="AK74" s="63" t="str">
        <f t="shared" si="132"/>
        <v/>
      </c>
      <c r="AL74" s="63" t="str">
        <f t="shared" si="133"/>
        <v/>
      </c>
      <c r="AM74" s="63" t="str">
        <f t="shared" si="134"/>
        <v/>
      </c>
      <c r="AN74" s="63" t="str">
        <f t="shared" si="135"/>
        <v/>
      </c>
    </row>
    <row r="75" spans="1:40" ht="27.75" thickTop="1" thickBot="1" x14ac:dyDescent="0.4">
      <c r="A75" s="72"/>
      <c r="B75" s="72"/>
      <c r="C75" s="72"/>
      <c r="D75" s="73"/>
      <c r="E75" s="73"/>
      <c r="F75" s="73"/>
      <c r="G75" s="73"/>
      <c r="H75" s="73"/>
      <c r="I75" s="73"/>
      <c r="J75" s="73"/>
      <c r="K75" s="73"/>
      <c r="L75" s="74" t="s">
        <v>997</v>
      </c>
      <c r="M75" s="55"/>
      <c r="N75" s="56"/>
      <c r="O75" s="57"/>
      <c r="P75" s="58"/>
      <c r="Q75" s="59"/>
      <c r="R75" s="60" t="str">
        <f>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outlineLevel="1" thickTop="1" thickBot="1" x14ac:dyDescent="0.3">
      <c r="B76" t="s">
        <v>1018</v>
      </c>
      <c r="C76" s="128" t="s">
        <v>2120</v>
      </c>
      <c r="D76" s="112" t="s">
        <v>1020</v>
      </c>
      <c r="E76" s="51"/>
      <c r="F76" s="52"/>
      <c r="G76" s="52"/>
      <c r="H76" s="51"/>
      <c r="I76" s="51"/>
      <c r="J76" s="53"/>
      <c r="K76" s="53"/>
      <c r="L76" s="54" t="str">
        <f t="shared" si="114"/>
        <v xml:space="preserve">            { line: "Gloria al Padre, y al Hijo, y al Espíritu Santo., (Fa,,20)", sC: "tc"},</v>
      </c>
      <c r="M76" s="55" t="str">
        <f t="shared" si="115"/>
        <v>(</v>
      </c>
      <c r="N76" s="56" t="str">
        <f t="shared" si="2"/>
        <v>Fa</v>
      </c>
      <c r="O76" s="57" t="str">
        <f t="shared" si="116"/>
        <v>,</v>
      </c>
      <c r="P76" s="58" t="str">
        <f t="shared" si="4"/>
        <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1:40" ht="25.5" outlineLevel="1" thickTop="1" thickBot="1" x14ac:dyDescent="0.3">
      <c r="B77" t="s">
        <v>1001</v>
      </c>
      <c r="C77" s="127" t="s">
        <v>2154</v>
      </c>
      <c r="D77" s="112" t="s">
        <v>1026</v>
      </c>
      <c r="E77" s="51" t="s">
        <v>1016</v>
      </c>
      <c r="F77" s="52" t="s">
        <v>1017</v>
      </c>
      <c r="G77" s="52" t="s">
        <v>1016</v>
      </c>
      <c r="H77" s="51" t="s">
        <v>1026</v>
      </c>
      <c r="I77" s="51" t="s">
        <v>1016</v>
      </c>
      <c r="J77" s="53"/>
      <c r="K77" s="53"/>
      <c r="L77" s="54" t="str">
        <f t="shared" si="114"/>
        <v xml:space="preserve">            { line: "Como era en el principio, ahora y siempre, por los siglos de los siglos. Amén., (Re,m,22)(La,m,250)(Re,m,350)", sC: "ta as"},</v>
      </c>
      <c r="M77" s="55" t="str">
        <f t="shared" si="115"/>
        <v>(</v>
      </c>
      <c r="N77" s="56" t="str">
        <f t="shared" si="2"/>
        <v>Re</v>
      </c>
      <c r="O77" s="57" t="str">
        <f t="shared" si="116"/>
        <v>,</v>
      </c>
      <c r="P77" s="58" t="str">
        <f t="shared" si="4"/>
        <v>m</v>
      </c>
      <c r="Q77" s="59" t="str">
        <f t="shared" si="117"/>
        <v>,</v>
      </c>
      <c r="R77" s="60">
        <f t="shared" si="6"/>
        <v>22</v>
      </c>
      <c r="S77" s="55" t="str">
        <f t="shared" si="118"/>
        <v>)</v>
      </c>
      <c r="T77" s="61" t="str">
        <f t="shared" si="119"/>
        <v>(</v>
      </c>
      <c r="U77" s="62" t="str">
        <f t="shared" si="9"/>
        <v>La</v>
      </c>
      <c r="V77" s="63" t="str">
        <f t="shared" si="120"/>
        <v>,</v>
      </c>
      <c r="W77" s="64" t="str">
        <f t="shared" si="11"/>
        <v>m</v>
      </c>
      <c r="X77" s="63" t="str">
        <f t="shared" si="121"/>
        <v>,</v>
      </c>
      <c r="Y77" s="63">
        <f t="shared" si="122"/>
        <v>250</v>
      </c>
      <c r="Z77" s="55" t="str">
        <f t="shared" si="123"/>
        <v>)</v>
      </c>
      <c r="AA77" s="65" t="str">
        <f t="shared" si="124"/>
        <v>(</v>
      </c>
      <c r="AB77" s="56" t="str">
        <f t="shared" si="16"/>
        <v>Re</v>
      </c>
      <c r="AC77" s="66" t="str">
        <f t="shared" si="125"/>
        <v>,</v>
      </c>
      <c r="AD77" s="58" t="str">
        <f t="shared" si="126"/>
        <v>m</v>
      </c>
      <c r="AE77" s="67" t="str">
        <f t="shared" si="127"/>
        <v>,</v>
      </c>
      <c r="AF77" s="60">
        <f t="shared" si="128"/>
        <v>350</v>
      </c>
      <c r="AG77" s="60" t="str">
        <f t="shared" si="129"/>
        <v>)</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5.5" hidden="1"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5.5" hidden="1"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5.5" hidden="1"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 customHeight="1" thickTop="1" x14ac:dyDescent="0.4">
      <c r="A104" s="94"/>
      <c r="B104" s="94"/>
      <c r="C104" s="94"/>
      <c r="D104" s="94"/>
      <c r="E104" s="94"/>
      <c r="F104" s="94"/>
      <c r="G104" s="94"/>
      <c r="H104" s="94"/>
      <c r="I104" s="94"/>
      <c r="J104" s="94"/>
      <c r="K104" s="94"/>
      <c r="L104" s="98" t="str">
        <f>_xlfn.CONCAT("]}, // ULTIMA LINEA DEL CANTO: ",L1)</f>
        <v>]}, // ULTIMA LINEA DEL CANTO: Salmo 98 - SANTO ES EL SEÑOR, NUESTRO DIOS.</v>
      </c>
      <c r="M104" s="94"/>
    </row>
    <row r="105" spans="1:40" ht="20.25" x14ac:dyDescent="0.25">
      <c r="L105" s="99" t="s">
        <v>1012</v>
      </c>
      <c r="M105" s="100"/>
    </row>
    <row r="106" spans="1:40" hidden="1" outlineLevel="1" x14ac:dyDescent="0.25">
      <c r="M106" s="100"/>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ref="R107:R116" si="136">IF(N107="Do",10,IF(N107="Re",22,IF(N107="Mi",20,IF(N107="Fa",20,IF(N107="Sol",14,IF(N107="La",20,IF(N107="Si",20,IF(N107="Do#",14,IF(N107="Fa#",15,IF(N107="Sol#",20,IF(N107="Si♭",17,"")))))))))))</f>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ht="25.5" hidden="1" outlineLevel="1" thickTop="1" thickBot="1" x14ac:dyDescent="0.4">
      <c r="C108" s="78" t="s">
        <v>999</v>
      </c>
      <c r="D108" s="79"/>
      <c r="E108" s="79"/>
      <c r="F108" s="79"/>
      <c r="G108" s="79"/>
      <c r="H108" s="79"/>
      <c r="I108" s="79"/>
      <c r="J108" s="79"/>
      <c r="K108" s="79"/>
      <c r="L108" s="121" t="s">
        <v>1000</v>
      </c>
      <c r="M108" s="55" t="str">
        <f t="shared" ref="M108:M115" si="137">IF(N108="","","(")</f>
        <v/>
      </c>
      <c r="N108" s="56" t="str">
        <f t="shared" ref="N108:N115" si="138">IF(D108="","",D108)</f>
        <v/>
      </c>
      <c r="O108" s="57" t="str">
        <f t="shared" ref="O108:O115" si="139">IF(N108="","",",")</f>
        <v/>
      </c>
      <c r="P108" s="58" t="str">
        <f t="shared" ref="P108:P115" si="140">IF(E108="","",E108)</f>
        <v/>
      </c>
      <c r="Q108" s="59" t="str">
        <f t="shared" ref="Q108:Q115" si="141">IF(N108="","",",")</f>
        <v/>
      </c>
      <c r="R108" s="60" t="str">
        <f t="shared" si="136"/>
        <v/>
      </c>
      <c r="S108" s="55" t="str">
        <f t="shared" ref="S108:S115" si="142">IF(N108="","",")")</f>
        <v/>
      </c>
      <c r="T108" s="61" t="str">
        <f t="shared" ref="T108:T115" si="143">IF(U108="","","(")</f>
        <v/>
      </c>
      <c r="U108" s="62" t="str">
        <f t="shared" ref="U108:U115" si="144">IF(F108="","",F108)</f>
        <v/>
      </c>
      <c r="V108" s="63" t="str">
        <f t="shared" ref="V108:V115" si="145">IF(U108="","",",")</f>
        <v/>
      </c>
      <c r="W108" s="64" t="str">
        <f t="shared" ref="W108:W115" si="146">IF(G108="","",G108)</f>
        <v/>
      </c>
      <c r="X108" s="63" t="str">
        <f t="shared" ref="X108:X115" si="147">IF(U108="","",",")</f>
        <v/>
      </c>
      <c r="Y108" s="63" t="str">
        <f t="shared" ref="Y108:Y115" si="148">IF(U108="","",250)</f>
        <v/>
      </c>
      <c r="Z108" s="55" t="str">
        <f t="shared" ref="Z108:Z115" si="149">IF(U108="","",")")</f>
        <v/>
      </c>
      <c r="AA108" s="65" t="str">
        <f t="shared" ref="AA108:AA115" si="150">IF(AB108="","","(")</f>
        <v/>
      </c>
      <c r="AB108" s="56" t="str">
        <f t="shared" ref="AB108:AB115" si="151">IF(H108="","",H108)</f>
        <v/>
      </c>
      <c r="AC108" s="66" t="str">
        <f t="shared" ref="AC108:AC115" si="152">IF(AB108="","",",")</f>
        <v/>
      </c>
      <c r="AD108" s="58" t="str">
        <f t="shared" ref="AD108:AD115" si="153">IF(I108="","",I108)</f>
        <v/>
      </c>
      <c r="AE108" s="67" t="str">
        <f t="shared" ref="AE108:AE115" si="154">IF(AB108="","",",")</f>
        <v/>
      </c>
      <c r="AF108" s="60" t="str">
        <f t="shared" ref="AF108:AF115" si="155">IF(AB108="","",350)</f>
        <v/>
      </c>
      <c r="AG108" s="60" t="str">
        <f t="shared" ref="AG108:AG115" si="156">IF(AB108="","",")")</f>
        <v/>
      </c>
      <c r="AH108" s="68" t="str">
        <f t="shared" ref="AH108:AH115" si="157">IF(AI108="","","(")</f>
        <v/>
      </c>
      <c r="AI108" s="69" t="str">
        <f t="shared" ref="AI108:AI115" si="158">IF(J108="","",J108)</f>
        <v/>
      </c>
      <c r="AJ108" s="63" t="str">
        <f t="shared" ref="AJ108:AJ115" si="159">IF(AI108="","",",")</f>
        <v/>
      </c>
      <c r="AK108" s="63" t="str">
        <f t="shared" ref="AK108:AK115" si="160">IF(K108="","",K108)</f>
        <v/>
      </c>
      <c r="AL108" s="63" t="str">
        <f t="shared" ref="AL108:AL115" si="161">IF(AI108="","",",")</f>
        <v/>
      </c>
      <c r="AM108" s="63" t="str">
        <f t="shared" ref="AM108:AM115" si="162">IF(AI108="","",450)</f>
        <v/>
      </c>
      <c r="AN108" s="63" t="str">
        <f t="shared" ref="AN108:AN115" si="163">IF(AI108="","",")")</f>
        <v/>
      </c>
    </row>
    <row r="109" spans="1:40" ht="25.5" hidden="1" outlineLevel="1" thickTop="1" thickBot="1" x14ac:dyDescent="0.4">
      <c r="B109" t="s">
        <v>1001</v>
      </c>
      <c r="C109" s="81" t="s">
        <v>1002</v>
      </c>
      <c r="D109" s="82"/>
      <c r="E109" s="82"/>
      <c r="F109" s="82"/>
      <c r="G109" s="82"/>
      <c r="H109" s="82"/>
      <c r="I109" s="82"/>
      <c r="J109" s="82"/>
      <c r="K109" s="82"/>
      <c r="L109" s="122" t="str">
        <f>IF(C109="","",_xlfn.CONCAT("       triggerLine: ","""",C109,", ",M109:AN109,""", sC: ","""",B109,""", lines: ["))</f>
        <v xml:space="preserve">       triggerLine: "ASAMBLEA UNO, ", sC: "ta as", lines: [</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1004</v>
      </c>
      <c r="D110" s="85"/>
      <c r="E110" s="85"/>
      <c r="F110" s="85"/>
      <c r="G110" s="85"/>
      <c r="H110" s="86"/>
      <c r="I110" s="86"/>
      <c r="J110" s="86"/>
      <c r="K110" s="86"/>
      <c r="L110" s="123" t="str">
        <f>IF(C110="","",_xlfn.CONCAT("            { line: ","""",C110,", ",M110:AN110,""", sC: ","""",B110,"""},"))</f>
        <v xml:space="preserve">            { line: "ASAMBLEA DOS,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1005</v>
      </c>
      <c r="D111" s="88"/>
      <c r="E111" s="88"/>
      <c r="F111" s="88"/>
      <c r="G111" s="88"/>
      <c r="H111" s="89"/>
      <c r="I111" s="89"/>
      <c r="J111" s="89"/>
      <c r="K111" s="89"/>
      <c r="L111" s="123" t="str">
        <f>IF(C111="","",_xlfn.CONCAT("            { line: ","""",C111,", ",M111:AN111,""", sC: ","""",B111,"""},"))</f>
        <v xml:space="preserve">            { line: "ASAMBLEA TRES,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1006</v>
      </c>
      <c r="D112" s="85"/>
      <c r="E112" s="85"/>
      <c r="F112" s="85"/>
      <c r="G112" s="85"/>
      <c r="H112" s="86"/>
      <c r="I112" s="86"/>
      <c r="J112" s="86"/>
      <c r="K112" s="86"/>
      <c r="L112" s="123" t="str">
        <f>IF(C112="","",_xlfn.CONCAT("            { line: ","""",C112,", ",M112:AN112,""", sC: ","""",B112,"""},"))</f>
        <v xml:space="preserve">            { line: "ASAMBLEA CUATRO,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1007</v>
      </c>
      <c r="D113" s="88"/>
      <c r="E113" s="88"/>
      <c r="F113" s="88"/>
      <c r="G113" s="88"/>
      <c r="H113" s="89"/>
      <c r="I113" s="89"/>
      <c r="J113" s="89"/>
      <c r="K113" s="89"/>
      <c r="L113" s="123" t="str">
        <f>IF(C113="","",_xlfn.CONCAT("            { line: ","""",C113,", ",M113:AN113,""", sC: ","""",B113,"""},"))</f>
        <v xml:space="preserve">            { line: "ASAMBLEA CISCO,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1008</v>
      </c>
      <c r="D114" s="90"/>
      <c r="E114" s="90"/>
      <c r="F114" s="90"/>
      <c r="G114" s="90"/>
      <c r="H114" s="91"/>
      <c r="I114" s="91"/>
      <c r="J114" s="91"/>
      <c r="K114" s="91"/>
      <c r="L114" s="123" t="str">
        <f>IF(C114="","",_xlfn.CONCAT("            { line: ","""",C114,", ",M114:AN114,""", sC: ","""",B114,"""},"))</f>
        <v xml:space="preserve">            { line: "ASAMBLEA SEIS,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92" t="s">
        <v>1009</v>
      </c>
      <c r="D115" s="82"/>
      <c r="E115" s="82"/>
      <c r="F115" s="82"/>
      <c r="G115" s="82"/>
      <c r="H115" s="82"/>
      <c r="I115" s="82"/>
      <c r="J115" s="82"/>
      <c r="K115" s="82"/>
      <c r="L115" s="124" t="str">
        <f>IF(C115="","",_xlfn.CONCAT("            { line: ","""",C115,", ",M115:AN115,""", sC: ","""",B115,"""},  ]},"))</f>
        <v xml:space="preserve">            { line: "ASAMBLEA CIERRE, ", sC: "as"},  ]},</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7.75" hidden="1" outlineLevel="1" thickTop="1" thickBot="1" x14ac:dyDescent="0.4">
      <c r="A116" s="72"/>
      <c r="B116" s="72"/>
      <c r="C116" s="72"/>
      <c r="D116" s="73"/>
      <c r="E116" s="73"/>
      <c r="F116" s="73"/>
      <c r="G116" s="73"/>
      <c r="H116" s="73"/>
      <c r="I116" s="73"/>
      <c r="J116" s="73"/>
      <c r="K116" s="73"/>
      <c r="L116" s="74" t="s">
        <v>997</v>
      </c>
      <c r="M116" s="55"/>
      <c r="N116" s="56"/>
      <c r="O116" s="57"/>
      <c r="P116" s="58"/>
      <c r="Q116" s="59"/>
      <c r="R116" s="60" t="str">
        <f t="shared" si="136"/>
        <v/>
      </c>
      <c r="S116" s="55"/>
      <c r="T116" s="61"/>
      <c r="U116" s="62"/>
      <c r="V116" s="63"/>
      <c r="W116" s="64"/>
      <c r="X116" s="63"/>
      <c r="Y116" s="63"/>
      <c r="Z116" s="55"/>
      <c r="AA116" s="65"/>
      <c r="AB116" s="56"/>
      <c r="AC116" s="66"/>
      <c r="AD116" s="58"/>
      <c r="AE116" s="67"/>
      <c r="AF116" s="60"/>
      <c r="AG116" s="60"/>
      <c r="AH116" s="68"/>
      <c r="AI116" s="69"/>
      <c r="AJ116" s="63"/>
      <c r="AK116" s="63"/>
      <c r="AL116" s="63"/>
      <c r="AM116" s="63"/>
      <c r="AN116" s="63"/>
    </row>
    <row r="11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73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780E7-96B2-4CDB-BC09-A718C32B9791}">
  <sheetPr codeName="Sheet132">
    <tabColor rgb="FF00B0F0"/>
  </sheetPr>
  <dimension ref="A1:AN120"/>
  <sheetViews>
    <sheetView zoomScaleNormal="100" workbookViewId="0">
      <pane xSplit="2" ySplit="1" topLeftCell="C9" activePane="bottomRight" state="frozen"/>
      <selection pane="topRight" activeCell="C1" sqref="C1"/>
      <selection pane="bottomLeft" activeCell="A2" sqref="A2"/>
      <selection pane="bottomRight" activeCell="C1" sqref="C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92</v>
      </c>
      <c r="E1" s="39"/>
      <c r="F1" s="39"/>
      <c r="G1" s="39"/>
      <c r="H1" s="39"/>
      <c r="I1" s="39"/>
      <c r="J1" s="39"/>
      <c r="K1" s="39"/>
      <c r="L1" s="107" t="s">
        <v>2263</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99</v>
      </c>
      <c r="L3" s="45" t="s">
        <v>985</v>
      </c>
    </row>
    <row r="4" spans="2:32" ht="23.25" x14ac:dyDescent="0.25">
      <c r="L4" s="45" t="str">
        <f>_xlfn.CONCAT("║           ",L1,"               ║")</f>
        <v>║           Salmo 92 - GLORIA DEL DIOS CREADOR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salmo92gloriadeldioscreador</v>
      </c>
      <c r="L5" s="45" t="s">
        <v>986</v>
      </c>
    </row>
    <row r="6" spans="2:32" ht="23.25" x14ac:dyDescent="0.25">
      <c r="L6" s="108" t="s">
        <v>987</v>
      </c>
    </row>
    <row r="7" spans="2:32" ht="23.25" x14ac:dyDescent="0.25">
      <c r="C7" t="str">
        <f>C19</f>
        <v>salmo92</v>
      </c>
      <c r="L7" s="109" t="str">
        <f>_xlfn.CONCAT("        id: ","""",C7,"""",",")</f>
        <v xml:space="preserve">        id: "salmo92",</v>
      </c>
    </row>
    <row r="8" spans="2:32" ht="23.25" x14ac:dyDescent="0.25">
      <c r="C8" t="str">
        <f>PROPER(L1)</f>
        <v>Salmo 92 - Gloria Del Dios Creador</v>
      </c>
      <c r="L8" s="109" t="str">
        <f>_xlfn.CONCAT("        tt: ","""",C8,"""",",")</f>
        <v xml:space="preserve">        tt: "Salmo 92 - Gloria Del Dios Creador",</v>
      </c>
    </row>
    <row r="9" spans="2:32" ht="23.25" x14ac:dyDescent="0.25">
      <c r="C9" t="s">
        <v>2239</v>
      </c>
      <c r="L9" s="109" t="str">
        <f>_xlfn.CONCAT("        title: ","""",C9,"""",",")</f>
        <v xml:space="preserve">        title: "Salmo 98",</v>
      </c>
    </row>
    <row r="10" spans="2:32" ht="23.25" x14ac:dyDescent="0.25">
      <c r="C10" t="s">
        <v>2278</v>
      </c>
      <c r="L10" s="109" t="str">
        <f>_xlfn.CONCAT("        ","subtitle: ","""",C10,"""",",")</f>
        <v xml:space="preserve">        subtitle: "GLORIA DEL DIOS CREADOR",</v>
      </c>
    </row>
    <row r="11" spans="2:32" ht="23.25" x14ac:dyDescent="0.25">
      <c r="C11" t="str">
        <f>_xlfn.CONCAT("category: [","""Liturgia""","],")</f>
        <v>category: ["Liturgia"],</v>
      </c>
      <c r="L11" s="109" t="str">
        <f>_xlfn.CONCAT("        ",C11)</f>
        <v xml:space="preserve">        category: ["Liturgia"],</v>
      </c>
    </row>
    <row r="12" spans="2:32" ht="23.25" x14ac:dyDescent="0.25">
      <c r="C12" t="s">
        <v>970</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v>300</v>
      </c>
      <c r="L16" s="109" t="str">
        <f>_xlfn.CONCAT("        dbno: ","""",C16,"""",",")</f>
        <v xml:space="preserve">        dbno: "300",</v>
      </c>
    </row>
    <row r="17" spans="1:40" ht="23.25" x14ac:dyDescent="0.25">
      <c r="L17" s="109" t="str">
        <f>_xlfn.CONCAT("        notes: ","""",C17,"""",",")</f>
        <v xml:space="preserve">        notes: "",</v>
      </c>
    </row>
    <row r="18" spans="1:40" ht="23.25" x14ac:dyDescent="0.25">
      <c r="C18" t="s">
        <v>2064</v>
      </c>
      <c r="L18" s="109" t="str">
        <f>_xlfn.CONCAT("        mant: ","""",C18,"""",",")</f>
        <v xml:space="preserve">        mant: "No",</v>
      </c>
    </row>
    <row r="19" spans="1:40" ht="23.25" x14ac:dyDescent="0.25">
      <c r="C19" t="str">
        <f>_xlfn.CONCAT("salmo",C20)</f>
        <v>salmo92</v>
      </c>
      <c r="L19" s="109" t="str">
        <f>_xlfn.CONCAT("        audioSrc: ","""https://audio.resucito.do/",C19,".mp3""",",")</f>
        <v xml:space="preserve">        audioSrc: "https://audio.resucito.do/salmo92.mp3",</v>
      </c>
    </row>
    <row r="20" spans="1:40" ht="23.25" x14ac:dyDescent="0.25">
      <c r="C20">
        <f>C1</f>
        <v>92</v>
      </c>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L24" s="109" t="s">
        <v>993</v>
      </c>
    </row>
    <row r="25" spans="1:40" ht="23.25" x14ac:dyDescent="0.25">
      <c r="L25" s="109" t="s">
        <v>994</v>
      </c>
    </row>
    <row r="26" spans="1:40" ht="23.25" x14ac:dyDescent="0.25">
      <c r="B26">
        <f>+C1-1</f>
        <v>91</v>
      </c>
      <c r="C26" t="str">
        <f>_xlfn.CONCAT("/src/index.html?canto=salmo",C20-1)</f>
        <v>/src/index.html?canto=salmo91</v>
      </c>
      <c r="L26" s="109" t="str">
        <f>_xlfn.CONCAT("        ant: """,C26,""",")</f>
        <v xml:space="preserve">        ant: "/src/index.html?canto=salmo91",</v>
      </c>
    </row>
    <row r="27" spans="1:40" ht="23.25" x14ac:dyDescent="0.25">
      <c r="B27">
        <f>+C1+1</f>
        <v>93</v>
      </c>
      <c r="C27" t="str">
        <f>_xlfn.CONCAT("/src/index.html?canto=salmo",C20+1)</f>
        <v>/src/index.html?canto=salmo93</v>
      </c>
      <c r="L27" s="109" t="str">
        <f>_xlfn.CONCAT("        sig: """,C27,""",")</f>
        <v xml:space="preserve">        sig: "/src/index.html?canto=salmo93",</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hidden="1"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8" t="s">
        <v>2264</v>
      </c>
      <c r="D31" s="112" t="s">
        <v>1020</v>
      </c>
      <c r="E31" s="51"/>
      <c r="F31" s="52"/>
      <c r="G31" s="52"/>
      <c r="H31" s="51"/>
      <c r="I31" s="51"/>
      <c r="J31" s="53"/>
      <c r="K31" s="53"/>
      <c r="L31" s="77" t="str">
        <f t="shared" ref="L31:L53" si="0">IF(C31="","",_xlfn.CONCAT("            { line: ","""",C31,", ",M31:AN31,""", sC: ","""",B31,"""},"))</f>
        <v xml:space="preserve">            { line: "El Señor reina vestido de majestad,, (Fa,,20)", sC: "tc"},</v>
      </c>
      <c r="M31" s="55" t="str">
        <f t="shared" ref="M31:M56" si="1">IF(N31="","","(")</f>
        <v>(</v>
      </c>
      <c r="N31" s="56" t="str">
        <f t="shared" ref="N31:N106" si="2">IF(D31="","",D31)</f>
        <v>Fa</v>
      </c>
      <c r="O31" s="57" t="str">
        <f t="shared" ref="O31:O56" si="3">IF(N31="","",",")</f>
        <v>,</v>
      </c>
      <c r="P31" s="58" t="str">
        <f t="shared" ref="P31:P106" si="4">IF(E31="","",E31)</f>
        <v/>
      </c>
      <c r="Q31" s="59" t="str">
        <f t="shared" ref="Q31:Q56" si="5">IF(N31="","",",")</f>
        <v>,</v>
      </c>
      <c r="R31" s="60">
        <f t="shared" ref="R31:R106" si="6">IF(N31="Do",10,IF(N31="Re",22,IF(N31="Mi",20,IF(N31="Fa",20,IF(N31="Sol",14,IF(N31="La",20,IF(N31="Si",20,IF(N31="Do#",14,IF(N31="Fa#",15,IF(N31="Sol#",20,IF(N31="Si♭",17,"")))))))))))</f>
        <v>20</v>
      </c>
      <c r="S31" s="55" t="str">
        <f t="shared" ref="S31:S56" si="7">IF(N31="","",")")</f>
        <v>)</v>
      </c>
      <c r="T31" s="61" t="str">
        <f t="shared" ref="T31:T56" si="8">IF(U31="","","(")</f>
        <v/>
      </c>
      <c r="U31" s="62" t="str">
        <f t="shared" ref="U31:U106" si="9">IF(F31="","",F31)</f>
        <v/>
      </c>
      <c r="V31" s="63" t="str">
        <f t="shared" ref="V31:V56" si="10">IF(U31="","",",")</f>
        <v/>
      </c>
      <c r="W31" s="64" t="str">
        <f t="shared" ref="W31:W106" si="11">IF(G31="","",G31)</f>
        <v/>
      </c>
      <c r="X31" s="63" t="str">
        <f t="shared" ref="X31:X56" si="12">IF(U31="","",",")</f>
        <v/>
      </c>
      <c r="Y31" s="63" t="str">
        <f t="shared" ref="Y31:Y56" si="13">IF(U31="","",250)</f>
        <v/>
      </c>
      <c r="Z31" s="55" t="str">
        <f t="shared" ref="Z31:Z56" si="14">IF(U31="","",")")</f>
        <v/>
      </c>
      <c r="AA31" s="65" t="str">
        <f t="shared" ref="AA31:AA56" si="15">IF(AB31="","","(")</f>
        <v/>
      </c>
      <c r="AB31" s="56" t="str">
        <f t="shared" ref="AB31:AB106" si="16">IF(H31="","",H31)</f>
        <v/>
      </c>
      <c r="AC31" s="66" t="str">
        <f t="shared" ref="AC31:AC56" si="17">IF(AB31="","",",")</f>
        <v/>
      </c>
      <c r="AD31" s="58" t="str">
        <f t="shared" ref="AD31:AD56" si="18">IF(I31="","",I31)</f>
        <v/>
      </c>
      <c r="AE31" s="67" t="str">
        <f t="shared" ref="AE31:AE56" si="19">IF(AB31="","",",")</f>
        <v/>
      </c>
      <c r="AF31" s="60" t="str">
        <f t="shared" ref="AF31:AF56" si="20">IF(AB31="","",350)</f>
        <v/>
      </c>
      <c r="AG31" s="60" t="str">
        <f t="shared" ref="AG31:AG56" si="21">IF(AB31="","",")")</f>
        <v/>
      </c>
      <c r="AH31" s="68" t="str">
        <f t="shared" ref="AH31:AH56" si="22">IF(AI31="","","(")</f>
        <v/>
      </c>
      <c r="AI31" s="69" t="str">
        <f t="shared" ref="AI31:AI106" si="23">IF(J31="","",J31)</f>
        <v/>
      </c>
      <c r="AJ31" s="63" t="str">
        <f t="shared" ref="AJ31:AJ56" si="24">IF(AI31="","",",")</f>
        <v/>
      </c>
      <c r="AK31" s="63" t="str">
        <f t="shared" ref="AK31:AK56" si="25">IF(K31="","",K31)</f>
        <v/>
      </c>
      <c r="AL31" s="63" t="str">
        <f t="shared" ref="AL31:AL56" si="26">IF(AI31="","",",")</f>
        <v/>
      </c>
      <c r="AM31" s="63" t="str">
        <f t="shared" ref="AM31:AM56" si="27">IF(AI31="","",450)</f>
        <v/>
      </c>
      <c r="AN31" s="63" t="str">
        <f t="shared" ref="AN31:AN56" si="28">IF(AI31="","",")")</f>
        <v/>
      </c>
    </row>
    <row r="32" spans="1:40" ht="25.5" thickTop="1" thickBot="1" x14ac:dyDescent="0.3">
      <c r="C32" s="127" t="s">
        <v>2265</v>
      </c>
      <c r="D32" s="112" t="s">
        <v>1026</v>
      </c>
      <c r="E32" s="51" t="s">
        <v>1016</v>
      </c>
      <c r="F32" s="52" t="s">
        <v>1017</v>
      </c>
      <c r="G32" s="52" t="s">
        <v>1016</v>
      </c>
      <c r="H32" s="51" t="s">
        <v>1026</v>
      </c>
      <c r="I32" s="51" t="s">
        <v>1016</v>
      </c>
      <c r="J32" s="53"/>
      <c r="K32" s="53"/>
      <c r="L32" s="77" t="str">
        <f t="shared" ref="L32" si="29">IF(C32="","",_xlfn.CONCAT("            { line: ","""",C32,", ",M32:AN32,""", sC: ","""",B32,"""},"))</f>
        <v xml:space="preserve">            { line: "el Señor, vestido y ceñido de poder:, (Re,m,22)(La,m,250)(Re,m,350)", sC: ""},</v>
      </c>
      <c r="M32" s="55" t="str">
        <f t="shared" ref="M32" si="30">IF(N32="","","(")</f>
        <v>(</v>
      </c>
      <c r="N32" s="56" t="str">
        <f t="shared" ref="N32" si="31">IF(D32="","",D32)</f>
        <v>Re</v>
      </c>
      <c r="O32" s="57" t="str">
        <f t="shared" ref="O32" si="32">IF(N32="","",",")</f>
        <v>,</v>
      </c>
      <c r="P32" s="58" t="str">
        <f t="shared" ref="P32" si="33">IF(E32="","",E32)</f>
        <v>m</v>
      </c>
      <c r="Q32" s="59" t="str">
        <f t="shared" ref="Q32" si="34">IF(N32="","",",")</f>
        <v>,</v>
      </c>
      <c r="R32" s="60">
        <f t="shared" ref="R32" si="35">IF(N32="Do",10,IF(N32="Re",22,IF(N32="Mi",20,IF(N32="Fa",20,IF(N32="Sol",14,IF(N32="La",20,IF(N32="Si",20,IF(N32="Do#",14,IF(N32="Fa#",15,IF(N32="Sol#",20,IF(N32="Si♭",17,"")))))))))))</f>
        <v>22</v>
      </c>
      <c r="S32" s="55" t="str">
        <f t="shared" ref="S32" si="36">IF(N32="","",")")</f>
        <v>)</v>
      </c>
      <c r="T32" s="61" t="str">
        <f t="shared" ref="T32" si="37">IF(U32="","","(")</f>
        <v>(</v>
      </c>
      <c r="U32" s="62" t="str">
        <f t="shared" ref="U32" si="38">IF(F32="","",F32)</f>
        <v>La</v>
      </c>
      <c r="V32" s="63" t="str">
        <f t="shared" ref="V32" si="39">IF(U32="","",",")</f>
        <v>,</v>
      </c>
      <c r="W32" s="64" t="str">
        <f t="shared" ref="W32" si="40">IF(G32="","",G32)</f>
        <v>m</v>
      </c>
      <c r="X32" s="63" t="str">
        <f t="shared" ref="X32" si="41">IF(U32="","",",")</f>
        <v>,</v>
      </c>
      <c r="Y32" s="63">
        <f t="shared" ref="Y32" si="42">IF(U32="","",250)</f>
        <v>250</v>
      </c>
      <c r="Z32" s="55" t="str">
        <f t="shared" ref="Z32" si="43">IF(U32="","",")")</f>
        <v>)</v>
      </c>
      <c r="AA32" s="65" t="str">
        <f t="shared" ref="AA32" si="44">IF(AB32="","","(")</f>
        <v>(</v>
      </c>
      <c r="AB32" s="56" t="str">
        <f t="shared" ref="AB32" si="45">IF(H32="","",H32)</f>
        <v>Re</v>
      </c>
      <c r="AC32" s="66" t="str">
        <f t="shared" ref="AC32" si="46">IF(AB32="","",",")</f>
        <v>,</v>
      </c>
      <c r="AD32" s="58" t="str">
        <f t="shared" ref="AD32" si="47">IF(I32="","",I32)</f>
        <v>m</v>
      </c>
      <c r="AE32" s="67" t="str">
        <f t="shared" ref="AE32" si="48">IF(AB32="","",",")</f>
        <v>,</v>
      </c>
      <c r="AF32" s="60">
        <f t="shared" ref="AF32" si="49">IF(AB32="","",350)</f>
        <v>350</v>
      </c>
      <c r="AG32" s="60" t="str">
        <f t="shared" ref="AG32" si="50">IF(AB32="","",")")</f>
        <v>)</v>
      </c>
      <c r="AH32" s="68" t="str">
        <f t="shared" ref="AH32" si="51">IF(AI32="","","(")</f>
        <v/>
      </c>
      <c r="AI32" s="69" t="str">
        <f t="shared" ref="AI32" si="52">IF(J32="","",J32)</f>
        <v/>
      </c>
      <c r="AJ32" s="63" t="str">
        <f t="shared" ref="AJ32" si="53">IF(AI32="","",",")</f>
        <v/>
      </c>
      <c r="AK32" s="63" t="str">
        <f t="shared" ref="AK32" si="54">IF(K32="","",K32)</f>
        <v/>
      </c>
      <c r="AL32" s="63" t="str">
        <f t="shared" ref="AL32" si="55">IF(AI32="","",",")</f>
        <v/>
      </c>
      <c r="AM32" s="63" t="str">
        <f t="shared" ref="AM32" si="56">IF(AI32="","",450)</f>
        <v/>
      </c>
      <c r="AN32" s="63" t="str">
        <f t="shared" ref="AN32" si="57">IF(AI32="","",")")</f>
        <v/>
      </c>
    </row>
    <row r="33" spans="1:40" ht="25.5" thickTop="1" thickBot="1" x14ac:dyDescent="0.3">
      <c r="C33" s="128" t="s">
        <v>2266</v>
      </c>
      <c r="D33" s="112" t="s">
        <v>1026</v>
      </c>
      <c r="E33" s="51" t="s">
        <v>1016</v>
      </c>
      <c r="F33" s="52" t="s">
        <v>1017</v>
      </c>
      <c r="G33" s="52" t="s">
        <v>1016</v>
      </c>
      <c r="H33" s="51" t="s">
        <v>1026</v>
      </c>
      <c r="I33" s="51" t="s">
        <v>1016</v>
      </c>
      <c r="J33" s="53"/>
      <c r="K33" s="53"/>
      <c r="L33" s="77" t="str">
        <f t="shared" si="0"/>
        <v xml:space="preserve">            { line: "así está firme el orbe y no vacila., (Re,m,22)(La,m,250)(Re,m,350)", sC: ""},</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Re</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28" t="s">
        <v>2267</v>
      </c>
      <c r="D35" s="112" t="s">
        <v>1020</v>
      </c>
      <c r="E35" s="51"/>
      <c r="F35" s="52"/>
      <c r="G35" s="52"/>
      <c r="H35" s="51"/>
      <c r="I35" s="51"/>
      <c r="J35" s="53"/>
      <c r="K35" s="53"/>
      <c r="L35" s="77" t="str">
        <f>IF(C35="","",_xlfn.CONCAT("            { line: ","""",C35,", ",M35:AN35,""", sC: ","""",B35,"""},"))</f>
        <v xml:space="preserve">            { line: "Tu trono está firme desde siempre,, (Fa,,20)", sC: "ta as"},</v>
      </c>
      <c r="M35" s="55" t="str">
        <f t="shared" si="1"/>
        <v>(</v>
      </c>
      <c r="N35" s="56" t="str">
        <f t="shared" si="2"/>
        <v>Fa</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1003</v>
      </c>
      <c r="C36" s="127" t="s">
        <v>2268</v>
      </c>
      <c r="D36" s="112" t="s">
        <v>1026</v>
      </c>
      <c r="E36" s="51" t="s">
        <v>1016</v>
      </c>
      <c r="F36" s="52" t="s">
        <v>1017</v>
      </c>
      <c r="G36" s="52" t="s">
        <v>1016</v>
      </c>
      <c r="H36" s="51" t="s">
        <v>1026</v>
      </c>
      <c r="I36" s="51" t="s">
        <v>1016</v>
      </c>
      <c r="J36" s="53"/>
      <c r="K36" s="53"/>
      <c r="L36" s="77" t="str">
        <f>IF(C36="","",_xlfn.CONCAT("            { line: ","""",C36,", ",M36:AN36,""", sC: ","""",B36,"""},"))</f>
        <v xml:space="preserve">            { line: "y tú eres eterno., (Re,m,22)(La,m,250)(Re,m,350)", sC: "as"},</v>
      </c>
      <c r="M36" s="55" t="str">
        <f t="shared" si="1"/>
        <v>(</v>
      </c>
      <c r="N36" s="56" t="str">
        <f t="shared" si="2"/>
        <v>Re</v>
      </c>
      <c r="O36" s="57" t="str">
        <f t="shared" si="3"/>
        <v>,</v>
      </c>
      <c r="P36" s="58" t="str">
        <f t="shared" si="4"/>
        <v>m</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v>
      </c>
      <c r="AB36" s="56" t="str">
        <f t="shared" si="16"/>
        <v>Re</v>
      </c>
      <c r="AC36" s="66" t="str">
        <f t="shared" si="17"/>
        <v>,</v>
      </c>
      <c r="AD36" s="58" t="str">
        <f t="shared" si="18"/>
        <v>m</v>
      </c>
      <c r="AE36" s="67" t="str">
        <f t="shared" si="19"/>
        <v>,</v>
      </c>
      <c r="AF36" s="60">
        <f t="shared" si="20"/>
        <v>350</v>
      </c>
      <c r="AG36" s="60" t="str">
        <f t="shared" si="21"/>
        <v>)</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27" t="s">
        <v>2269</v>
      </c>
      <c r="D38" s="112" t="s">
        <v>1020</v>
      </c>
      <c r="E38" s="51"/>
      <c r="F38" s="52"/>
      <c r="G38" s="52"/>
      <c r="H38" s="51"/>
      <c r="I38" s="51"/>
      <c r="J38" s="53"/>
      <c r="K38" s="53"/>
      <c r="L38" s="77" t="str">
        <f t="shared" ref="L38:L42" si="58">IF(C38="","",_xlfn.CONCAT("            { line: ","""",C38,", ",M38:AN38,""", sC: ","""",B38,"""},"))</f>
        <v xml:space="preserve">            { line: "Levantan los ríos, Señor,, (Fa,,20)", sC: "tc"},</v>
      </c>
      <c r="M38" s="55" t="str">
        <f t="shared" si="1"/>
        <v>(</v>
      </c>
      <c r="N38" s="56" t="str">
        <f t="shared" si="2"/>
        <v>Fa</v>
      </c>
      <c r="O38" s="57" t="str">
        <f t="shared" si="3"/>
        <v>,</v>
      </c>
      <c r="P38" s="58" t="str">
        <f t="shared" si="4"/>
        <v/>
      </c>
      <c r="Q38" s="59" t="str">
        <f t="shared" si="5"/>
        <v>,</v>
      </c>
      <c r="R38" s="60">
        <f t="shared" si="6"/>
        <v>20</v>
      </c>
      <c r="S38" s="55" t="str">
        <f t="shared" si="7"/>
        <v>)</v>
      </c>
      <c r="T38" s="61" t="str">
        <f t="shared" si="8"/>
        <v/>
      </c>
      <c r="U38" s="62" t="str">
        <f t="shared" si="9"/>
        <v/>
      </c>
      <c r="V38" s="63" t="str">
        <f t="shared" si="10"/>
        <v/>
      </c>
      <c r="W38" s="64" t="str">
        <f t="shared" si="11"/>
        <v/>
      </c>
      <c r="X38" s="63" t="str">
        <f t="shared" si="12"/>
        <v/>
      </c>
      <c r="Y38" s="63" t="str">
        <f t="shared" si="13"/>
        <v/>
      </c>
      <c r="Z38" s="55" t="str">
        <f t="shared" si="14"/>
        <v/>
      </c>
      <c r="AA38" s="65" t="str">
        <f t="shared" si="15"/>
        <v/>
      </c>
      <c r="AB38" s="56" t="str">
        <f t="shared" si="16"/>
        <v/>
      </c>
      <c r="AC38" s="66" t="str">
        <f t="shared" si="17"/>
        <v/>
      </c>
      <c r="AD38" s="58" t="str">
        <f t="shared" si="18"/>
        <v/>
      </c>
      <c r="AE38" s="67" t="str">
        <f t="shared" si="19"/>
        <v/>
      </c>
      <c r="AF38" s="60" t="str">
        <f t="shared" si="20"/>
        <v/>
      </c>
      <c r="AG38" s="60" t="str">
        <f t="shared" si="21"/>
        <v/>
      </c>
      <c r="AH38" s="68" t="str">
        <f t="shared" si="22"/>
        <v/>
      </c>
      <c r="AI38" s="69" t="str">
        <f t="shared" si="23"/>
        <v/>
      </c>
      <c r="AJ38" s="63" t="str">
        <f t="shared" si="24"/>
        <v/>
      </c>
      <c r="AK38" s="63" t="str">
        <f t="shared" si="25"/>
        <v/>
      </c>
      <c r="AL38" s="63" t="str">
        <f t="shared" si="26"/>
        <v/>
      </c>
      <c r="AM38" s="63" t="str">
        <f t="shared" si="27"/>
        <v/>
      </c>
      <c r="AN38" s="63" t="str">
        <f t="shared" si="28"/>
        <v/>
      </c>
    </row>
    <row r="39" spans="1:40" ht="25.5" thickTop="1" thickBot="1" x14ac:dyDescent="0.3">
      <c r="C39" s="128" t="s">
        <v>2270</v>
      </c>
      <c r="D39" s="112" t="s">
        <v>1026</v>
      </c>
      <c r="E39" s="51" t="s">
        <v>1016</v>
      </c>
      <c r="F39" s="52" t="s">
        <v>1017</v>
      </c>
      <c r="G39" s="52" t="s">
        <v>1016</v>
      </c>
      <c r="H39" s="51" t="s">
        <v>1026</v>
      </c>
      <c r="I39" s="51" t="s">
        <v>1016</v>
      </c>
      <c r="J39" s="53"/>
      <c r="K39" s="53"/>
      <c r="L39" s="54" t="str">
        <f t="shared" si="58"/>
        <v xml:space="preserve">            { line: "levantan los ríos su voz,, (Re,m,22)(La,m,250)(Re,m,350)", sC: ""},</v>
      </c>
      <c r="M39" s="55" t="str">
        <f>IF(N39="","","(")</f>
        <v>(</v>
      </c>
      <c r="N39" s="56" t="str">
        <f>IF(D39="","",D39)</f>
        <v>Re</v>
      </c>
      <c r="O39" s="57" t="str">
        <f>IF(N39="","",",")</f>
        <v>,</v>
      </c>
      <c r="P39" s="58" t="str">
        <f>IF(E39="","",E39)</f>
        <v>m</v>
      </c>
      <c r="Q39" s="59" t="str">
        <f>IF(N39="","",",")</f>
        <v>,</v>
      </c>
      <c r="R39" s="60">
        <f t="shared" si="6"/>
        <v>22</v>
      </c>
      <c r="S39" s="55" t="str">
        <f>IF(N39="","",")")</f>
        <v>)</v>
      </c>
      <c r="T39" s="61" t="str">
        <f>IF(U39="","","(")</f>
        <v>(</v>
      </c>
      <c r="U39" s="62" t="str">
        <f>IF(F39="","",F39)</f>
        <v>La</v>
      </c>
      <c r="V39" s="63" t="str">
        <f>IF(U39="","",",")</f>
        <v>,</v>
      </c>
      <c r="W39" s="64" t="str">
        <f>IF(G39="","",G39)</f>
        <v>m</v>
      </c>
      <c r="X39" s="63" t="str">
        <f>IF(U39="","",",")</f>
        <v>,</v>
      </c>
      <c r="Y39" s="63">
        <f>IF(U39="","",250)</f>
        <v>250</v>
      </c>
      <c r="Z39" s="55" t="str">
        <f>IF(U39="","",")")</f>
        <v>)</v>
      </c>
      <c r="AA39" s="65" t="str">
        <f>IF(AB39="","","(")</f>
        <v>(</v>
      </c>
      <c r="AB39" s="56" t="str">
        <f>IF(H39="","",H39)</f>
        <v>Re</v>
      </c>
      <c r="AC39" s="66" t="str">
        <f>IF(AB39="","",",")</f>
        <v>,</v>
      </c>
      <c r="AD39" s="58" t="str">
        <f>IF(I39="","",I39)</f>
        <v>m</v>
      </c>
      <c r="AE39" s="67" t="str">
        <f>IF(AB39="","",",")</f>
        <v>,</v>
      </c>
      <c r="AF39" s="60">
        <f>IF(AB39="","",350)</f>
        <v>350</v>
      </c>
      <c r="AG39" s="60" t="str">
        <f>IF(AB39="","",")")</f>
        <v>)</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C40" s="127" t="s">
        <v>2271</v>
      </c>
      <c r="D40" s="112" t="s">
        <v>1020</v>
      </c>
      <c r="E40" s="51"/>
      <c r="F40" s="52"/>
      <c r="G40" s="52"/>
      <c r="H40" s="51"/>
      <c r="I40" s="51"/>
      <c r="J40" s="53"/>
      <c r="K40" s="53"/>
      <c r="L40" s="54" t="str">
        <f t="shared" si="58"/>
        <v xml:space="preserve">            { line: "levantan los ríos su fragor;, (Fa,,20)", sC: ""},</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hidden="1"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hidden="1" thickTop="1" thickBot="1" x14ac:dyDescent="0.3">
      <c r="B42" t="s">
        <v>1003</v>
      </c>
      <c r="C42" s="127" t="s">
        <v>2272</v>
      </c>
      <c r="D42" s="112" t="s">
        <v>1026</v>
      </c>
      <c r="E42" s="51" t="s">
        <v>1016</v>
      </c>
      <c r="F42" s="52" t="s">
        <v>1017</v>
      </c>
      <c r="G42" s="52" t="s">
        <v>1016</v>
      </c>
      <c r="H42" s="51" t="s">
        <v>1026</v>
      </c>
      <c r="I42" s="51" t="s">
        <v>1016</v>
      </c>
      <c r="J42" s="53"/>
      <c r="K42" s="53"/>
      <c r="L42" s="77" t="str">
        <f t="shared" si="58"/>
        <v xml:space="preserve">            { line: "pero más que la voz de aguas caudalosas,, (Re,m,22)(La,m,250)(Re,m,350)", sC: "as"},</v>
      </c>
      <c r="M42" s="55" t="str">
        <f t="shared" ref="M42:M44" si="59">IF(N42="","","(")</f>
        <v>(</v>
      </c>
      <c r="N42" s="56" t="str">
        <f t="shared" ref="N42:N44" si="60">IF(D42="","",D42)</f>
        <v>Re</v>
      </c>
      <c r="O42" s="57" t="str">
        <f t="shared" ref="O42:O44" si="61">IF(N42="","",",")</f>
        <v>,</v>
      </c>
      <c r="P42" s="58" t="str">
        <f t="shared" ref="P42:P44" si="62">IF(E42="","",E42)</f>
        <v>m</v>
      </c>
      <c r="Q42" s="59" t="str">
        <f t="shared" ref="Q42:Q44" si="63">IF(N42="","",",")</f>
        <v>,</v>
      </c>
      <c r="R42" s="60">
        <f t="shared" si="6"/>
        <v>22</v>
      </c>
      <c r="S42" s="55" t="str">
        <f t="shared" ref="S42:S44" si="64">IF(N42="","",")")</f>
        <v>)</v>
      </c>
      <c r="T42" s="61" t="str">
        <f t="shared" ref="T42:T44" si="65">IF(U42="","","(")</f>
        <v>(</v>
      </c>
      <c r="U42" s="62" t="str">
        <f t="shared" ref="U42:U44" si="66">IF(F42="","",F42)</f>
        <v>La</v>
      </c>
      <c r="V42" s="63" t="str">
        <f t="shared" ref="V42:V44" si="67">IF(U42="","",",")</f>
        <v>,</v>
      </c>
      <c r="W42" s="64" t="str">
        <f t="shared" ref="W42:W44" si="68">IF(G42="","",G42)</f>
        <v>m</v>
      </c>
      <c r="X42" s="63" t="str">
        <f t="shared" ref="X42:X44" si="69">IF(U42="","",",")</f>
        <v>,</v>
      </c>
      <c r="Y42" s="63">
        <f t="shared" ref="Y42:Y44" si="70">IF(U42="","",250)</f>
        <v>250</v>
      </c>
      <c r="Z42" s="55" t="str">
        <f t="shared" ref="Z42:Z44" si="71">IF(U42="","",")")</f>
        <v>)</v>
      </c>
      <c r="AA42" s="65" t="str">
        <f t="shared" ref="AA42:AA44" si="72">IF(AB42="","","(")</f>
        <v>(</v>
      </c>
      <c r="AB42" s="56" t="str">
        <f t="shared" ref="AB42:AB44" si="73">IF(H42="","",H42)</f>
        <v>Re</v>
      </c>
      <c r="AC42" s="66" t="str">
        <f t="shared" ref="AC42:AC44" si="74">IF(AB42="","",",")</f>
        <v>,</v>
      </c>
      <c r="AD42" s="58" t="str">
        <f t="shared" ref="AD42:AD44" si="75">IF(I42="","",I42)</f>
        <v>m</v>
      </c>
      <c r="AE42" s="67" t="str">
        <f t="shared" ref="AE42:AE44" si="76">IF(AB42="","",",")</f>
        <v>,</v>
      </c>
      <c r="AF42" s="60">
        <f t="shared" ref="AF42:AF44" si="77">IF(AB42="","",350)</f>
        <v>350</v>
      </c>
      <c r="AG42" s="60" t="str">
        <f t="shared" ref="AG42:AG44" si="78">IF(AB42="","",")")</f>
        <v>)</v>
      </c>
      <c r="AH42" s="68" t="str">
        <f t="shared" ref="AH42:AH44" si="79">IF(AI42="","","(")</f>
        <v/>
      </c>
      <c r="AI42" s="69" t="str">
        <f t="shared" ref="AI42:AI44" si="80">IF(J42="","",J42)</f>
        <v/>
      </c>
      <c r="AJ42" s="63" t="str">
        <f t="shared" ref="AJ42:AJ44" si="81">IF(AI42="","",",")</f>
        <v/>
      </c>
      <c r="AK42" s="63" t="str">
        <f t="shared" ref="AK42:AK44" si="82">IF(K42="","",K42)</f>
        <v/>
      </c>
      <c r="AL42" s="63" t="str">
        <f t="shared" ref="AL42:AL44" si="83">IF(AI42="","",",")</f>
        <v/>
      </c>
      <c r="AM42" s="63" t="str">
        <f t="shared" ref="AM42:AM44" si="84">IF(AI42="","",450)</f>
        <v/>
      </c>
      <c r="AN42" s="63" t="str">
        <f t="shared" ref="AN42:AN44" si="85">IF(AI42="","",")")</f>
        <v/>
      </c>
    </row>
    <row r="43" spans="1:40" ht="25.5" hidden="1" thickTop="1" thickBot="1" x14ac:dyDescent="0.3">
      <c r="B43" t="s">
        <v>1018</v>
      </c>
      <c r="C43" s="128" t="s">
        <v>2273</v>
      </c>
      <c r="D43" s="112" t="s">
        <v>1020</v>
      </c>
      <c r="E43" s="51"/>
      <c r="F43" s="52"/>
      <c r="G43" s="52"/>
      <c r="H43" s="51"/>
      <c r="I43" s="51"/>
      <c r="J43" s="53"/>
      <c r="K43" s="53"/>
      <c r="L43" s="77" t="str">
        <f>IF(C43="","",_xlfn.CONCAT("            { line: ","""",C43,", ",M43:AN43,""", sC: ","""",B43,"""},"))</f>
        <v xml:space="preserve">            { line: "más potente que el oleaje del mar,, (Fa,,20)", sC: "tc"},</v>
      </c>
      <c r="M43" s="55" t="str">
        <f t="shared" si="59"/>
        <v>(</v>
      </c>
      <c r="N43" s="56" t="str">
        <f t="shared" si="60"/>
        <v>Fa</v>
      </c>
      <c r="O43" s="57" t="str">
        <f t="shared" si="61"/>
        <v>,</v>
      </c>
      <c r="P43" s="58" t="str">
        <f t="shared" si="62"/>
        <v/>
      </c>
      <c r="Q43" s="59" t="str">
        <f t="shared" si="63"/>
        <v>,</v>
      </c>
      <c r="R43" s="60">
        <f t="shared" si="6"/>
        <v>20</v>
      </c>
      <c r="S43" s="55" t="str">
        <f t="shared" si="64"/>
        <v>)</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hidden="1" thickTop="1" thickBot="1" x14ac:dyDescent="0.3">
      <c r="C44" s="127" t="s">
        <v>2274</v>
      </c>
      <c r="D44" s="112" t="s">
        <v>1026</v>
      </c>
      <c r="E44" s="51" t="s">
        <v>1016</v>
      </c>
      <c r="F44" s="52" t="s">
        <v>1017</v>
      </c>
      <c r="G44" s="52" t="s">
        <v>1016</v>
      </c>
      <c r="H44" s="51" t="s">
        <v>1026</v>
      </c>
      <c r="I44" s="51" t="s">
        <v>1016</v>
      </c>
      <c r="J44" s="53"/>
      <c r="K44" s="53"/>
      <c r="L44" s="77" t="str">
        <f>IF(C44="","",_xlfn.CONCAT("            { line: ","""",C44,", ",M44:AN44,""", sC: ","""",B44,"""},"))</f>
        <v xml:space="preserve">            { line: "más potente en el cielo es el Señor., (Re,m,22)(La,m,250)(Re,m,350)", sC: ""},</v>
      </c>
      <c r="M44" s="55" t="str">
        <f t="shared" si="59"/>
        <v>(</v>
      </c>
      <c r="N44" s="56" t="str">
        <f t="shared" si="60"/>
        <v>Re</v>
      </c>
      <c r="O44" s="57" t="str">
        <f t="shared" si="61"/>
        <v>,</v>
      </c>
      <c r="P44" s="58" t="str">
        <f t="shared" si="62"/>
        <v>m</v>
      </c>
      <c r="Q44" s="59" t="str">
        <f t="shared" si="63"/>
        <v>,</v>
      </c>
      <c r="R44" s="60">
        <f t="shared" si="6"/>
        <v>22</v>
      </c>
      <c r="S44" s="55" t="str">
        <f t="shared" si="64"/>
        <v>)</v>
      </c>
      <c r="T44" s="61" t="str">
        <f t="shared" si="65"/>
        <v>(</v>
      </c>
      <c r="U44" s="62" t="str">
        <f t="shared" si="66"/>
        <v>La</v>
      </c>
      <c r="V44" s="63" t="str">
        <f t="shared" si="67"/>
        <v>,</v>
      </c>
      <c r="W44" s="64" t="str">
        <f t="shared" si="68"/>
        <v>m</v>
      </c>
      <c r="X44" s="63" t="str">
        <f t="shared" si="69"/>
        <v>,</v>
      </c>
      <c r="Y44" s="63">
        <f t="shared" si="70"/>
        <v>250</v>
      </c>
      <c r="Z44" s="55" t="str">
        <f t="shared" si="71"/>
        <v>)</v>
      </c>
      <c r="AA44" s="65" t="str">
        <f t="shared" si="72"/>
        <v>(</v>
      </c>
      <c r="AB44" s="56" t="str">
        <f t="shared" si="73"/>
        <v>Re</v>
      </c>
      <c r="AC44" s="66" t="str">
        <f t="shared" si="74"/>
        <v>,</v>
      </c>
      <c r="AD44" s="58" t="str">
        <f t="shared" si="75"/>
        <v>m</v>
      </c>
      <c r="AE44" s="67" t="str">
        <f t="shared" si="76"/>
        <v>,</v>
      </c>
      <c r="AF44" s="60">
        <f t="shared" si="77"/>
        <v>350</v>
      </c>
      <c r="AG44" s="60" t="str">
        <f t="shared" si="78"/>
        <v>)</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hidden="1" thickTop="1" thickBot="1" x14ac:dyDescent="0.3">
      <c r="B45" t="s">
        <v>1001</v>
      </c>
      <c r="C45" s="128" t="s">
        <v>2251</v>
      </c>
      <c r="D45" s="112" t="s">
        <v>1020</v>
      </c>
      <c r="E45" s="51"/>
      <c r="F45" s="52" t="s">
        <v>1026</v>
      </c>
      <c r="G45" s="52" t="s">
        <v>1016</v>
      </c>
      <c r="H45" s="51"/>
      <c r="I45" s="51"/>
      <c r="J45" s="53"/>
      <c r="K45" s="53"/>
      <c r="L45" s="54" t="str">
        <f t="shared" ref="L45:L47" si="86">IF(C45="","",_xlfn.CONCAT("            { line: ","""",C45,", ",M45:AN45,""", sC: ","""",B45,"""},"))</f>
        <v xml:space="preserve">            { line: "Ensalzad al Señor, Dios nuestro;, (Fa,,20)(Re,m,250)", sC: "ta as"},</v>
      </c>
      <c r="M45" s="55" t="str">
        <f>IF(N45="","","(")</f>
        <v>(</v>
      </c>
      <c r="N45" s="56" t="str">
        <f>IF(D45="","",D45)</f>
        <v>Fa</v>
      </c>
      <c r="O45" s="57" t="str">
        <f>IF(N45="","",",")</f>
        <v>,</v>
      </c>
      <c r="P45" s="58" t="str">
        <f>IF(E45="","",E45)</f>
        <v/>
      </c>
      <c r="Q45" s="59" t="str">
        <f>IF(N45="","",",")</f>
        <v>,</v>
      </c>
      <c r="R45" s="60">
        <f t="shared" si="6"/>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hidden="1" thickTop="1" thickBot="1" x14ac:dyDescent="0.3">
      <c r="B46" t="s">
        <v>1003</v>
      </c>
      <c r="C46" s="127" t="s">
        <v>2252</v>
      </c>
      <c r="D46" s="112" t="s">
        <v>1020</v>
      </c>
      <c r="E46" s="51"/>
      <c r="F46" s="52"/>
      <c r="G46" s="52"/>
      <c r="H46" s="51"/>
      <c r="I46" s="51"/>
      <c r="J46" s="53"/>
      <c r="K46" s="53"/>
      <c r="L46" s="54" t="str">
        <f t="shared" si="86"/>
        <v xml:space="preserve">            { line: "postraos ante el estrado de sus pies:, (Fa,,20)", sC: "as"},</v>
      </c>
      <c r="M46" s="55" t="str">
        <f>IF(N46="","","(")</f>
        <v>(</v>
      </c>
      <c r="N46" s="56" t="str">
        <f>IF(D46="","",D46)</f>
        <v>Fa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3">
      <c r="B47" t="s">
        <v>1003</v>
      </c>
      <c r="C47" s="128" t="s">
        <v>2246</v>
      </c>
      <c r="D47" s="112" t="s">
        <v>1026</v>
      </c>
      <c r="E47" s="51" t="s">
        <v>1016</v>
      </c>
      <c r="F47" s="52" t="s">
        <v>1017</v>
      </c>
      <c r="G47" s="52" t="s">
        <v>1016</v>
      </c>
      <c r="H47" s="51" t="s">
        <v>1026</v>
      </c>
      <c r="I47" s="51" t="s">
        <v>1016</v>
      </c>
      <c r="J47" s="53"/>
      <c r="K47" s="53"/>
      <c r="L47" s="54" t="str">
        <f t="shared" si="86"/>
        <v xml:space="preserve">            { line: "Él es santo., (Re,m,22)(La,m,250)(Re,m,350)", sC: "as"},</v>
      </c>
      <c r="M47" s="55" t="str">
        <f>IF(N47="","","(")</f>
        <v>(</v>
      </c>
      <c r="N47" s="56" t="str">
        <f>IF(D47="","",D47)</f>
        <v>Re</v>
      </c>
      <c r="O47" s="57" t="str">
        <f>IF(N47="","",",")</f>
        <v>,</v>
      </c>
      <c r="P47" s="58" t="str">
        <f>IF(E47="","",E47)</f>
        <v>m</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v>
      </c>
      <c r="AB47" s="56" t="str">
        <f>IF(H47="","",H47)</f>
        <v>Re</v>
      </c>
      <c r="AC47" s="66" t="str">
        <f>IF(AB47="","",",")</f>
        <v>,</v>
      </c>
      <c r="AD47" s="58" t="str">
        <f>IF(I47="","",I47)</f>
        <v>m</v>
      </c>
      <c r="AE47" s="67" t="str">
        <f>IF(AB47="","",",")</f>
        <v>,</v>
      </c>
      <c r="AF47" s="60">
        <f>IF(AB47="","",350)</f>
        <v>350</v>
      </c>
      <c r="AG47" s="60" t="str">
        <f>IF(AB47="","",")")</f>
        <v>)</v>
      </c>
      <c r="AH47" s="68" t="str">
        <f>IF(AI47="","","(")</f>
        <v/>
      </c>
      <c r="AI47" s="69" t="str">
        <f>IF(J47="","",J47)</f>
        <v/>
      </c>
      <c r="AJ47" s="63" t="str">
        <f>IF(AI47="","",",")</f>
        <v/>
      </c>
      <c r="AK47" s="63" t="str">
        <f>IF(K47="","",K47)</f>
        <v/>
      </c>
      <c r="AL47" s="63" t="str">
        <f>IF(AI47="","",",")</f>
        <v/>
      </c>
      <c r="AM47" s="63" t="str">
        <f>IF(AI47="","",450)</f>
        <v/>
      </c>
      <c r="AN47" s="63" t="str">
        <f>IF(AI47="","",")")</f>
        <v/>
      </c>
    </row>
    <row r="48" spans="1:40" ht="25.5" hidden="1" thickTop="1" thickBot="1" x14ac:dyDescent="0.4">
      <c r="C48" s="111"/>
      <c r="D48" s="112"/>
      <c r="E48" s="51"/>
      <c r="F48" s="52"/>
      <c r="G48" s="52"/>
      <c r="H48" s="51"/>
      <c r="I48" s="51"/>
      <c r="J48" s="53"/>
      <c r="K48" s="53"/>
      <c r="L48" s="77" t="str">
        <f>IF(C48="","",_xlfn.CONCAT("            { line: ","""",C48,", ",M48:AN48,""", sC: ","""",B48,"""},"))</f>
        <v/>
      </c>
      <c r="M48" s="55" t="str">
        <f t="shared" ref="M48:M49" si="87">IF(N48="","","(")</f>
        <v/>
      </c>
      <c r="N48" s="56" t="str">
        <f t="shared" ref="N48:N49" si="88">IF(D48="","",D48)</f>
        <v/>
      </c>
      <c r="O48" s="57" t="str">
        <f t="shared" ref="O48:O49" si="89">IF(N48="","",",")</f>
        <v/>
      </c>
      <c r="P48" s="58" t="str">
        <f t="shared" ref="P48:P49" si="90">IF(E48="","",E48)</f>
        <v/>
      </c>
      <c r="Q48" s="59" t="str">
        <f t="shared" ref="Q48:Q49" si="91">IF(N48="","",",")</f>
        <v/>
      </c>
      <c r="R48" s="60" t="str">
        <f t="shared" si="6"/>
        <v/>
      </c>
      <c r="S48" s="55" t="str">
        <f t="shared" ref="S48:S49" si="92">IF(N48="","",")")</f>
        <v/>
      </c>
      <c r="T48" s="61" t="str">
        <f t="shared" ref="T48:T49" si="93">IF(U48="","","(")</f>
        <v/>
      </c>
      <c r="U48" s="62" t="str">
        <f t="shared" ref="U48:U49" si="94">IF(F48="","",F48)</f>
        <v/>
      </c>
      <c r="V48" s="63" t="str">
        <f t="shared" ref="V48:V49" si="95">IF(U48="","",",")</f>
        <v/>
      </c>
      <c r="W48" s="64" t="str">
        <f t="shared" ref="W48:W49" si="96">IF(G48="","",G48)</f>
        <v/>
      </c>
      <c r="X48" s="63" t="str">
        <f t="shared" ref="X48:X49" si="97">IF(U48="","",",")</f>
        <v/>
      </c>
      <c r="Y48" s="63" t="str">
        <f t="shared" ref="Y48:Y49" si="98">IF(U48="","",250)</f>
        <v/>
      </c>
      <c r="Z48" s="55" t="str">
        <f t="shared" ref="Z48:Z49" si="99">IF(U48="","",")")</f>
        <v/>
      </c>
      <c r="AA48" s="65" t="str">
        <f t="shared" ref="AA48:AA49" si="100">IF(AB48="","","(")</f>
        <v/>
      </c>
      <c r="AB48" s="56" t="str">
        <f t="shared" ref="AB48:AB49" si="101">IF(H48="","",H48)</f>
        <v/>
      </c>
      <c r="AC48" s="66" t="str">
        <f t="shared" ref="AC48:AC49" si="102">IF(AB48="","",",")</f>
        <v/>
      </c>
      <c r="AD48" s="58" t="str">
        <f t="shared" ref="AD48:AD49" si="103">IF(I48="","",I48)</f>
        <v/>
      </c>
      <c r="AE48" s="67" t="str">
        <f t="shared" ref="AE48:AE49" si="104">IF(AB48="","",",")</f>
        <v/>
      </c>
      <c r="AF48" s="60" t="str">
        <f t="shared" ref="AF48:AF49" si="105">IF(AB48="","",350)</f>
        <v/>
      </c>
      <c r="AG48" s="60" t="str">
        <f t="shared" ref="AG48:AG49" si="106">IF(AB48="","",")")</f>
        <v/>
      </c>
      <c r="AH48" s="68" t="str">
        <f t="shared" ref="AH48:AH49" si="107">IF(AI48="","","(")</f>
        <v/>
      </c>
      <c r="AI48" s="69" t="str">
        <f t="shared" ref="AI48:AI49" si="108">IF(J48="","",J48)</f>
        <v/>
      </c>
      <c r="AJ48" s="63" t="str">
        <f t="shared" ref="AJ48:AJ49" si="109">IF(AI48="","",",")</f>
        <v/>
      </c>
      <c r="AK48" s="63" t="str">
        <f t="shared" ref="AK48:AK49" si="110">IF(K48="","",K48)</f>
        <v/>
      </c>
      <c r="AL48" s="63" t="str">
        <f t="shared" ref="AL48:AL49" si="111">IF(AI48="","",",")</f>
        <v/>
      </c>
      <c r="AM48" s="63" t="str">
        <f t="shared" ref="AM48:AM49" si="112">IF(AI48="","",450)</f>
        <v/>
      </c>
      <c r="AN48" s="63" t="str">
        <f t="shared" ref="AN48:AN49" si="113">IF(AI48="","",")")</f>
        <v/>
      </c>
    </row>
    <row r="49" spans="1:40" ht="25.5" hidden="1" thickTop="1" thickBot="1" x14ac:dyDescent="0.4">
      <c r="C49" s="111"/>
      <c r="D49" s="112"/>
      <c r="E49" s="51"/>
      <c r="F49" s="52"/>
      <c r="G49" s="52"/>
      <c r="H49" s="51"/>
      <c r="I49" s="51"/>
      <c r="J49" s="53"/>
      <c r="K49" s="53"/>
      <c r="L49" s="77" t="str">
        <f t="shared" ref="L49:L52" si="114">IF(C49="","",_xlfn.CONCAT("            { line: ","""",C49,", ",M49:AN49,""", sC: ","""",B49,"""},"))</f>
        <v/>
      </c>
      <c r="M49" s="55" t="str">
        <f t="shared" si="87"/>
        <v/>
      </c>
      <c r="N49" s="56" t="str">
        <f t="shared" si="88"/>
        <v/>
      </c>
      <c r="O49" s="57" t="str">
        <f t="shared" si="89"/>
        <v/>
      </c>
      <c r="P49" s="58" t="str">
        <f t="shared" si="90"/>
        <v/>
      </c>
      <c r="Q49" s="59" t="str">
        <f t="shared" si="91"/>
        <v/>
      </c>
      <c r="R49" s="60" t="str">
        <f t="shared" si="6"/>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hidden="1" thickTop="1" thickBot="1" x14ac:dyDescent="0.4">
      <c r="C50" s="111"/>
      <c r="D50" s="112"/>
      <c r="E50" s="51"/>
      <c r="F50" s="52"/>
      <c r="G50" s="52"/>
      <c r="H50" s="51"/>
      <c r="I50" s="51"/>
      <c r="J50" s="53"/>
      <c r="K50" s="53"/>
      <c r="L50" s="54" t="str">
        <f t="shared" si="114"/>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11"/>
      <c r="D51" s="112"/>
      <c r="E51" s="51"/>
      <c r="F51" s="52"/>
      <c r="G51" s="52"/>
      <c r="H51" s="51"/>
      <c r="I51" s="51"/>
      <c r="J51" s="53"/>
      <c r="K51" s="53"/>
      <c r="L51" s="54" t="str">
        <f t="shared" si="114"/>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11"/>
      <c r="D52" s="112"/>
      <c r="E52" s="51"/>
      <c r="F52" s="52"/>
      <c r="G52" s="52"/>
      <c r="H52" s="51"/>
      <c r="I52" s="51"/>
      <c r="J52" s="53"/>
      <c r="K52" s="53"/>
      <c r="L52" s="54" t="str">
        <f t="shared" si="114"/>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11"/>
      <c r="D53" s="112"/>
      <c r="E53" s="51"/>
      <c r="F53" s="52"/>
      <c r="G53" s="52"/>
      <c r="H53" s="51"/>
      <c r="I53" s="51"/>
      <c r="J53" s="53"/>
      <c r="K53" s="53"/>
      <c r="L53" s="77" t="str">
        <f t="shared" si="0"/>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11"/>
      <c r="D54" s="112"/>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11"/>
      <c r="D56" s="112"/>
      <c r="E56" s="51"/>
      <c r="F56" s="52"/>
      <c r="G56" s="52"/>
      <c r="H56" s="51"/>
      <c r="I56" s="51"/>
      <c r="J56" s="53"/>
      <c r="K56" s="53"/>
      <c r="L56" s="77" t="str">
        <f t="shared" ref="L56:L61" si="115">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11"/>
      <c r="D57" s="112"/>
      <c r="E57" s="51"/>
      <c r="F57" s="52"/>
      <c r="G57" s="52"/>
      <c r="H57" s="51"/>
      <c r="I57" s="51"/>
      <c r="J57" s="53"/>
      <c r="K57" s="53"/>
      <c r="L57" s="54" t="str">
        <f t="shared" si="115"/>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11"/>
      <c r="D58" s="112"/>
      <c r="E58" s="51"/>
      <c r="F58" s="52"/>
      <c r="G58" s="52"/>
      <c r="H58" s="51"/>
      <c r="I58" s="51"/>
      <c r="J58" s="53"/>
      <c r="K58" s="53"/>
      <c r="L58" s="54" t="str">
        <f t="shared" si="115"/>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11"/>
      <c r="D59" s="112"/>
      <c r="E59" s="51"/>
      <c r="F59" s="52"/>
      <c r="G59" s="52"/>
      <c r="H59" s="51"/>
      <c r="I59" s="51"/>
      <c r="J59" s="53"/>
      <c r="K59" s="53"/>
      <c r="L59" s="54" t="str">
        <f t="shared" si="115"/>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11"/>
      <c r="D60" s="112"/>
      <c r="E60" s="51"/>
      <c r="F60" s="52"/>
      <c r="G60" s="52"/>
      <c r="H60" s="51"/>
      <c r="I60" s="51"/>
      <c r="J60" s="53"/>
      <c r="K60" s="53"/>
      <c r="L60" s="54" t="str">
        <f t="shared" si="115"/>
        <v/>
      </c>
      <c r="M60" s="55" t="str">
        <f t="shared" ref="M60:M61" si="116">IF(N60="","","(")</f>
        <v/>
      </c>
      <c r="N60" s="56" t="str">
        <f t="shared" ref="N60:N61" si="117">IF(D60="","",D60)</f>
        <v/>
      </c>
      <c r="O60" s="57" t="str">
        <f t="shared" ref="O60:O61" si="118">IF(N60="","",",")</f>
        <v/>
      </c>
      <c r="P60" s="58" t="str">
        <f t="shared" ref="P60:P61" si="119">IF(E60="","",E60)</f>
        <v/>
      </c>
      <c r="Q60" s="59" t="str">
        <f t="shared" ref="Q60:Q61" si="120">IF(N60="","",",")</f>
        <v/>
      </c>
      <c r="R60" s="60" t="str">
        <f t="shared" si="6"/>
        <v/>
      </c>
      <c r="S60" s="55" t="str">
        <f t="shared" ref="S60:S61" si="121">IF(N60="","",")")</f>
        <v/>
      </c>
      <c r="T60" s="61" t="str">
        <f t="shared" ref="T60:T61" si="122">IF(U60="","","(")</f>
        <v/>
      </c>
      <c r="U60" s="62" t="str">
        <f t="shared" ref="U60:U61" si="123">IF(F60="","",F60)</f>
        <v/>
      </c>
      <c r="V60" s="63" t="str">
        <f t="shared" ref="V60:V61" si="124">IF(U60="","",",")</f>
        <v/>
      </c>
      <c r="W60" s="64" t="str">
        <f t="shared" ref="W60:W61" si="125">IF(G60="","",G60)</f>
        <v/>
      </c>
      <c r="X60" s="63" t="str">
        <f t="shared" ref="X60:X61" si="126">IF(U60="","",",")</f>
        <v/>
      </c>
      <c r="Y60" s="63" t="str">
        <f t="shared" ref="Y60:Y61" si="127">IF(U60="","",250)</f>
        <v/>
      </c>
      <c r="Z60" s="55" t="str">
        <f t="shared" ref="Z60:Z61" si="128">IF(U60="","",")")</f>
        <v/>
      </c>
      <c r="AA60" s="65" t="str">
        <f t="shared" ref="AA60:AA61" si="129">IF(AB60="","","(")</f>
        <v/>
      </c>
      <c r="AB60" s="56" t="str">
        <f t="shared" ref="AB60:AB61" si="130">IF(H60="","",H60)</f>
        <v/>
      </c>
      <c r="AC60" s="66" t="str">
        <f t="shared" ref="AC60:AC61" si="131">IF(AB60="","",",")</f>
        <v/>
      </c>
      <c r="AD60" s="58" t="str">
        <f t="shared" ref="AD60:AD61" si="132">IF(I60="","",I60)</f>
        <v/>
      </c>
      <c r="AE60" s="67" t="str">
        <f t="shared" ref="AE60:AE61" si="133">IF(AB60="","",",")</f>
        <v/>
      </c>
      <c r="AF60" s="60" t="str">
        <f t="shared" ref="AF60:AF61" si="134">IF(AB60="","",350)</f>
        <v/>
      </c>
      <c r="AG60" s="60" t="str">
        <f t="shared" ref="AG60:AG61" si="135">IF(AB60="","",")")</f>
        <v/>
      </c>
      <c r="AH60" s="68" t="str">
        <f t="shared" ref="AH60:AH61" si="136">IF(AI60="","","(")</f>
        <v/>
      </c>
      <c r="AI60" s="69" t="str">
        <f t="shared" ref="AI60:AI61" si="137">IF(J60="","",J60)</f>
        <v/>
      </c>
      <c r="AJ60" s="63" t="str">
        <f t="shared" ref="AJ60:AJ61" si="138">IF(AI60="","",",")</f>
        <v/>
      </c>
      <c r="AK60" s="63" t="str">
        <f t="shared" ref="AK60:AK61" si="139">IF(K60="","",K60)</f>
        <v/>
      </c>
      <c r="AL60" s="63" t="str">
        <f t="shared" ref="AL60:AL61" si="140">IF(AI60="","",",")</f>
        <v/>
      </c>
      <c r="AM60" s="63" t="str">
        <f t="shared" ref="AM60:AM61" si="141">IF(AI60="","",450)</f>
        <v/>
      </c>
      <c r="AN60" s="63" t="str">
        <f t="shared" ref="AN60:AN61" si="142">IF(AI60="","",")")</f>
        <v/>
      </c>
    </row>
    <row r="61" spans="1:40" ht="25.5" hidden="1" thickTop="1" thickBot="1" x14ac:dyDescent="0.4">
      <c r="C61" s="111"/>
      <c r="D61" s="112"/>
      <c r="E61" s="51"/>
      <c r="F61" s="52"/>
      <c r="G61" s="52"/>
      <c r="H61" s="51"/>
      <c r="I61" s="51"/>
      <c r="J61" s="53"/>
      <c r="K61" s="53"/>
      <c r="L61" s="54" t="str">
        <f t="shared" si="115"/>
        <v/>
      </c>
      <c r="M61" s="55" t="str">
        <f t="shared" si="116"/>
        <v/>
      </c>
      <c r="N61" s="56" t="str">
        <f t="shared" si="117"/>
        <v/>
      </c>
      <c r="O61" s="57" t="str">
        <f t="shared" si="118"/>
        <v/>
      </c>
      <c r="P61" s="58" t="str">
        <f t="shared" si="119"/>
        <v/>
      </c>
      <c r="Q61" s="59" t="str">
        <f t="shared" si="120"/>
        <v/>
      </c>
      <c r="R61" s="60" t="str">
        <f t="shared" si="6"/>
        <v/>
      </c>
      <c r="S61" s="55" t="str">
        <f t="shared" si="121"/>
        <v/>
      </c>
      <c r="T61" s="61" t="str">
        <f t="shared" si="122"/>
        <v/>
      </c>
      <c r="U61" s="62" t="str">
        <f t="shared" si="123"/>
        <v/>
      </c>
      <c r="V61" s="63" t="str">
        <f t="shared" si="124"/>
        <v/>
      </c>
      <c r="W61" s="64" t="str">
        <f t="shared" si="125"/>
        <v/>
      </c>
      <c r="X61" s="63" t="str">
        <f t="shared" si="126"/>
        <v/>
      </c>
      <c r="Y61" s="63" t="str">
        <f t="shared" si="127"/>
        <v/>
      </c>
      <c r="Z61" s="55" t="str">
        <f t="shared" si="128"/>
        <v/>
      </c>
      <c r="AA61" s="65" t="str">
        <f t="shared" si="129"/>
        <v/>
      </c>
      <c r="AB61" s="56" t="str">
        <f t="shared" si="130"/>
        <v/>
      </c>
      <c r="AC61" s="66" t="str">
        <f t="shared" si="131"/>
        <v/>
      </c>
      <c r="AD61" s="58" t="str">
        <f t="shared" si="132"/>
        <v/>
      </c>
      <c r="AE61" s="67" t="str">
        <f t="shared" si="133"/>
        <v/>
      </c>
      <c r="AF61" s="60" t="str">
        <f t="shared" si="134"/>
        <v/>
      </c>
      <c r="AG61" s="60" t="str">
        <f t="shared" si="135"/>
        <v/>
      </c>
      <c r="AH61" s="68" t="str">
        <f t="shared" si="136"/>
        <v/>
      </c>
      <c r="AI61" s="69" t="str">
        <f t="shared" si="137"/>
        <v/>
      </c>
      <c r="AJ61" s="63" t="str">
        <f t="shared" si="138"/>
        <v/>
      </c>
      <c r="AK61" s="63" t="str">
        <f t="shared" si="139"/>
        <v/>
      </c>
      <c r="AL61" s="63" t="str">
        <f t="shared" si="140"/>
        <v/>
      </c>
      <c r="AM61" s="63" t="str">
        <f t="shared" si="141"/>
        <v/>
      </c>
      <c r="AN61" s="63" t="str">
        <f t="shared" si="142"/>
        <v/>
      </c>
    </row>
    <row r="62" spans="1:40" ht="36.75" thickTop="1" thickBot="1" x14ac:dyDescent="0.4">
      <c r="A62" s="75"/>
      <c r="B62" s="75"/>
      <c r="C62" s="75" t="s">
        <v>2281</v>
      </c>
      <c r="D62" s="76"/>
      <c r="E62" s="76"/>
      <c r="F62" s="76"/>
      <c r="G62" s="76"/>
      <c r="H62" s="76"/>
      <c r="I62" s="76"/>
      <c r="J62" s="76"/>
      <c r="K62" s="76"/>
      <c r="L62" s="110" t="s">
        <v>998</v>
      </c>
      <c r="M62" s="113"/>
      <c r="N62" s="56"/>
      <c r="O62" s="114"/>
      <c r="P62" s="58"/>
      <c r="Q62" s="115"/>
      <c r="R62" s="60" t="str">
        <f t="shared" si="6"/>
        <v/>
      </c>
      <c r="S62" s="113"/>
      <c r="T62" s="116"/>
      <c r="U62" s="117"/>
      <c r="V62" s="118"/>
      <c r="W62" s="119"/>
      <c r="X62" s="118"/>
      <c r="Y62" s="118"/>
      <c r="Z62" s="113"/>
      <c r="AA62" s="65"/>
      <c r="AB62" s="56"/>
      <c r="AC62" s="66"/>
      <c r="AD62" s="58"/>
      <c r="AE62" s="67"/>
      <c r="AF62" s="60"/>
      <c r="AG62" s="60"/>
      <c r="AH62" s="65"/>
      <c r="AI62" s="120"/>
      <c r="AJ62" s="118"/>
      <c r="AK62" s="118"/>
      <c r="AL62" s="118"/>
      <c r="AM62" s="118"/>
      <c r="AN62" s="118"/>
    </row>
    <row r="63" spans="1:40" ht="25.5" outlineLevel="1" thickTop="1" thickBot="1" x14ac:dyDescent="0.3">
      <c r="B63" t="s">
        <v>1001</v>
      </c>
      <c r="C63" s="127" t="s">
        <v>2272</v>
      </c>
      <c r="D63" s="112" t="s">
        <v>1020</v>
      </c>
      <c r="E63" s="51"/>
      <c r="F63" s="52" t="s">
        <v>1026</v>
      </c>
      <c r="G63" s="52" t="s">
        <v>1016</v>
      </c>
      <c r="H63" s="51"/>
      <c r="I63" s="51"/>
      <c r="J63" s="53"/>
      <c r="K63" s="53"/>
      <c r="L63" s="54" t="str">
        <f t="shared" ref="L63:L106" si="143">IF(C63="","",_xlfn.CONCAT("            { line: ","""",C63,", ",M63:AN63,""", sC: ","""",B63,"""},"))</f>
        <v xml:space="preserve">            { line: "pero más que la voz de aguas caudalosas,, (Fa,,20)(Re,m,250)", sC: "ta as"},</v>
      </c>
      <c r="M63" s="55" t="str">
        <f t="shared" ref="M63:M106" si="144">IF(N63="","","(")</f>
        <v>(</v>
      </c>
      <c r="N63" s="56" t="str">
        <f t="shared" si="2"/>
        <v>Fa</v>
      </c>
      <c r="O63" s="57" t="str">
        <f t="shared" ref="O63:O106" si="145">IF(N63="","",",")</f>
        <v>,</v>
      </c>
      <c r="P63" s="58" t="str">
        <f t="shared" si="4"/>
        <v/>
      </c>
      <c r="Q63" s="59" t="str">
        <f t="shared" ref="Q63:Q106" si="146">IF(N63="","",",")</f>
        <v>,</v>
      </c>
      <c r="R63" s="60">
        <f t="shared" si="6"/>
        <v>20</v>
      </c>
      <c r="S63" s="55" t="str">
        <f t="shared" ref="S63:S106" si="147">IF(N63="","",")")</f>
        <v>)</v>
      </c>
      <c r="T63" s="61" t="str">
        <f t="shared" ref="T63:T106" si="148">IF(U63="","","(")</f>
        <v>(</v>
      </c>
      <c r="U63" s="62" t="str">
        <f t="shared" si="9"/>
        <v>Re</v>
      </c>
      <c r="V63" s="63" t="str">
        <f t="shared" ref="V63:V106" si="149">IF(U63="","",",")</f>
        <v>,</v>
      </c>
      <c r="W63" s="64" t="str">
        <f t="shared" si="11"/>
        <v>m</v>
      </c>
      <c r="X63" s="63" t="str">
        <f t="shared" ref="X63:X106" si="150">IF(U63="","",",")</f>
        <v>,</v>
      </c>
      <c r="Y63" s="63">
        <f t="shared" ref="Y63:Y106" si="151">IF(U63="","",250)</f>
        <v>250</v>
      </c>
      <c r="Z63" s="55" t="str">
        <f t="shared" ref="Z63:Z106" si="152">IF(U63="","",")")</f>
        <v>)</v>
      </c>
      <c r="AA63" s="65" t="str">
        <f t="shared" ref="AA63:AA106" si="153">IF(AB63="","","(")</f>
        <v/>
      </c>
      <c r="AB63" s="56" t="str">
        <f t="shared" si="16"/>
        <v/>
      </c>
      <c r="AC63" s="66" t="str">
        <f t="shared" ref="AC63:AC106" si="154">IF(AB63="","",",")</f>
        <v/>
      </c>
      <c r="AD63" s="58" t="str">
        <f t="shared" ref="AD63:AD106" si="155">IF(I63="","",I63)</f>
        <v/>
      </c>
      <c r="AE63" s="67" t="str">
        <f t="shared" ref="AE63:AE106" si="156">IF(AB63="","",",")</f>
        <v/>
      </c>
      <c r="AF63" s="60" t="str">
        <f t="shared" ref="AF63:AF106" si="157">IF(AB63="","",350)</f>
        <v/>
      </c>
      <c r="AG63" s="60" t="str">
        <f t="shared" ref="AG63:AG106" si="158">IF(AB63="","",")")</f>
        <v/>
      </c>
      <c r="AH63" s="68" t="str">
        <f t="shared" ref="AH63:AH106" si="159">IF(AI63="","","(")</f>
        <v/>
      </c>
      <c r="AI63" s="69" t="str">
        <f t="shared" si="23"/>
        <v/>
      </c>
      <c r="AJ63" s="63" t="str">
        <f t="shared" ref="AJ63:AJ106" si="160">IF(AI63="","",",")</f>
        <v/>
      </c>
      <c r="AK63" s="63" t="str">
        <f t="shared" ref="AK63:AK106" si="161">IF(K63="","",K63)</f>
        <v/>
      </c>
      <c r="AL63" s="63" t="str">
        <f t="shared" ref="AL63:AL106" si="162">IF(AI63="","",",")</f>
        <v/>
      </c>
      <c r="AM63" s="63" t="str">
        <f t="shared" ref="AM63:AM106" si="163">IF(AI63="","",450)</f>
        <v/>
      </c>
      <c r="AN63" s="63" t="str">
        <f t="shared" ref="AN63:AN106" si="164">IF(AI63="","",")")</f>
        <v/>
      </c>
    </row>
    <row r="64" spans="1:40" ht="25.5" outlineLevel="1" thickTop="1" thickBot="1" x14ac:dyDescent="0.3">
      <c r="B64" t="s">
        <v>1003</v>
      </c>
      <c r="C64" s="128" t="s">
        <v>2273</v>
      </c>
      <c r="D64" s="112" t="s">
        <v>1020</v>
      </c>
      <c r="E64" s="51"/>
      <c r="F64" s="52"/>
      <c r="G64" s="52"/>
      <c r="H64" s="51"/>
      <c r="I64" s="51"/>
      <c r="J64" s="53"/>
      <c r="K64" s="53"/>
      <c r="L64" s="54" t="str">
        <f t="shared" si="143"/>
        <v xml:space="preserve">            { line: "más potente que el oleaje del mar,, (Fa,,20)", sC: "as"},</v>
      </c>
      <c r="M64" s="55" t="str">
        <f t="shared" si="144"/>
        <v>(</v>
      </c>
      <c r="N64" s="56" t="str">
        <f t="shared" si="2"/>
        <v>Fa</v>
      </c>
      <c r="O64" s="57" t="str">
        <f t="shared" si="145"/>
        <v>,</v>
      </c>
      <c r="P64" s="58" t="str">
        <f t="shared" si="4"/>
        <v/>
      </c>
      <c r="Q64" s="59" t="str">
        <f t="shared" si="146"/>
        <v>,</v>
      </c>
      <c r="R64" s="60">
        <f t="shared" si="6"/>
        <v>20</v>
      </c>
      <c r="S64" s="55" t="str">
        <f t="shared" si="147"/>
        <v>)</v>
      </c>
      <c r="T64" s="61" t="str">
        <f t="shared" si="148"/>
        <v/>
      </c>
      <c r="U64" s="62" t="str">
        <f t="shared" si="9"/>
        <v/>
      </c>
      <c r="V64" s="63" t="str">
        <f t="shared" si="149"/>
        <v/>
      </c>
      <c r="W64" s="64" t="str">
        <f t="shared" si="11"/>
        <v/>
      </c>
      <c r="X64" s="63" t="str">
        <f t="shared" si="150"/>
        <v/>
      </c>
      <c r="Y64" s="63" t="str">
        <f t="shared" si="151"/>
        <v/>
      </c>
      <c r="Z64" s="55" t="str">
        <f t="shared" si="152"/>
        <v/>
      </c>
      <c r="AA64" s="65" t="str">
        <f t="shared" si="153"/>
        <v/>
      </c>
      <c r="AB64" s="56" t="str">
        <f t="shared" si="16"/>
        <v/>
      </c>
      <c r="AC64" s="66" t="str">
        <f t="shared" si="154"/>
        <v/>
      </c>
      <c r="AD64" s="58" t="str">
        <f t="shared" si="155"/>
        <v/>
      </c>
      <c r="AE64" s="67" t="str">
        <f t="shared" si="156"/>
        <v/>
      </c>
      <c r="AF64" s="60" t="str">
        <f t="shared" si="157"/>
        <v/>
      </c>
      <c r="AG64" s="60" t="str">
        <f t="shared" si="158"/>
        <v/>
      </c>
      <c r="AH64" s="68" t="str">
        <f t="shared" si="159"/>
        <v/>
      </c>
      <c r="AI64" s="69" t="str">
        <f t="shared" si="23"/>
        <v/>
      </c>
      <c r="AJ64" s="63" t="str">
        <f t="shared" si="160"/>
        <v/>
      </c>
      <c r="AK64" s="63" t="str">
        <f t="shared" si="161"/>
        <v/>
      </c>
      <c r="AL64" s="63" t="str">
        <f t="shared" si="162"/>
        <v/>
      </c>
      <c r="AM64" s="63" t="str">
        <f t="shared" si="163"/>
        <v/>
      </c>
      <c r="AN64" s="63" t="str">
        <f t="shared" si="164"/>
        <v/>
      </c>
    </row>
    <row r="65" spans="1:40" ht="25.5" outlineLevel="1" thickTop="1" thickBot="1" x14ac:dyDescent="0.3">
      <c r="B65" t="s">
        <v>1003</v>
      </c>
      <c r="C65" s="127" t="s">
        <v>2274</v>
      </c>
      <c r="D65" s="112" t="s">
        <v>1026</v>
      </c>
      <c r="E65" s="51" t="s">
        <v>1016</v>
      </c>
      <c r="F65" s="52" t="s">
        <v>1017</v>
      </c>
      <c r="G65" s="52" t="s">
        <v>1016</v>
      </c>
      <c r="H65" s="51" t="s">
        <v>1026</v>
      </c>
      <c r="I65" s="51" t="s">
        <v>1016</v>
      </c>
      <c r="J65" s="53"/>
      <c r="K65" s="53"/>
      <c r="L65" s="54" t="str">
        <f t="shared" si="143"/>
        <v xml:space="preserve">            { line: "más potente en el cielo es el Señor., (Re,m,22)(La,m,250)(Re,m,350)", sC: "as"},</v>
      </c>
      <c r="M65" s="55" t="str">
        <f t="shared" si="144"/>
        <v>(</v>
      </c>
      <c r="N65" s="56" t="str">
        <f t="shared" si="2"/>
        <v>Re</v>
      </c>
      <c r="O65" s="57" t="str">
        <f t="shared" si="145"/>
        <v>,</v>
      </c>
      <c r="P65" s="58" t="str">
        <f t="shared" si="4"/>
        <v>m</v>
      </c>
      <c r="Q65" s="59" t="str">
        <f t="shared" si="146"/>
        <v>,</v>
      </c>
      <c r="R65" s="60">
        <f t="shared" si="6"/>
        <v>22</v>
      </c>
      <c r="S65" s="55" t="str">
        <f t="shared" si="147"/>
        <v>)</v>
      </c>
      <c r="T65" s="61" t="str">
        <f t="shared" si="148"/>
        <v>(</v>
      </c>
      <c r="U65" s="62" t="str">
        <f t="shared" si="9"/>
        <v>La</v>
      </c>
      <c r="V65" s="63" t="str">
        <f t="shared" si="149"/>
        <v>,</v>
      </c>
      <c r="W65" s="64" t="str">
        <f t="shared" si="11"/>
        <v>m</v>
      </c>
      <c r="X65" s="63" t="str">
        <f t="shared" si="150"/>
        <v>,</v>
      </c>
      <c r="Y65" s="63">
        <f t="shared" si="151"/>
        <v>250</v>
      </c>
      <c r="Z65" s="55" t="str">
        <f t="shared" si="152"/>
        <v>)</v>
      </c>
      <c r="AA65" s="65" t="str">
        <f t="shared" si="153"/>
        <v>(</v>
      </c>
      <c r="AB65" s="56" t="str">
        <f t="shared" si="16"/>
        <v>Re</v>
      </c>
      <c r="AC65" s="66" t="str">
        <f t="shared" si="154"/>
        <v>,</v>
      </c>
      <c r="AD65" s="58" t="str">
        <f t="shared" si="155"/>
        <v>m</v>
      </c>
      <c r="AE65" s="67" t="str">
        <f t="shared" si="156"/>
        <v>,</v>
      </c>
      <c r="AF65" s="60">
        <f t="shared" si="157"/>
        <v>350</v>
      </c>
      <c r="AG65" s="60" t="str">
        <f t="shared" si="158"/>
        <v>)</v>
      </c>
      <c r="AH65" s="68" t="str">
        <f t="shared" si="159"/>
        <v/>
      </c>
      <c r="AI65" s="69" t="str">
        <f t="shared" si="23"/>
        <v/>
      </c>
      <c r="AJ65" s="63" t="str">
        <f t="shared" si="160"/>
        <v/>
      </c>
      <c r="AK65" s="63" t="str">
        <f t="shared" si="161"/>
        <v/>
      </c>
      <c r="AL65" s="63" t="str">
        <f t="shared" si="162"/>
        <v/>
      </c>
      <c r="AM65" s="63" t="str">
        <f t="shared" si="163"/>
        <v/>
      </c>
      <c r="AN65" s="63" t="str">
        <f t="shared" si="164"/>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3">
      <c r="B67" t="s">
        <v>1018</v>
      </c>
      <c r="C67" s="127" t="s">
        <v>2275</v>
      </c>
      <c r="D67" s="112" t="s">
        <v>1020</v>
      </c>
      <c r="E67" s="51"/>
      <c r="F67" s="52"/>
      <c r="G67" s="52"/>
      <c r="H67" s="51"/>
      <c r="I67" s="51"/>
      <c r="J67" s="53"/>
      <c r="K67" s="53"/>
      <c r="L67" s="54" t="str">
        <f t="shared" si="143"/>
        <v xml:space="preserve">            { line: "Tus mandatos son fieles y seguros;, (Fa,,20)", sC: "tc"},</v>
      </c>
      <c r="M67" s="55" t="str">
        <f t="shared" si="144"/>
        <v>(</v>
      </c>
      <c r="N67" s="56" t="str">
        <f t="shared" si="2"/>
        <v>Fa</v>
      </c>
      <c r="O67" s="57" t="str">
        <f t="shared" si="145"/>
        <v>,</v>
      </c>
      <c r="P67" s="58" t="str">
        <f t="shared" si="4"/>
        <v/>
      </c>
      <c r="Q67" s="59" t="str">
        <f t="shared" si="146"/>
        <v>,</v>
      </c>
      <c r="R67" s="60">
        <f t="shared" si="6"/>
        <v>20</v>
      </c>
      <c r="S67" s="55" t="str">
        <f t="shared" si="147"/>
        <v>)</v>
      </c>
      <c r="T67" s="61" t="str">
        <f t="shared" si="148"/>
        <v/>
      </c>
      <c r="U67" s="62" t="str">
        <f t="shared" si="9"/>
        <v/>
      </c>
      <c r="V67" s="63" t="str">
        <f t="shared" si="149"/>
        <v/>
      </c>
      <c r="W67" s="64" t="str">
        <f t="shared" si="11"/>
        <v/>
      </c>
      <c r="X67" s="63" t="str">
        <f t="shared" si="150"/>
        <v/>
      </c>
      <c r="Y67" s="63" t="str">
        <f t="shared" si="151"/>
        <v/>
      </c>
      <c r="Z67" s="55" t="str">
        <f t="shared" si="152"/>
        <v/>
      </c>
      <c r="AA67" s="65" t="str">
        <f t="shared" si="153"/>
        <v/>
      </c>
      <c r="AB67" s="56" t="str">
        <f t="shared" si="16"/>
        <v/>
      </c>
      <c r="AC67" s="66" t="str">
        <f t="shared" si="154"/>
        <v/>
      </c>
      <c r="AD67" s="58" t="str">
        <f t="shared" si="155"/>
        <v/>
      </c>
      <c r="AE67" s="67" t="str">
        <f t="shared" si="156"/>
        <v/>
      </c>
      <c r="AF67" s="60" t="str">
        <f t="shared" si="157"/>
        <v/>
      </c>
      <c r="AG67" s="60" t="str">
        <f t="shared" si="158"/>
        <v/>
      </c>
      <c r="AH67" s="68" t="str">
        <f t="shared" si="159"/>
        <v/>
      </c>
      <c r="AI67" s="69" t="str">
        <f t="shared" si="23"/>
        <v/>
      </c>
      <c r="AJ67" s="63" t="str">
        <f t="shared" si="160"/>
        <v/>
      </c>
      <c r="AK67" s="63" t="str">
        <f t="shared" si="161"/>
        <v/>
      </c>
      <c r="AL67" s="63" t="str">
        <f t="shared" si="162"/>
        <v/>
      </c>
      <c r="AM67" s="63" t="str">
        <f t="shared" si="163"/>
        <v/>
      </c>
      <c r="AN67" s="63" t="str">
        <f t="shared" si="164"/>
        <v/>
      </c>
    </row>
    <row r="68" spans="1:40" ht="25.5" outlineLevel="1" thickTop="1" thickBot="1" x14ac:dyDescent="0.3">
      <c r="C68" s="128" t="s">
        <v>2276</v>
      </c>
      <c r="D68" s="112" t="s">
        <v>1026</v>
      </c>
      <c r="E68" s="51" t="s">
        <v>1016</v>
      </c>
      <c r="F68" s="52" t="s">
        <v>1017</v>
      </c>
      <c r="G68" s="52" t="s">
        <v>1016</v>
      </c>
      <c r="H68" s="51" t="s">
        <v>1026</v>
      </c>
      <c r="I68" s="51" t="s">
        <v>1016</v>
      </c>
      <c r="J68" s="53"/>
      <c r="K68" s="53"/>
      <c r="L68" s="54" t="str">
        <f t="shared" si="143"/>
        <v xml:space="preserve">            { line: "la santidad es el adorno de tu casa,, (Re,m,22)(La,m,250)(Re,m,350)", sC: ""},</v>
      </c>
      <c r="M68" s="55" t="str">
        <f t="shared" si="144"/>
        <v>(</v>
      </c>
      <c r="N68" s="56" t="str">
        <f t="shared" si="2"/>
        <v>Re</v>
      </c>
      <c r="O68" s="57" t="str">
        <f t="shared" si="145"/>
        <v>,</v>
      </c>
      <c r="P68" s="58" t="str">
        <f t="shared" si="4"/>
        <v>m</v>
      </c>
      <c r="Q68" s="59" t="str">
        <f t="shared" si="146"/>
        <v>,</v>
      </c>
      <c r="R68" s="60">
        <f t="shared" si="6"/>
        <v>22</v>
      </c>
      <c r="S68" s="55" t="str">
        <f t="shared" si="147"/>
        <v>)</v>
      </c>
      <c r="T68" s="61" t="str">
        <f t="shared" si="148"/>
        <v>(</v>
      </c>
      <c r="U68" s="62" t="str">
        <f t="shared" si="9"/>
        <v>La</v>
      </c>
      <c r="V68" s="63" t="str">
        <f t="shared" si="149"/>
        <v>,</v>
      </c>
      <c r="W68" s="64" t="str">
        <f t="shared" si="11"/>
        <v>m</v>
      </c>
      <c r="X68" s="63" t="str">
        <f t="shared" si="150"/>
        <v>,</v>
      </c>
      <c r="Y68" s="63">
        <f t="shared" si="151"/>
        <v>250</v>
      </c>
      <c r="Z68" s="55" t="str">
        <f t="shared" si="152"/>
        <v>)</v>
      </c>
      <c r="AA68" s="65" t="str">
        <f t="shared" si="153"/>
        <v>(</v>
      </c>
      <c r="AB68" s="56" t="str">
        <f t="shared" si="16"/>
        <v>Re</v>
      </c>
      <c r="AC68" s="66" t="str">
        <f t="shared" si="154"/>
        <v>,</v>
      </c>
      <c r="AD68" s="58" t="str">
        <f t="shared" si="155"/>
        <v>m</v>
      </c>
      <c r="AE68" s="67" t="str">
        <f t="shared" si="156"/>
        <v>,</v>
      </c>
      <c r="AF68" s="60">
        <f t="shared" si="157"/>
        <v>350</v>
      </c>
      <c r="AG68" s="60" t="str">
        <f t="shared" si="158"/>
        <v>)</v>
      </c>
      <c r="AH68" s="68" t="str">
        <f t="shared" si="159"/>
        <v/>
      </c>
      <c r="AI68" s="69" t="str">
        <f t="shared" si="23"/>
        <v/>
      </c>
      <c r="AJ68" s="63" t="str">
        <f t="shared" si="160"/>
        <v/>
      </c>
      <c r="AK68" s="63" t="str">
        <f t="shared" si="161"/>
        <v/>
      </c>
      <c r="AL68" s="63" t="str">
        <f t="shared" si="162"/>
        <v/>
      </c>
      <c r="AM68" s="63" t="str">
        <f t="shared" si="163"/>
        <v/>
      </c>
      <c r="AN68" s="63" t="str">
        <f t="shared" si="164"/>
        <v/>
      </c>
    </row>
    <row r="69" spans="1:40" ht="25.5" outlineLevel="1" thickTop="1" thickBot="1" x14ac:dyDescent="0.3">
      <c r="C69" s="127" t="s">
        <v>2277</v>
      </c>
      <c r="D69" s="112" t="s">
        <v>1020</v>
      </c>
      <c r="E69" s="51"/>
      <c r="F69" s="52" t="s">
        <v>1026</v>
      </c>
      <c r="G69" s="52" t="s">
        <v>1016</v>
      </c>
      <c r="H69" s="51"/>
      <c r="I69" s="51"/>
      <c r="J69" s="53"/>
      <c r="K69" s="53"/>
      <c r="L69" s="54" t="str">
        <f t="shared" si="143"/>
        <v xml:space="preserve">            { line: "Señor, por días sin término., (Fa,,20)(Re,m,250)", sC: ""},</v>
      </c>
      <c r="M69" s="55" t="str">
        <f t="shared" si="144"/>
        <v>(</v>
      </c>
      <c r="N69" s="56" t="str">
        <f t="shared" si="2"/>
        <v>Fa</v>
      </c>
      <c r="O69" s="57" t="str">
        <f t="shared" si="145"/>
        <v>,</v>
      </c>
      <c r="P69" s="58" t="str">
        <f t="shared" si="4"/>
        <v/>
      </c>
      <c r="Q69" s="59" t="str">
        <f t="shared" si="146"/>
        <v>,</v>
      </c>
      <c r="R69" s="60">
        <f t="shared" si="6"/>
        <v>20</v>
      </c>
      <c r="S69" s="55" t="str">
        <f t="shared" si="147"/>
        <v>)</v>
      </c>
      <c r="T69" s="61" t="str">
        <f t="shared" si="148"/>
        <v>(</v>
      </c>
      <c r="U69" s="62" t="str">
        <f t="shared" si="9"/>
        <v>Re</v>
      </c>
      <c r="V69" s="63" t="str">
        <f t="shared" si="149"/>
        <v>,</v>
      </c>
      <c r="W69" s="64" t="str">
        <f t="shared" si="11"/>
        <v>m</v>
      </c>
      <c r="X69" s="63" t="str">
        <f t="shared" si="150"/>
        <v>,</v>
      </c>
      <c r="Y69" s="63">
        <f t="shared" si="151"/>
        <v>250</v>
      </c>
      <c r="Z69" s="55" t="str">
        <f t="shared" si="152"/>
        <v>)</v>
      </c>
      <c r="AA69" s="65" t="str">
        <f t="shared" si="153"/>
        <v/>
      </c>
      <c r="AB69" s="56" t="str">
        <f t="shared" si="16"/>
        <v/>
      </c>
      <c r="AC69" s="66" t="str">
        <f t="shared" si="154"/>
        <v/>
      </c>
      <c r="AD69" s="58" t="str">
        <f t="shared" si="155"/>
        <v/>
      </c>
      <c r="AE69" s="67" t="str">
        <f t="shared" si="156"/>
        <v/>
      </c>
      <c r="AF69" s="60" t="str">
        <f t="shared" si="157"/>
        <v/>
      </c>
      <c r="AG69" s="60" t="str">
        <f t="shared" si="158"/>
        <v/>
      </c>
      <c r="AH69" s="68" t="str">
        <f t="shared" si="159"/>
        <v/>
      </c>
      <c r="AI69" s="69" t="str">
        <f t="shared" si="23"/>
        <v/>
      </c>
      <c r="AJ69" s="63" t="str">
        <f t="shared" si="160"/>
        <v/>
      </c>
      <c r="AK69" s="63" t="str">
        <f t="shared" si="161"/>
        <v/>
      </c>
      <c r="AL69" s="63" t="str">
        <f t="shared" si="162"/>
        <v/>
      </c>
      <c r="AM69" s="63" t="str">
        <f t="shared" si="163"/>
        <v/>
      </c>
      <c r="AN69" s="63" t="str">
        <f t="shared" si="164"/>
        <v/>
      </c>
    </row>
    <row r="70" spans="1:40" ht="27.75" hidden="1" thickTop="1" thickBot="1" x14ac:dyDescent="0.4">
      <c r="A70" s="72"/>
      <c r="B70" s="72"/>
      <c r="C70" s="72"/>
      <c r="D70" s="73"/>
      <c r="E70" s="73"/>
      <c r="F70" s="73"/>
      <c r="G70" s="73"/>
      <c r="H70" s="73"/>
      <c r="I70" s="73"/>
      <c r="J70" s="73"/>
      <c r="K70" s="73"/>
      <c r="L70" s="74" t="s">
        <v>997</v>
      </c>
      <c r="M70" s="55"/>
      <c r="N70" s="56"/>
      <c r="O70" s="57"/>
      <c r="P70" s="58"/>
      <c r="Q70" s="59"/>
      <c r="R70" s="60" t="str">
        <f>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3">
      <c r="C71" s="127" t="s">
        <v>2259</v>
      </c>
      <c r="D71" s="112" t="s">
        <v>1020</v>
      </c>
      <c r="E71" s="51"/>
      <c r="F71" s="52"/>
      <c r="G71" s="52"/>
      <c r="H71" s="51"/>
      <c r="I71" s="51"/>
      <c r="J71" s="53"/>
      <c r="K71" s="53"/>
      <c r="L71" s="54" t="str">
        <f t="shared" si="143"/>
        <v xml:space="preserve">            { line: "tú eras para ellos un Dios de perdón, (Fa,,20)", sC: ""},</v>
      </c>
      <c r="M71" s="55" t="str">
        <f t="shared" si="144"/>
        <v>(</v>
      </c>
      <c r="N71" s="56" t="str">
        <f t="shared" si="2"/>
        <v>Fa</v>
      </c>
      <c r="O71" s="57" t="str">
        <f t="shared" si="145"/>
        <v>,</v>
      </c>
      <c r="P71" s="58" t="str">
        <f t="shared" si="4"/>
        <v/>
      </c>
      <c r="Q71" s="59" t="str">
        <f t="shared" si="146"/>
        <v>,</v>
      </c>
      <c r="R71" s="60">
        <f t="shared" si="6"/>
        <v>20</v>
      </c>
      <c r="S71" s="55" t="str">
        <f t="shared" si="147"/>
        <v>)</v>
      </c>
      <c r="T71" s="61" t="str">
        <f t="shared" si="148"/>
        <v/>
      </c>
      <c r="U71" s="62" t="str">
        <f t="shared" si="9"/>
        <v/>
      </c>
      <c r="V71" s="63" t="str">
        <f t="shared" si="149"/>
        <v/>
      </c>
      <c r="W71" s="64" t="str">
        <f t="shared" si="11"/>
        <v/>
      </c>
      <c r="X71" s="63" t="str">
        <f t="shared" si="150"/>
        <v/>
      </c>
      <c r="Y71" s="63" t="str">
        <f t="shared" si="151"/>
        <v/>
      </c>
      <c r="Z71" s="55" t="str">
        <f t="shared" si="152"/>
        <v/>
      </c>
      <c r="AA71" s="65" t="str">
        <f t="shared" si="153"/>
        <v/>
      </c>
      <c r="AB71" s="56" t="str">
        <f t="shared" si="16"/>
        <v/>
      </c>
      <c r="AC71" s="66" t="str">
        <f t="shared" si="154"/>
        <v/>
      </c>
      <c r="AD71" s="58" t="str">
        <f t="shared" si="155"/>
        <v/>
      </c>
      <c r="AE71" s="67" t="str">
        <f t="shared" si="156"/>
        <v/>
      </c>
      <c r="AF71" s="60" t="str">
        <f t="shared" si="157"/>
        <v/>
      </c>
      <c r="AG71" s="60" t="str">
        <f t="shared" si="158"/>
        <v/>
      </c>
      <c r="AH71" s="68" t="str">
        <f t="shared" si="159"/>
        <v/>
      </c>
      <c r="AI71" s="69" t="str">
        <f t="shared" si="23"/>
        <v/>
      </c>
      <c r="AJ71" s="63" t="str">
        <f t="shared" si="160"/>
        <v/>
      </c>
      <c r="AK71" s="63" t="str">
        <f t="shared" si="161"/>
        <v/>
      </c>
      <c r="AL71" s="63" t="str">
        <f t="shared" si="162"/>
        <v/>
      </c>
      <c r="AM71" s="63" t="str">
        <f t="shared" si="163"/>
        <v/>
      </c>
      <c r="AN71" s="63" t="str">
        <f t="shared" si="164"/>
        <v/>
      </c>
    </row>
    <row r="72" spans="1:40" ht="25.5" hidden="1" outlineLevel="1" thickTop="1" thickBot="1" x14ac:dyDescent="0.3">
      <c r="C72" s="128" t="s">
        <v>2260</v>
      </c>
      <c r="D72" s="112" t="s">
        <v>1026</v>
      </c>
      <c r="E72" s="51" t="s">
        <v>1016</v>
      </c>
      <c r="F72" s="52" t="s">
        <v>1017</v>
      </c>
      <c r="G72" s="52" t="s">
        <v>1016</v>
      </c>
      <c r="H72" s="51" t="s">
        <v>1026</v>
      </c>
      <c r="I72" s="51" t="s">
        <v>1016</v>
      </c>
      <c r="J72" s="53"/>
      <c r="K72" s="53"/>
      <c r="L72" s="54" t="str">
        <f t="shared" si="143"/>
        <v xml:space="preserve">            { line: "y un Dios vengador de sus maldades., (Re,m,22)(La,m,250)(Re,m,350)", sC: ""},</v>
      </c>
      <c r="M72" s="55" t="str">
        <f t="shared" si="144"/>
        <v>(</v>
      </c>
      <c r="N72" s="56" t="str">
        <f t="shared" si="2"/>
        <v>Re</v>
      </c>
      <c r="O72" s="57" t="str">
        <f t="shared" si="145"/>
        <v>,</v>
      </c>
      <c r="P72" s="58" t="str">
        <f t="shared" si="4"/>
        <v>m</v>
      </c>
      <c r="Q72" s="59" t="str">
        <f t="shared" si="146"/>
        <v>,</v>
      </c>
      <c r="R72" s="60">
        <f t="shared" si="6"/>
        <v>22</v>
      </c>
      <c r="S72" s="55" t="str">
        <f t="shared" si="147"/>
        <v>)</v>
      </c>
      <c r="T72" s="61" t="str">
        <f t="shared" si="148"/>
        <v>(</v>
      </c>
      <c r="U72" s="62" t="str">
        <f t="shared" si="9"/>
        <v>La</v>
      </c>
      <c r="V72" s="63" t="str">
        <f t="shared" si="149"/>
        <v>,</v>
      </c>
      <c r="W72" s="64" t="str">
        <f t="shared" si="11"/>
        <v>m</v>
      </c>
      <c r="X72" s="63" t="str">
        <f t="shared" si="150"/>
        <v>,</v>
      </c>
      <c r="Y72" s="63">
        <f t="shared" si="151"/>
        <v>250</v>
      </c>
      <c r="Z72" s="55" t="str">
        <f t="shared" si="152"/>
        <v>)</v>
      </c>
      <c r="AA72" s="65" t="str">
        <f t="shared" si="153"/>
        <v>(</v>
      </c>
      <c r="AB72" s="56" t="str">
        <f t="shared" si="16"/>
        <v>Re</v>
      </c>
      <c r="AC72" s="66" t="str">
        <f t="shared" si="154"/>
        <v>,</v>
      </c>
      <c r="AD72" s="58" t="str">
        <f t="shared" si="155"/>
        <v>m</v>
      </c>
      <c r="AE72" s="67" t="str">
        <f t="shared" si="156"/>
        <v>,</v>
      </c>
      <c r="AF72" s="60">
        <f t="shared" si="157"/>
        <v>350</v>
      </c>
      <c r="AG72" s="60" t="str">
        <f t="shared" si="158"/>
        <v>)</v>
      </c>
      <c r="AH72" s="68" t="str">
        <f t="shared" si="159"/>
        <v/>
      </c>
      <c r="AI72" s="69" t="str">
        <f t="shared" si="23"/>
        <v/>
      </c>
      <c r="AJ72" s="63" t="str">
        <f t="shared" si="160"/>
        <v/>
      </c>
      <c r="AK72" s="63" t="str">
        <f t="shared" si="161"/>
        <v/>
      </c>
      <c r="AL72" s="63" t="str">
        <f t="shared" si="162"/>
        <v/>
      </c>
      <c r="AM72" s="63" t="str">
        <f t="shared" si="163"/>
        <v/>
      </c>
      <c r="AN72" s="63" t="str">
        <f t="shared" si="164"/>
        <v/>
      </c>
    </row>
    <row r="73" spans="1:40" ht="27.75" hidden="1" collapsed="1" thickTop="1" thickBot="1" x14ac:dyDescent="0.4">
      <c r="A73" s="72"/>
      <c r="B73" s="72"/>
      <c r="C73" s="72"/>
      <c r="D73" s="73"/>
      <c r="E73" s="73"/>
      <c r="F73" s="73"/>
      <c r="G73" s="73"/>
      <c r="H73" s="73"/>
      <c r="I73" s="73"/>
      <c r="J73" s="73"/>
      <c r="K73" s="73"/>
      <c r="L73" s="74" t="s">
        <v>997</v>
      </c>
      <c r="M73" s="55"/>
      <c r="N73" s="56"/>
      <c r="O73" s="57"/>
      <c r="P73" s="58"/>
      <c r="Q73" s="59"/>
      <c r="R73" s="60" t="str">
        <f>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hidden="1" outlineLevel="1" thickTop="1" thickBot="1" x14ac:dyDescent="0.3">
      <c r="B74" t="s">
        <v>1001</v>
      </c>
      <c r="C74" s="128" t="s">
        <v>2251</v>
      </c>
      <c r="D74" s="112" t="s">
        <v>1020</v>
      </c>
      <c r="E74" s="51"/>
      <c r="F74" s="52" t="s">
        <v>1026</v>
      </c>
      <c r="G74" s="52" t="s">
        <v>1016</v>
      </c>
      <c r="H74" s="51"/>
      <c r="I74" s="51"/>
      <c r="J74" s="53"/>
      <c r="K74" s="53"/>
      <c r="L74" s="54" t="str">
        <f t="shared" si="143"/>
        <v xml:space="preserve">            { line: "Ensalzad al Señor, Dios nuestro;, (Fa,,20)(Re,m,250)", sC: "ta as"},</v>
      </c>
      <c r="M74" s="55" t="str">
        <f t="shared" si="144"/>
        <v>(</v>
      </c>
      <c r="N74" s="56" t="str">
        <f t="shared" si="2"/>
        <v>Fa</v>
      </c>
      <c r="O74" s="57" t="str">
        <f t="shared" si="145"/>
        <v>,</v>
      </c>
      <c r="P74" s="58" t="str">
        <f t="shared" si="4"/>
        <v/>
      </c>
      <c r="Q74" s="59" t="str">
        <f t="shared" si="146"/>
        <v>,</v>
      </c>
      <c r="R74" s="60">
        <f t="shared" si="6"/>
        <v>20</v>
      </c>
      <c r="S74" s="55" t="str">
        <f t="shared" si="147"/>
        <v>)</v>
      </c>
      <c r="T74" s="61" t="str">
        <f t="shared" si="148"/>
        <v>(</v>
      </c>
      <c r="U74" s="62" t="str">
        <f t="shared" si="9"/>
        <v>Re</v>
      </c>
      <c r="V74" s="63" t="str">
        <f t="shared" si="149"/>
        <v>,</v>
      </c>
      <c r="W74" s="64" t="str">
        <f t="shared" si="11"/>
        <v>m</v>
      </c>
      <c r="X74" s="63" t="str">
        <f t="shared" si="150"/>
        <v>,</v>
      </c>
      <c r="Y74" s="63">
        <f t="shared" si="151"/>
        <v>250</v>
      </c>
      <c r="Z74" s="55" t="str">
        <f t="shared" si="152"/>
        <v>)</v>
      </c>
      <c r="AA74" s="65" t="str">
        <f t="shared" si="153"/>
        <v/>
      </c>
      <c r="AB74" s="56" t="str">
        <f t="shared" si="16"/>
        <v/>
      </c>
      <c r="AC74" s="66" t="str">
        <f t="shared" si="154"/>
        <v/>
      </c>
      <c r="AD74" s="58" t="str">
        <f t="shared" si="155"/>
        <v/>
      </c>
      <c r="AE74" s="67" t="str">
        <f t="shared" si="156"/>
        <v/>
      </c>
      <c r="AF74" s="60" t="str">
        <f t="shared" si="157"/>
        <v/>
      </c>
      <c r="AG74" s="60" t="str">
        <f t="shared" si="158"/>
        <v/>
      </c>
      <c r="AH74" s="68" t="str">
        <f t="shared" si="159"/>
        <v/>
      </c>
      <c r="AI74" s="69" t="str">
        <f t="shared" si="23"/>
        <v/>
      </c>
      <c r="AJ74" s="63" t="str">
        <f t="shared" si="160"/>
        <v/>
      </c>
      <c r="AK74" s="63" t="str">
        <f t="shared" si="161"/>
        <v/>
      </c>
      <c r="AL74" s="63" t="str">
        <f t="shared" si="162"/>
        <v/>
      </c>
      <c r="AM74" s="63" t="str">
        <f t="shared" si="163"/>
        <v/>
      </c>
      <c r="AN74" s="63" t="str">
        <f t="shared" si="164"/>
        <v/>
      </c>
    </row>
    <row r="75" spans="1:40" ht="25.5" hidden="1" outlineLevel="1" thickTop="1" thickBot="1" x14ac:dyDescent="0.3">
      <c r="B75" t="s">
        <v>1003</v>
      </c>
      <c r="C75" s="127" t="s">
        <v>2261</v>
      </c>
      <c r="D75" s="112" t="s">
        <v>1020</v>
      </c>
      <c r="E75" s="51"/>
      <c r="F75" s="52"/>
      <c r="G75" s="52"/>
      <c r="H75" s="51"/>
      <c r="I75" s="51"/>
      <c r="J75" s="53"/>
      <c r="K75" s="53"/>
      <c r="L75" s="54" t="str">
        <f t="shared" si="143"/>
        <v xml:space="preserve">            { line: "postraos ante su monte santo:, (Fa,,20)", sC: "as"},</v>
      </c>
      <c r="M75" s="55" t="str">
        <f t="shared" si="144"/>
        <v>(</v>
      </c>
      <c r="N75" s="56" t="str">
        <f t="shared" si="2"/>
        <v>Fa</v>
      </c>
      <c r="O75" s="57" t="str">
        <f t="shared" si="145"/>
        <v>,</v>
      </c>
      <c r="P75" s="58" t="str">
        <f t="shared" si="4"/>
        <v/>
      </c>
      <c r="Q75" s="59" t="str">
        <f t="shared" si="146"/>
        <v>,</v>
      </c>
      <c r="R75" s="60">
        <f t="shared" si="6"/>
        <v>20</v>
      </c>
      <c r="S75" s="55" t="str">
        <f t="shared" si="147"/>
        <v>)</v>
      </c>
      <c r="T75" s="61" t="str">
        <f t="shared" si="148"/>
        <v/>
      </c>
      <c r="U75" s="62" t="str">
        <f t="shared" si="9"/>
        <v/>
      </c>
      <c r="V75" s="63" t="str">
        <f t="shared" si="149"/>
        <v/>
      </c>
      <c r="W75" s="64" t="str">
        <f t="shared" si="11"/>
        <v/>
      </c>
      <c r="X75" s="63" t="str">
        <f t="shared" si="150"/>
        <v/>
      </c>
      <c r="Y75" s="63" t="str">
        <f t="shared" si="151"/>
        <v/>
      </c>
      <c r="Z75" s="55" t="str">
        <f t="shared" si="152"/>
        <v/>
      </c>
      <c r="AA75" s="65" t="str">
        <f t="shared" si="153"/>
        <v/>
      </c>
      <c r="AB75" s="56" t="str">
        <f t="shared" si="16"/>
        <v/>
      </c>
      <c r="AC75" s="66" t="str">
        <f t="shared" si="154"/>
        <v/>
      </c>
      <c r="AD75" s="58" t="str">
        <f t="shared" si="155"/>
        <v/>
      </c>
      <c r="AE75" s="67" t="str">
        <f t="shared" si="156"/>
        <v/>
      </c>
      <c r="AF75" s="60" t="str">
        <f t="shared" si="157"/>
        <v/>
      </c>
      <c r="AG75" s="60" t="str">
        <f t="shared" si="158"/>
        <v/>
      </c>
      <c r="AH75" s="68" t="str">
        <f t="shared" si="159"/>
        <v/>
      </c>
      <c r="AI75" s="69" t="str">
        <f t="shared" si="23"/>
        <v/>
      </c>
      <c r="AJ75" s="63" t="str">
        <f t="shared" si="160"/>
        <v/>
      </c>
      <c r="AK75" s="63" t="str">
        <f t="shared" si="161"/>
        <v/>
      </c>
      <c r="AL75" s="63" t="str">
        <f t="shared" si="162"/>
        <v/>
      </c>
      <c r="AM75" s="63" t="str">
        <f t="shared" si="163"/>
        <v/>
      </c>
      <c r="AN75" s="63" t="str">
        <f t="shared" si="164"/>
        <v/>
      </c>
    </row>
    <row r="76" spans="1:40" ht="25.5" hidden="1" outlineLevel="1" thickTop="1" thickBot="1" x14ac:dyDescent="0.3">
      <c r="B76" t="s">
        <v>1003</v>
      </c>
      <c r="C76" s="128" t="s">
        <v>2262</v>
      </c>
      <c r="D76" s="112" t="s">
        <v>1026</v>
      </c>
      <c r="E76" s="51" t="s">
        <v>1016</v>
      </c>
      <c r="F76" s="52" t="s">
        <v>1017</v>
      </c>
      <c r="G76" s="52" t="s">
        <v>1016</v>
      </c>
      <c r="H76" s="51" t="s">
        <v>1026</v>
      </c>
      <c r="I76" s="51" t="s">
        <v>1016</v>
      </c>
      <c r="J76" s="53"/>
      <c r="K76" s="53"/>
      <c r="L76" s="54" t="str">
        <f t="shared" si="143"/>
        <v xml:space="preserve">            { line: "Santo es el Señor, nuestro Dios., (Re,m,22)(La,m,250)(Re,m,350)", sC: "as"},</v>
      </c>
      <c r="M76" s="55" t="str">
        <f t="shared" si="144"/>
        <v>(</v>
      </c>
      <c r="N76" s="56" t="str">
        <f t="shared" si="2"/>
        <v>Re</v>
      </c>
      <c r="O76" s="57" t="str">
        <f t="shared" si="145"/>
        <v>,</v>
      </c>
      <c r="P76" s="58" t="str">
        <f t="shared" si="4"/>
        <v>m</v>
      </c>
      <c r="Q76" s="59" t="str">
        <f t="shared" si="146"/>
        <v>,</v>
      </c>
      <c r="R76" s="60">
        <f t="shared" si="6"/>
        <v>22</v>
      </c>
      <c r="S76" s="55" t="str">
        <f t="shared" si="147"/>
        <v>)</v>
      </c>
      <c r="T76" s="61" t="str">
        <f t="shared" si="148"/>
        <v>(</v>
      </c>
      <c r="U76" s="62" t="str">
        <f t="shared" si="9"/>
        <v>La</v>
      </c>
      <c r="V76" s="63" t="str">
        <f t="shared" si="149"/>
        <v>,</v>
      </c>
      <c r="W76" s="64" t="str">
        <f t="shared" si="11"/>
        <v>m</v>
      </c>
      <c r="X76" s="63" t="str">
        <f t="shared" si="150"/>
        <v>,</v>
      </c>
      <c r="Y76" s="63">
        <f t="shared" si="151"/>
        <v>250</v>
      </c>
      <c r="Z76" s="55" t="str">
        <f t="shared" si="152"/>
        <v>)</v>
      </c>
      <c r="AA76" s="65" t="str">
        <f t="shared" si="153"/>
        <v>(</v>
      </c>
      <c r="AB76" s="56" t="str">
        <f t="shared" si="16"/>
        <v>Re</v>
      </c>
      <c r="AC76" s="66" t="str">
        <f t="shared" si="154"/>
        <v>,</v>
      </c>
      <c r="AD76" s="58" t="str">
        <f t="shared" si="155"/>
        <v>m</v>
      </c>
      <c r="AE76" s="67" t="str">
        <f t="shared" si="156"/>
        <v>,</v>
      </c>
      <c r="AF76" s="60">
        <f t="shared" si="157"/>
        <v>350</v>
      </c>
      <c r="AG76" s="60" t="str">
        <f t="shared" si="158"/>
        <v>)</v>
      </c>
      <c r="AH76" s="68" t="str">
        <f t="shared" si="159"/>
        <v/>
      </c>
      <c r="AI76" s="69" t="str">
        <f t="shared" si="23"/>
        <v/>
      </c>
      <c r="AJ76" s="63" t="str">
        <f t="shared" si="160"/>
        <v/>
      </c>
      <c r="AK76" s="63" t="str">
        <f t="shared" si="161"/>
        <v/>
      </c>
      <c r="AL76" s="63" t="str">
        <f t="shared" si="162"/>
        <v/>
      </c>
      <c r="AM76" s="63" t="str">
        <f t="shared" si="163"/>
        <v/>
      </c>
      <c r="AN76" s="63" t="str">
        <f t="shared" si="164"/>
        <v/>
      </c>
    </row>
    <row r="77" spans="1:40" ht="27.75" collapsed="1" thickTop="1" thickBot="1" x14ac:dyDescent="0.4">
      <c r="A77" s="72"/>
      <c r="B77" s="72"/>
      <c r="C77" s="72"/>
      <c r="D77" s="73"/>
      <c r="E77" s="73"/>
      <c r="F77" s="73"/>
      <c r="G77" s="73"/>
      <c r="H77" s="73"/>
      <c r="I77" s="73"/>
      <c r="J77" s="73"/>
      <c r="K77" s="73"/>
      <c r="L77" s="74" t="s">
        <v>997</v>
      </c>
      <c r="M77" s="55"/>
      <c r="N77" s="56"/>
      <c r="O77" s="57"/>
      <c r="P77" s="58"/>
      <c r="Q77" s="59"/>
      <c r="R77" s="60" t="str">
        <f>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outlineLevel="1" thickTop="1" thickBot="1" x14ac:dyDescent="0.3">
      <c r="B78" t="s">
        <v>1001</v>
      </c>
      <c r="C78" s="128" t="s">
        <v>2120</v>
      </c>
      <c r="D78" s="112" t="s">
        <v>1020</v>
      </c>
      <c r="E78" s="51"/>
      <c r="F78" s="52"/>
      <c r="G78" s="52"/>
      <c r="H78" s="51"/>
      <c r="I78" s="51"/>
      <c r="J78" s="53"/>
      <c r="K78" s="53"/>
      <c r="L78" s="54" t="str">
        <f t="shared" si="143"/>
        <v xml:space="preserve">            { line: "Gloria al Padre, y al Hijo, y al Espíritu Santo., (Fa,,20)", sC: "ta as"},</v>
      </c>
      <c r="M78" s="55" t="str">
        <f t="shared" si="144"/>
        <v>(</v>
      </c>
      <c r="N78" s="56" t="str">
        <f t="shared" si="2"/>
        <v>Fa</v>
      </c>
      <c r="O78" s="57" t="str">
        <f t="shared" si="145"/>
        <v>,</v>
      </c>
      <c r="P78" s="58" t="str">
        <f t="shared" si="4"/>
        <v/>
      </c>
      <c r="Q78" s="59" t="str">
        <f t="shared" si="146"/>
        <v>,</v>
      </c>
      <c r="R78" s="60">
        <f t="shared" si="6"/>
        <v>20</v>
      </c>
      <c r="S78" s="55" t="str">
        <f t="shared" si="147"/>
        <v>)</v>
      </c>
      <c r="T78" s="61" t="str">
        <f t="shared" si="148"/>
        <v/>
      </c>
      <c r="U78" s="62" t="str">
        <f t="shared" si="9"/>
        <v/>
      </c>
      <c r="V78" s="63" t="str">
        <f t="shared" si="149"/>
        <v/>
      </c>
      <c r="W78" s="64" t="str">
        <f t="shared" si="11"/>
        <v/>
      </c>
      <c r="X78" s="63" t="str">
        <f t="shared" si="150"/>
        <v/>
      </c>
      <c r="Y78" s="63" t="str">
        <f t="shared" si="151"/>
        <v/>
      </c>
      <c r="Z78" s="55" t="str">
        <f t="shared" si="152"/>
        <v/>
      </c>
      <c r="AA78" s="65" t="str">
        <f t="shared" si="153"/>
        <v/>
      </c>
      <c r="AB78" s="56" t="str">
        <f t="shared" si="16"/>
        <v/>
      </c>
      <c r="AC78" s="66" t="str">
        <f t="shared" si="154"/>
        <v/>
      </c>
      <c r="AD78" s="58" t="str">
        <f t="shared" si="155"/>
        <v/>
      </c>
      <c r="AE78" s="67" t="str">
        <f t="shared" si="156"/>
        <v/>
      </c>
      <c r="AF78" s="60" t="str">
        <f t="shared" si="157"/>
        <v/>
      </c>
      <c r="AG78" s="60" t="str">
        <f t="shared" si="158"/>
        <v/>
      </c>
      <c r="AH78" s="68" t="str">
        <f t="shared" si="159"/>
        <v/>
      </c>
      <c r="AI78" s="69" t="str">
        <f t="shared" si="23"/>
        <v/>
      </c>
      <c r="AJ78" s="63" t="str">
        <f t="shared" si="160"/>
        <v/>
      </c>
      <c r="AK78" s="63" t="str">
        <f t="shared" si="161"/>
        <v/>
      </c>
      <c r="AL78" s="63" t="str">
        <f t="shared" si="162"/>
        <v/>
      </c>
      <c r="AM78" s="63" t="str">
        <f t="shared" si="163"/>
        <v/>
      </c>
      <c r="AN78" s="63" t="str">
        <f t="shared" si="164"/>
        <v/>
      </c>
    </row>
    <row r="79" spans="1:40" ht="25.5" outlineLevel="1" thickTop="1" thickBot="1" x14ac:dyDescent="0.3">
      <c r="B79" t="s">
        <v>1018</v>
      </c>
      <c r="C79" s="127" t="s">
        <v>2279</v>
      </c>
      <c r="D79" s="112" t="s">
        <v>1026</v>
      </c>
      <c r="E79" s="51" t="s">
        <v>1016</v>
      </c>
      <c r="F79" s="52" t="s">
        <v>1017</v>
      </c>
      <c r="G79" s="52" t="s">
        <v>1016</v>
      </c>
      <c r="H79" s="51" t="s">
        <v>1026</v>
      </c>
      <c r="I79" s="51" t="s">
        <v>1016</v>
      </c>
      <c r="J79" s="53"/>
      <c r="K79" s="53"/>
      <c r="L79" s="54" t="str">
        <f t="shared" ref="L79" si="165">IF(C79="","",_xlfn.CONCAT("            { line: ","""",C79,", ",M79:AN79,""", sC: ","""",B79,"""},"))</f>
        <v xml:space="preserve">            { line: "Como era en el principio, ahora y siempre,, (Re,m,22)(La,m,250)(Re,m,350)", sC: "tc"},</v>
      </c>
      <c r="M79" s="55" t="str">
        <f t="shared" ref="M79" si="166">IF(N79="","","(")</f>
        <v>(</v>
      </c>
      <c r="N79" s="56" t="str">
        <f t="shared" ref="N79" si="167">IF(D79="","",D79)</f>
        <v>Re</v>
      </c>
      <c r="O79" s="57" t="str">
        <f t="shared" ref="O79" si="168">IF(N79="","",",")</f>
        <v>,</v>
      </c>
      <c r="P79" s="58" t="str">
        <f t="shared" ref="P79" si="169">IF(E79="","",E79)</f>
        <v>m</v>
      </c>
      <c r="Q79" s="59" t="str">
        <f t="shared" ref="Q79" si="170">IF(N79="","",",")</f>
        <v>,</v>
      </c>
      <c r="R79" s="60">
        <f t="shared" ref="R79" si="171">IF(N79="Do",10,IF(N79="Re",22,IF(N79="Mi",20,IF(N79="Fa",20,IF(N79="Sol",14,IF(N79="La",20,IF(N79="Si",20,IF(N79="Do#",14,IF(N79="Fa#",15,IF(N79="Sol#",20,IF(N79="Si♭",17,"")))))))))))</f>
        <v>22</v>
      </c>
      <c r="S79" s="55" t="str">
        <f t="shared" ref="S79" si="172">IF(N79="","",")")</f>
        <v>)</v>
      </c>
      <c r="T79" s="61" t="str">
        <f t="shared" ref="T79" si="173">IF(U79="","","(")</f>
        <v>(</v>
      </c>
      <c r="U79" s="62" t="str">
        <f t="shared" ref="U79" si="174">IF(F79="","",F79)</f>
        <v>La</v>
      </c>
      <c r="V79" s="63" t="str">
        <f t="shared" ref="V79" si="175">IF(U79="","",",")</f>
        <v>,</v>
      </c>
      <c r="W79" s="64" t="str">
        <f t="shared" ref="W79" si="176">IF(G79="","",G79)</f>
        <v>m</v>
      </c>
      <c r="X79" s="63" t="str">
        <f t="shared" ref="X79" si="177">IF(U79="","",",")</f>
        <v>,</v>
      </c>
      <c r="Y79" s="63">
        <f t="shared" ref="Y79" si="178">IF(U79="","",250)</f>
        <v>250</v>
      </c>
      <c r="Z79" s="55" t="str">
        <f t="shared" ref="Z79" si="179">IF(U79="","",")")</f>
        <v>)</v>
      </c>
      <c r="AA79" s="65" t="str">
        <f t="shared" ref="AA79" si="180">IF(AB79="","","(")</f>
        <v>(</v>
      </c>
      <c r="AB79" s="56" t="str">
        <f t="shared" ref="AB79" si="181">IF(H79="","",H79)</f>
        <v>Re</v>
      </c>
      <c r="AC79" s="66" t="str">
        <f t="shared" ref="AC79" si="182">IF(AB79="","",",")</f>
        <v>,</v>
      </c>
      <c r="AD79" s="58" t="str">
        <f t="shared" ref="AD79" si="183">IF(I79="","",I79)</f>
        <v>m</v>
      </c>
      <c r="AE79" s="67" t="str">
        <f t="shared" ref="AE79" si="184">IF(AB79="","",",")</f>
        <v>,</v>
      </c>
      <c r="AF79" s="60">
        <f t="shared" ref="AF79" si="185">IF(AB79="","",350)</f>
        <v>350</v>
      </c>
      <c r="AG79" s="60" t="str">
        <f t="shared" ref="AG79" si="186">IF(AB79="","",")")</f>
        <v>)</v>
      </c>
      <c r="AH79" s="68" t="str">
        <f t="shared" ref="AH79" si="187">IF(AI79="","","(")</f>
        <v/>
      </c>
      <c r="AI79" s="69" t="str">
        <f t="shared" ref="AI79" si="188">IF(J79="","",J79)</f>
        <v/>
      </c>
      <c r="AJ79" s="63" t="str">
        <f t="shared" ref="AJ79" si="189">IF(AI79="","",",")</f>
        <v/>
      </c>
      <c r="AK79" s="63" t="str">
        <f t="shared" ref="AK79" si="190">IF(K79="","",K79)</f>
        <v/>
      </c>
      <c r="AL79" s="63" t="str">
        <f t="shared" ref="AL79" si="191">IF(AI79="","",",")</f>
        <v/>
      </c>
      <c r="AM79" s="63" t="str">
        <f t="shared" ref="AM79" si="192">IF(AI79="","",450)</f>
        <v/>
      </c>
      <c r="AN79" s="63" t="str">
        <f t="shared" ref="AN79" si="193">IF(AI79="","",")")</f>
        <v/>
      </c>
    </row>
    <row r="80" spans="1:40" ht="25.5" outlineLevel="1" thickTop="1" thickBot="1" x14ac:dyDescent="0.3">
      <c r="B80" t="s">
        <v>1018</v>
      </c>
      <c r="C80" s="127" t="s">
        <v>2280</v>
      </c>
      <c r="D80" s="112" t="s">
        <v>1026</v>
      </c>
      <c r="E80" s="51" t="s">
        <v>1016</v>
      </c>
      <c r="F80" s="52" t="s">
        <v>1017</v>
      </c>
      <c r="G80" s="52" t="s">
        <v>1016</v>
      </c>
      <c r="H80" s="51" t="s">
        <v>1026</v>
      </c>
      <c r="I80" s="51" t="s">
        <v>1016</v>
      </c>
      <c r="J80" s="53"/>
      <c r="K80" s="53"/>
      <c r="L80" s="54" t="str">
        <f t="shared" si="143"/>
        <v xml:space="preserve">            { line: "por los siglos de los siglos. Amén., (Re,m,22)(La,m,250)(Re,m,350)", sC: "tc"},</v>
      </c>
      <c r="M80" s="55" t="str">
        <f t="shared" si="144"/>
        <v>(</v>
      </c>
      <c r="N80" s="56" t="str">
        <f t="shared" si="2"/>
        <v>Re</v>
      </c>
      <c r="O80" s="57" t="str">
        <f t="shared" si="145"/>
        <v>,</v>
      </c>
      <c r="P80" s="58" t="str">
        <f t="shared" si="4"/>
        <v>m</v>
      </c>
      <c r="Q80" s="59" t="str">
        <f t="shared" si="146"/>
        <v>,</v>
      </c>
      <c r="R80" s="60">
        <f t="shared" si="6"/>
        <v>22</v>
      </c>
      <c r="S80" s="55" t="str">
        <f t="shared" si="147"/>
        <v>)</v>
      </c>
      <c r="T80" s="61" t="str">
        <f t="shared" si="148"/>
        <v>(</v>
      </c>
      <c r="U80" s="62" t="str">
        <f t="shared" si="9"/>
        <v>La</v>
      </c>
      <c r="V80" s="63" t="str">
        <f t="shared" si="149"/>
        <v>,</v>
      </c>
      <c r="W80" s="64" t="str">
        <f t="shared" si="11"/>
        <v>m</v>
      </c>
      <c r="X80" s="63" t="str">
        <f t="shared" si="150"/>
        <v>,</v>
      </c>
      <c r="Y80" s="63">
        <f t="shared" si="151"/>
        <v>250</v>
      </c>
      <c r="Z80" s="55" t="str">
        <f t="shared" si="152"/>
        <v>)</v>
      </c>
      <c r="AA80" s="65" t="str">
        <f t="shared" si="153"/>
        <v>(</v>
      </c>
      <c r="AB80" s="56" t="str">
        <f t="shared" si="16"/>
        <v>Re</v>
      </c>
      <c r="AC80" s="66" t="str">
        <f t="shared" si="154"/>
        <v>,</v>
      </c>
      <c r="AD80" s="58" t="str">
        <f t="shared" si="155"/>
        <v>m</v>
      </c>
      <c r="AE80" s="67" t="str">
        <f t="shared" si="156"/>
        <v>,</v>
      </c>
      <c r="AF80" s="60">
        <f t="shared" si="157"/>
        <v>350</v>
      </c>
      <c r="AG80" s="60" t="str">
        <f t="shared" si="158"/>
        <v>)</v>
      </c>
      <c r="AH80" s="68" t="str">
        <f t="shared" si="159"/>
        <v/>
      </c>
      <c r="AI80" s="69" t="str">
        <f t="shared" si="23"/>
        <v/>
      </c>
      <c r="AJ80" s="63" t="str">
        <f t="shared" si="160"/>
        <v/>
      </c>
      <c r="AK80" s="63" t="str">
        <f t="shared" si="161"/>
        <v/>
      </c>
      <c r="AL80" s="63" t="str">
        <f t="shared" si="162"/>
        <v/>
      </c>
      <c r="AM80" s="63" t="str">
        <f t="shared" si="163"/>
        <v/>
      </c>
      <c r="AN80" s="63" t="str">
        <f t="shared" si="164"/>
        <v/>
      </c>
    </row>
    <row r="81" spans="3:40" ht="25.5" hidden="1" outlineLevel="1" thickTop="1" thickBot="1" x14ac:dyDescent="0.4">
      <c r="C81" s="111"/>
      <c r="D81" s="112"/>
      <c r="E81" s="51"/>
      <c r="F81" s="52"/>
      <c r="G81" s="52"/>
      <c r="H81" s="51"/>
      <c r="I81" s="51"/>
      <c r="J81" s="53"/>
      <c r="K81" s="53"/>
      <c r="L81" s="54" t="str">
        <f t="shared" si="143"/>
        <v/>
      </c>
      <c r="M81" s="55" t="str">
        <f t="shared" si="144"/>
        <v/>
      </c>
      <c r="N81" s="56" t="str">
        <f t="shared" si="2"/>
        <v/>
      </c>
      <c r="O81" s="57" t="str">
        <f t="shared" si="145"/>
        <v/>
      </c>
      <c r="P81" s="58" t="str">
        <f t="shared" si="4"/>
        <v/>
      </c>
      <c r="Q81" s="59" t="str">
        <f t="shared" si="146"/>
        <v/>
      </c>
      <c r="R81" s="60" t="str">
        <f t="shared" si="6"/>
        <v/>
      </c>
      <c r="S81" s="55" t="str">
        <f t="shared" si="147"/>
        <v/>
      </c>
      <c r="T81" s="61" t="str">
        <f t="shared" si="148"/>
        <v/>
      </c>
      <c r="U81" s="62" t="str">
        <f t="shared" si="9"/>
        <v/>
      </c>
      <c r="V81" s="63" t="str">
        <f t="shared" si="149"/>
        <v/>
      </c>
      <c r="W81" s="64" t="str">
        <f t="shared" si="11"/>
        <v/>
      </c>
      <c r="X81" s="63" t="str">
        <f t="shared" si="150"/>
        <v/>
      </c>
      <c r="Y81" s="63" t="str">
        <f t="shared" si="151"/>
        <v/>
      </c>
      <c r="Z81" s="55" t="str">
        <f t="shared" si="152"/>
        <v/>
      </c>
      <c r="AA81" s="65" t="str">
        <f t="shared" si="153"/>
        <v/>
      </c>
      <c r="AB81" s="56" t="str">
        <f t="shared" si="16"/>
        <v/>
      </c>
      <c r="AC81" s="66" t="str">
        <f t="shared" si="154"/>
        <v/>
      </c>
      <c r="AD81" s="58" t="str">
        <f t="shared" si="155"/>
        <v/>
      </c>
      <c r="AE81" s="67" t="str">
        <f t="shared" si="156"/>
        <v/>
      </c>
      <c r="AF81" s="60" t="str">
        <f t="shared" si="157"/>
        <v/>
      </c>
      <c r="AG81" s="60" t="str">
        <f t="shared" si="158"/>
        <v/>
      </c>
      <c r="AH81" s="68" t="str">
        <f t="shared" si="159"/>
        <v/>
      </c>
      <c r="AI81" s="69" t="str">
        <f t="shared" si="23"/>
        <v/>
      </c>
      <c r="AJ81" s="63" t="str">
        <f t="shared" si="160"/>
        <v/>
      </c>
      <c r="AK81" s="63" t="str">
        <f t="shared" si="161"/>
        <v/>
      </c>
      <c r="AL81" s="63" t="str">
        <f t="shared" si="162"/>
        <v/>
      </c>
      <c r="AM81" s="63" t="str">
        <f t="shared" si="163"/>
        <v/>
      </c>
      <c r="AN81" s="63" t="str">
        <f t="shared" si="164"/>
        <v/>
      </c>
    </row>
    <row r="82" spans="3:40" ht="25.5" hidden="1" outlineLevel="1" thickTop="1" thickBot="1" x14ac:dyDescent="0.4">
      <c r="C82" s="111"/>
      <c r="D82" s="112"/>
      <c r="E82" s="51"/>
      <c r="F82" s="52"/>
      <c r="G82" s="52"/>
      <c r="H82" s="51"/>
      <c r="I82" s="51"/>
      <c r="J82" s="53"/>
      <c r="K82" s="53"/>
      <c r="L82" s="54" t="str">
        <f t="shared" si="143"/>
        <v/>
      </c>
      <c r="M82" s="55" t="str">
        <f t="shared" si="144"/>
        <v/>
      </c>
      <c r="N82" s="56" t="str">
        <f t="shared" si="2"/>
        <v/>
      </c>
      <c r="O82" s="57" t="str">
        <f t="shared" si="145"/>
        <v/>
      </c>
      <c r="P82" s="58" t="str">
        <f t="shared" si="4"/>
        <v/>
      </c>
      <c r="Q82" s="59" t="str">
        <f t="shared" si="146"/>
        <v/>
      </c>
      <c r="R82" s="60" t="str">
        <f t="shared" si="6"/>
        <v/>
      </c>
      <c r="S82" s="55" t="str">
        <f t="shared" si="147"/>
        <v/>
      </c>
      <c r="T82" s="61" t="str">
        <f t="shared" si="148"/>
        <v/>
      </c>
      <c r="U82" s="62" t="str">
        <f t="shared" si="9"/>
        <v/>
      </c>
      <c r="V82" s="63" t="str">
        <f t="shared" si="149"/>
        <v/>
      </c>
      <c r="W82" s="64" t="str">
        <f t="shared" si="11"/>
        <v/>
      </c>
      <c r="X82" s="63" t="str">
        <f t="shared" si="150"/>
        <v/>
      </c>
      <c r="Y82" s="63" t="str">
        <f t="shared" si="151"/>
        <v/>
      </c>
      <c r="Z82" s="55" t="str">
        <f t="shared" si="152"/>
        <v/>
      </c>
      <c r="AA82" s="65" t="str">
        <f t="shared" si="153"/>
        <v/>
      </c>
      <c r="AB82" s="56" t="str">
        <f t="shared" si="16"/>
        <v/>
      </c>
      <c r="AC82" s="66" t="str">
        <f t="shared" si="154"/>
        <v/>
      </c>
      <c r="AD82" s="58" t="str">
        <f t="shared" si="155"/>
        <v/>
      </c>
      <c r="AE82" s="67" t="str">
        <f t="shared" si="156"/>
        <v/>
      </c>
      <c r="AF82" s="60" t="str">
        <f t="shared" si="157"/>
        <v/>
      </c>
      <c r="AG82" s="60" t="str">
        <f t="shared" si="158"/>
        <v/>
      </c>
      <c r="AH82" s="68" t="str">
        <f t="shared" si="159"/>
        <v/>
      </c>
      <c r="AI82" s="69" t="str">
        <f t="shared" si="23"/>
        <v/>
      </c>
      <c r="AJ82" s="63" t="str">
        <f t="shared" si="160"/>
        <v/>
      </c>
      <c r="AK82" s="63" t="str">
        <f t="shared" si="161"/>
        <v/>
      </c>
      <c r="AL82" s="63" t="str">
        <f t="shared" si="162"/>
        <v/>
      </c>
      <c r="AM82" s="63" t="str">
        <f t="shared" si="163"/>
        <v/>
      </c>
      <c r="AN82" s="63" t="str">
        <f t="shared" si="164"/>
        <v/>
      </c>
    </row>
    <row r="83" spans="3:40" ht="25.5" hidden="1" outlineLevel="1" thickTop="1" thickBot="1" x14ac:dyDescent="0.4">
      <c r="C83" s="111"/>
      <c r="D83" s="112"/>
      <c r="E83" s="51"/>
      <c r="F83" s="52"/>
      <c r="G83" s="52"/>
      <c r="H83" s="51"/>
      <c r="I83" s="51"/>
      <c r="J83" s="53"/>
      <c r="K83" s="53"/>
      <c r="L83" s="54" t="str">
        <f t="shared" si="143"/>
        <v/>
      </c>
      <c r="M83" s="55" t="str">
        <f t="shared" si="144"/>
        <v/>
      </c>
      <c r="N83" s="56" t="str">
        <f t="shared" si="2"/>
        <v/>
      </c>
      <c r="O83" s="57" t="str">
        <f t="shared" si="145"/>
        <v/>
      </c>
      <c r="P83" s="58" t="str">
        <f t="shared" si="4"/>
        <v/>
      </c>
      <c r="Q83" s="59" t="str">
        <f t="shared" si="146"/>
        <v/>
      </c>
      <c r="R83" s="60" t="str">
        <f t="shared" si="6"/>
        <v/>
      </c>
      <c r="S83" s="55" t="str">
        <f t="shared" si="147"/>
        <v/>
      </c>
      <c r="T83" s="61" t="str">
        <f t="shared" si="148"/>
        <v/>
      </c>
      <c r="U83" s="62" t="str">
        <f t="shared" si="9"/>
        <v/>
      </c>
      <c r="V83" s="63" t="str">
        <f t="shared" si="149"/>
        <v/>
      </c>
      <c r="W83" s="64" t="str">
        <f t="shared" si="11"/>
        <v/>
      </c>
      <c r="X83" s="63" t="str">
        <f t="shared" si="150"/>
        <v/>
      </c>
      <c r="Y83" s="63" t="str">
        <f t="shared" si="151"/>
        <v/>
      </c>
      <c r="Z83" s="55" t="str">
        <f t="shared" si="152"/>
        <v/>
      </c>
      <c r="AA83" s="65" t="str">
        <f t="shared" si="153"/>
        <v/>
      </c>
      <c r="AB83" s="56" t="str">
        <f t="shared" si="16"/>
        <v/>
      </c>
      <c r="AC83" s="66" t="str">
        <f t="shared" si="154"/>
        <v/>
      </c>
      <c r="AD83" s="58" t="str">
        <f t="shared" si="155"/>
        <v/>
      </c>
      <c r="AE83" s="67" t="str">
        <f t="shared" si="156"/>
        <v/>
      </c>
      <c r="AF83" s="60" t="str">
        <f t="shared" si="157"/>
        <v/>
      </c>
      <c r="AG83" s="60" t="str">
        <f t="shared" si="158"/>
        <v/>
      </c>
      <c r="AH83" s="68" t="str">
        <f t="shared" si="159"/>
        <v/>
      </c>
      <c r="AI83" s="69" t="str">
        <f t="shared" si="23"/>
        <v/>
      </c>
      <c r="AJ83" s="63" t="str">
        <f t="shared" si="160"/>
        <v/>
      </c>
      <c r="AK83" s="63" t="str">
        <f t="shared" si="161"/>
        <v/>
      </c>
      <c r="AL83" s="63" t="str">
        <f t="shared" si="162"/>
        <v/>
      </c>
      <c r="AM83" s="63" t="str">
        <f t="shared" si="163"/>
        <v/>
      </c>
      <c r="AN83" s="63" t="str">
        <f t="shared" si="164"/>
        <v/>
      </c>
    </row>
    <row r="84" spans="3:40" ht="25.5" hidden="1" outlineLevel="1" thickTop="1" thickBot="1" x14ac:dyDescent="0.4">
      <c r="C84" s="111"/>
      <c r="D84" s="112"/>
      <c r="E84" s="51"/>
      <c r="F84" s="52"/>
      <c r="G84" s="52"/>
      <c r="H84" s="51"/>
      <c r="I84" s="51"/>
      <c r="J84" s="53"/>
      <c r="K84" s="53"/>
      <c r="L84" s="54" t="str">
        <f t="shared" si="143"/>
        <v/>
      </c>
      <c r="M84" s="55" t="str">
        <f t="shared" si="144"/>
        <v/>
      </c>
      <c r="N84" s="56" t="str">
        <f t="shared" si="2"/>
        <v/>
      </c>
      <c r="O84" s="57" t="str">
        <f t="shared" si="145"/>
        <v/>
      </c>
      <c r="P84" s="58" t="str">
        <f t="shared" si="4"/>
        <v/>
      </c>
      <c r="Q84" s="59" t="str">
        <f t="shared" si="146"/>
        <v/>
      </c>
      <c r="R84" s="60" t="str">
        <f t="shared" si="6"/>
        <v/>
      </c>
      <c r="S84" s="55" t="str">
        <f t="shared" si="147"/>
        <v/>
      </c>
      <c r="T84" s="61" t="str">
        <f t="shared" si="148"/>
        <v/>
      </c>
      <c r="U84" s="62" t="str">
        <f t="shared" si="9"/>
        <v/>
      </c>
      <c r="V84" s="63" t="str">
        <f t="shared" si="149"/>
        <v/>
      </c>
      <c r="W84" s="64" t="str">
        <f t="shared" si="11"/>
        <v/>
      </c>
      <c r="X84" s="63" t="str">
        <f t="shared" si="150"/>
        <v/>
      </c>
      <c r="Y84" s="63" t="str">
        <f t="shared" si="151"/>
        <v/>
      </c>
      <c r="Z84" s="55" t="str">
        <f t="shared" si="152"/>
        <v/>
      </c>
      <c r="AA84" s="65" t="str">
        <f t="shared" si="153"/>
        <v/>
      </c>
      <c r="AB84" s="56" t="str">
        <f t="shared" si="16"/>
        <v/>
      </c>
      <c r="AC84" s="66" t="str">
        <f t="shared" si="154"/>
        <v/>
      </c>
      <c r="AD84" s="58" t="str">
        <f t="shared" si="155"/>
        <v/>
      </c>
      <c r="AE84" s="67" t="str">
        <f t="shared" si="156"/>
        <v/>
      </c>
      <c r="AF84" s="60" t="str">
        <f t="shared" si="157"/>
        <v/>
      </c>
      <c r="AG84" s="60" t="str">
        <f t="shared" si="158"/>
        <v/>
      </c>
      <c r="AH84" s="68" t="str">
        <f t="shared" si="159"/>
        <v/>
      </c>
      <c r="AI84" s="69" t="str">
        <f t="shared" si="23"/>
        <v/>
      </c>
      <c r="AJ84" s="63" t="str">
        <f t="shared" si="160"/>
        <v/>
      </c>
      <c r="AK84" s="63" t="str">
        <f t="shared" si="161"/>
        <v/>
      </c>
      <c r="AL84" s="63" t="str">
        <f t="shared" si="162"/>
        <v/>
      </c>
      <c r="AM84" s="63" t="str">
        <f t="shared" si="163"/>
        <v/>
      </c>
      <c r="AN84" s="63" t="str">
        <f t="shared" si="164"/>
        <v/>
      </c>
    </row>
    <row r="85" spans="3:40" ht="25.5" hidden="1" outlineLevel="1" thickTop="1" thickBot="1" x14ac:dyDescent="0.4">
      <c r="C85" s="111"/>
      <c r="D85" s="112"/>
      <c r="E85" s="51"/>
      <c r="F85" s="52"/>
      <c r="G85" s="52"/>
      <c r="H85" s="51"/>
      <c r="I85" s="51"/>
      <c r="J85" s="53"/>
      <c r="K85" s="53"/>
      <c r="L85" s="54" t="str">
        <f t="shared" si="143"/>
        <v/>
      </c>
      <c r="M85" s="55" t="str">
        <f t="shared" si="144"/>
        <v/>
      </c>
      <c r="N85" s="56" t="str">
        <f t="shared" si="2"/>
        <v/>
      </c>
      <c r="O85" s="57" t="str">
        <f t="shared" si="145"/>
        <v/>
      </c>
      <c r="P85" s="58" t="str">
        <f t="shared" si="4"/>
        <v/>
      </c>
      <c r="Q85" s="59" t="str">
        <f t="shared" si="146"/>
        <v/>
      </c>
      <c r="R85" s="60" t="str">
        <f t="shared" si="6"/>
        <v/>
      </c>
      <c r="S85" s="55" t="str">
        <f t="shared" si="147"/>
        <v/>
      </c>
      <c r="T85" s="61" t="str">
        <f t="shared" si="148"/>
        <v/>
      </c>
      <c r="U85" s="62" t="str">
        <f t="shared" si="9"/>
        <v/>
      </c>
      <c r="V85" s="63" t="str">
        <f t="shared" si="149"/>
        <v/>
      </c>
      <c r="W85" s="64" t="str">
        <f t="shared" si="11"/>
        <v/>
      </c>
      <c r="X85" s="63" t="str">
        <f t="shared" si="150"/>
        <v/>
      </c>
      <c r="Y85" s="63" t="str">
        <f t="shared" si="151"/>
        <v/>
      </c>
      <c r="Z85" s="55" t="str">
        <f t="shared" si="152"/>
        <v/>
      </c>
      <c r="AA85" s="65" t="str">
        <f t="shared" si="153"/>
        <v/>
      </c>
      <c r="AB85" s="56" t="str">
        <f t="shared" si="16"/>
        <v/>
      </c>
      <c r="AC85" s="66" t="str">
        <f t="shared" si="154"/>
        <v/>
      </c>
      <c r="AD85" s="58" t="str">
        <f t="shared" si="155"/>
        <v/>
      </c>
      <c r="AE85" s="67" t="str">
        <f t="shared" si="156"/>
        <v/>
      </c>
      <c r="AF85" s="60" t="str">
        <f t="shared" si="157"/>
        <v/>
      </c>
      <c r="AG85" s="60" t="str">
        <f t="shared" si="158"/>
        <v/>
      </c>
      <c r="AH85" s="68" t="str">
        <f t="shared" si="159"/>
        <v/>
      </c>
      <c r="AI85" s="69" t="str">
        <f t="shared" si="23"/>
        <v/>
      </c>
      <c r="AJ85" s="63" t="str">
        <f t="shared" si="160"/>
        <v/>
      </c>
      <c r="AK85" s="63" t="str">
        <f t="shared" si="161"/>
        <v/>
      </c>
      <c r="AL85" s="63" t="str">
        <f t="shared" si="162"/>
        <v/>
      </c>
      <c r="AM85" s="63" t="str">
        <f t="shared" si="163"/>
        <v/>
      </c>
      <c r="AN85" s="63" t="str">
        <f t="shared" si="164"/>
        <v/>
      </c>
    </row>
    <row r="86" spans="3:40" ht="25.5" hidden="1" outlineLevel="1" thickTop="1" thickBot="1" x14ac:dyDescent="0.4">
      <c r="C86" s="111"/>
      <c r="D86" s="112"/>
      <c r="E86" s="51"/>
      <c r="F86" s="52"/>
      <c r="G86" s="52"/>
      <c r="H86" s="51"/>
      <c r="I86" s="51"/>
      <c r="J86" s="53"/>
      <c r="K86" s="53"/>
      <c r="L86" s="54" t="str">
        <f t="shared" si="143"/>
        <v/>
      </c>
      <c r="M86" s="55" t="str">
        <f t="shared" si="144"/>
        <v/>
      </c>
      <c r="N86" s="56" t="str">
        <f t="shared" si="2"/>
        <v/>
      </c>
      <c r="O86" s="57" t="str">
        <f t="shared" si="145"/>
        <v/>
      </c>
      <c r="P86" s="58" t="str">
        <f t="shared" si="4"/>
        <v/>
      </c>
      <c r="Q86" s="59" t="str">
        <f t="shared" si="146"/>
        <v/>
      </c>
      <c r="R86" s="60" t="str">
        <f t="shared" si="6"/>
        <v/>
      </c>
      <c r="S86" s="55" t="str">
        <f t="shared" si="147"/>
        <v/>
      </c>
      <c r="T86" s="61" t="str">
        <f t="shared" si="148"/>
        <v/>
      </c>
      <c r="U86" s="62" t="str">
        <f t="shared" si="9"/>
        <v/>
      </c>
      <c r="V86" s="63" t="str">
        <f t="shared" si="149"/>
        <v/>
      </c>
      <c r="W86" s="64" t="str">
        <f t="shared" si="11"/>
        <v/>
      </c>
      <c r="X86" s="63" t="str">
        <f t="shared" si="150"/>
        <v/>
      </c>
      <c r="Y86" s="63" t="str">
        <f t="shared" si="151"/>
        <v/>
      </c>
      <c r="Z86" s="55" t="str">
        <f t="shared" si="152"/>
        <v/>
      </c>
      <c r="AA86" s="65" t="str">
        <f t="shared" si="153"/>
        <v/>
      </c>
      <c r="AB86" s="56" t="str">
        <f t="shared" si="16"/>
        <v/>
      </c>
      <c r="AC86" s="66" t="str">
        <f t="shared" si="154"/>
        <v/>
      </c>
      <c r="AD86" s="58" t="str">
        <f t="shared" si="155"/>
        <v/>
      </c>
      <c r="AE86" s="67" t="str">
        <f t="shared" si="156"/>
        <v/>
      </c>
      <c r="AF86" s="60" t="str">
        <f t="shared" si="157"/>
        <v/>
      </c>
      <c r="AG86" s="60" t="str">
        <f t="shared" si="158"/>
        <v/>
      </c>
      <c r="AH86" s="68" t="str">
        <f t="shared" si="159"/>
        <v/>
      </c>
      <c r="AI86" s="69" t="str">
        <f t="shared" si="23"/>
        <v/>
      </c>
      <c r="AJ86" s="63" t="str">
        <f t="shared" si="160"/>
        <v/>
      </c>
      <c r="AK86" s="63" t="str">
        <f t="shared" si="161"/>
        <v/>
      </c>
      <c r="AL86" s="63" t="str">
        <f t="shared" si="162"/>
        <v/>
      </c>
      <c r="AM86" s="63" t="str">
        <f t="shared" si="163"/>
        <v/>
      </c>
      <c r="AN86" s="63" t="str">
        <f t="shared" si="164"/>
        <v/>
      </c>
    </row>
    <row r="87" spans="3:40" ht="25.5" hidden="1" outlineLevel="1" thickTop="1" thickBot="1" x14ac:dyDescent="0.4">
      <c r="C87" s="111"/>
      <c r="D87" s="112"/>
      <c r="E87" s="51"/>
      <c r="F87" s="52"/>
      <c r="G87" s="52"/>
      <c r="H87" s="51"/>
      <c r="I87" s="51"/>
      <c r="J87" s="53"/>
      <c r="K87" s="53"/>
      <c r="L87" s="54" t="str">
        <f t="shared" si="143"/>
        <v/>
      </c>
      <c r="M87" s="55" t="str">
        <f t="shared" si="144"/>
        <v/>
      </c>
      <c r="N87" s="56" t="str">
        <f t="shared" si="2"/>
        <v/>
      </c>
      <c r="O87" s="57" t="str">
        <f t="shared" si="145"/>
        <v/>
      </c>
      <c r="P87" s="58" t="str">
        <f t="shared" si="4"/>
        <v/>
      </c>
      <c r="Q87" s="59" t="str">
        <f t="shared" si="146"/>
        <v/>
      </c>
      <c r="R87" s="60" t="str">
        <f t="shared" si="6"/>
        <v/>
      </c>
      <c r="S87" s="55" t="str">
        <f t="shared" si="147"/>
        <v/>
      </c>
      <c r="T87" s="61" t="str">
        <f t="shared" si="148"/>
        <v/>
      </c>
      <c r="U87" s="62" t="str">
        <f t="shared" si="9"/>
        <v/>
      </c>
      <c r="V87" s="63" t="str">
        <f t="shared" si="149"/>
        <v/>
      </c>
      <c r="W87" s="64" t="str">
        <f t="shared" si="11"/>
        <v/>
      </c>
      <c r="X87" s="63" t="str">
        <f t="shared" si="150"/>
        <v/>
      </c>
      <c r="Y87" s="63" t="str">
        <f t="shared" si="151"/>
        <v/>
      </c>
      <c r="Z87" s="55" t="str">
        <f t="shared" si="152"/>
        <v/>
      </c>
      <c r="AA87" s="65" t="str">
        <f t="shared" si="153"/>
        <v/>
      </c>
      <c r="AB87" s="56" t="str">
        <f t="shared" si="16"/>
        <v/>
      </c>
      <c r="AC87" s="66" t="str">
        <f t="shared" si="154"/>
        <v/>
      </c>
      <c r="AD87" s="58" t="str">
        <f t="shared" si="155"/>
        <v/>
      </c>
      <c r="AE87" s="67" t="str">
        <f t="shared" si="156"/>
        <v/>
      </c>
      <c r="AF87" s="60" t="str">
        <f t="shared" si="157"/>
        <v/>
      </c>
      <c r="AG87" s="60" t="str">
        <f t="shared" si="158"/>
        <v/>
      </c>
      <c r="AH87" s="68" t="str">
        <f t="shared" si="159"/>
        <v/>
      </c>
      <c r="AI87" s="69" t="str">
        <f t="shared" si="23"/>
        <v/>
      </c>
      <c r="AJ87" s="63" t="str">
        <f t="shared" si="160"/>
        <v/>
      </c>
      <c r="AK87" s="63" t="str">
        <f t="shared" si="161"/>
        <v/>
      </c>
      <c r="AL87" s="63" t="str">
        <f t="shared" si="162"/>
        <v/>
      </c>
      <c r="AM87" s="63" t="str">
        <f t="shared" si="163"/>
        <v/>
      </c>
      <c r="AN87" s="63" t="str">
        <f t="shared" si="164"/>
        <v/>
      </c>
    </row>
    <row r="88" spans="3:40" ht="25.5" hidden="1" outlineLevel="1" thickTop="1" thickBot="1" x14ac:dyDescent="0.4">
      <c r="C88" s="111"/>
      <c r="D88" s="112"/>
      <c r="E88" s="51"/>
      <c r="F88" s="52"/>
      <c r="G88" s="52"/>
      <c r="H88" s="51"/>
      <c r="I88" s="51"/>
      <c r="J88" s="53"/>
      <c r="K88" s="53"/>
      <c r="L88" s="54" t="str">
        <f t="shared" si="143"/>
        <v/>
      </c>
      <c r="M88" s="55" t="str">
        <f t="shared" si="144"/>
        <v/>
      </c>
      <c r="N88" s="56" t="str">
        <f t="shared" si="2"/>
        <v/>
      </c>
      <c r="O88" s="57" t="str">
        <f t="shared" si="145"/>
        <v/>
      </c>
      <c r="P88" s="58" t="str">
        <f t="shared" si="4"/>
        <v/>
      </c>
      <c r="Q88" s="59" t="str">
        <f t="shared" si="146"/>
        <v/>
      </c>
      <c r="R88" s="60" t="str">
        <f t="shared" si="6"/>
        <v/>
      </c>
      <c r="S88" s="55" t="str">
        <f t="shared" si="147"/>
        <v/>
      </c>
      <c r="T88" s="61" t="str">
        <f t="shared" si="148"/>
        <v/>
      </c>
      <c r="U88" s="62" t="str">
        <f t="shared" si="9"/>
        <v/>
      </c>
      <c r="V88" s="63" t="str">
        <f t="shared" si="149"/>
        <v/>
      </c>
      <c r="W88" s="64" t="str">
        <f t="shared" si="11"/>
        <v/>
      </c>
      <c r="X88" s="63" t="str">
        <f t="shared" si="150"/>
        <v/>
      </c>
      <c r="Y88" s="63" t="str">
        <f t="shared" si="151"/>
        <v/>
      </c>
      <c r="Z88" s="55" t="str">
        <f t="shared" si="152"/>
        <v/>
      </c>
      <c r="AA88" s="65" t="str">
        <f t="shared" si="153"/>
        <v/>
      </c>
      <c r="AB88" s="56" t="str">
        <f t="shared" si="16"/>
        <v/>
      </c>
      <c r="AC88" s="66" t="str">
        <f t="shared" si="154"/>
        <v/>
      </c>
      <c r="AD88" s="58" t="str">
        <f t="shared" si="155"/>
        <v/>
      </c>
      <c r="AE88" s="67" t="str">
        <f t="shared" si="156"/>
        <v/>
      </c>
      <c r="AF88" s="60" t="str">
        <f t="shared" si="157"/>
        <v/>
      </c>
      <c r="AG88" s="60" t="str">
        <f t="shared" si="158"/>
        <v/>
      </c>
      <c r="AH88" s="68" t="str">
        <f t="shared" si="159"/>
        <v/>
      </c>
      <c r="AI88" s="69" t="str">
        <f t="shared" si="23"/>
        <v/>
      </c>
      <c r="AJ88" s="63" t="str">
        <f t="shared" si="160"/>
        <v/>
      </c>
      <c r="AK88" s="63" t="str">
        <f t="shared" si="161"/>
        <v/>
      </c>
      <c r="AL88" s="63" t="str">
        <f t="shared" si="162"/>
        <v/>
      </c>
      <c r="AM88" s="63" t="str">
        <f t="shared" si="163"/>
        <v/>
      </c>
      <c r="AN88" s="63" t="str">
        <f t="shared" si="164"/>
        <v/>
      </c>
    </row>
    <row r="89" spans="3:40" ht="25.5" hidden="1" outlineLevel="1" thickTop="1" thickBot="1" x14ac:dyDescent="0.4">
      <c r="C89" s="111"/>
      <c r="D89" s="112"/>
      <c r="E89" s="51"/>
      <c r="F89" s="52"/>
      <c r="G89" s="52"/>
      <c r="H89" s="51"/>
      <c r="I89" s="51"/>
      <c r="J89" s="53"/>
      <c r="K89" s="53"/>
      <c r="L89" s="54" t="str">
        <f t="shared" si="143"/>
        <v/>
      </c>
      <c r="M89" s="55" t="str">
        <f t="shared" si="144"/>
        <v/>
      </c>
      <c r="N89" s="56" t="str">
        <f t="shared" si="2"/>
        <v/>
      </c>
      <c r="O89" s="57" t="str">
        <f t="shared" si="145"/>
        <v/>
      </c>
      <c r="P89" s="58" t="str">
        <f t="shared" si="4"/>
        <v/>
      </c>
      <c r="Q89" s="59" t="str">
        <f t="shared" si="146"/>
        <v/>
      </c>
      <c r="R89" s="60" t="str">
        <f t="shared" si="6"/>
        <v/>
      </c>
      <c r="S89" s="55" t="str">
        <f t="shared" si="147"/>
        <v/>
      </c>
      <c r="T89" s="61" t="str">
        <f t="shared" si="148"/>
        <v/>
      </c>
      <c r="U89" s="62" t="str">
        <f t="shared" si="9"/>
        <v/>
      </c>
      <c r="V89" s="63" t="str">
        <f t="shared" si="149"/>
        <v/>
      </c>
      <c r="W89" s="64" t="str">
        <f t="shared" si="11"/>
        <v/>
      </c>
      <c r="X89" s="63" t="str">
        <f t="shared" si="150"/>
        <v/>
      </c>
      <c r="Y89" s="63" t="str">
        <f t="shared" si="151"/>
        <v/>
      </c>
      <c r="Z89" s="55" t="str">
        <f t="shared" si="152"/>
        <v/>
      </c>
      <c r="AA89" s="65" t="str">
        <f t="shared" si="153"/>
        <v/>
      </c>
      <c r="AB89" s="56" t="str">
        <f t="shared" si="16"/>
        <v/>
      </c>
      <c r="AC89" s="66" t="str">
        <f t="shared" si="154"/>
        <v/>
      </c>
      <c r="AD89" s="58" t="str">
        <f t="shared" si="155"/>
        <v/>
      </c>
      <c r="AE89" s="67" t="str">
        <f t="shared" si="156"/>
        <v/>
      </c>
      <c r="AF89" s="60" t="str">
        <f t="shared" si="157"/>
        <v/>
      </c>
      <c r="AG89" s="60" t="str">
        <f t="shared" si="158"/>
        <v/>
      </c>
      <c r="AH89" s="68" t="str">
        <f t="shared" si="159"/>
        <v/>
      </c>
      <c r="AI89" s="69" t="str">
        <f t="shared" si="23"/>
        <v/>
      </c>
      <c r="AJ89" s="63" t="str">
        <f t="shared" si="160"/>
        <v/>
      </c>
      <c r="AK89" s="63" t="str">
        <f t="shared" si="161"/>
        <v/>
      </c>
      <c r="AL89" s="63" t="str">
        <f t="shared" si="162"/>
        <v/>
      </c>
      <c r="AM89" s="63" t="str">
        <f t="shared" si="163"/>
        <v/>
      </c>
      <c r="AN89" s="63" t="str">
        <f t="shared" si="164"/>
        <v/>
      </c>
    </row>
    <row r="90" spans="3:40" ht="25.5" hidden="1" outlineLevel="1" thickTop="1" thickBot="1" x14ac:dyDescent="0.4">
      <c r="C90" s="111"/>
      <c r="D90" s="112"/>
      <c r="E90" s="51"/>
      <c r="F90" s="52"/>
      <c r="G90" s="52"/>
      <c r="H90" s="51"/>
      <c r="I90" s="51"/>
      <c r="J90" s="53"/>
      <c r="K90" s="53"/>
      <c r="L90" s="54" t="str">
        <f t="shared" si="143"/>
        <v/>
      </c>
      <c r="M90" s="55" t="str">
        <f t="shared" si="144"/>
        <v/>
      </c>
      <c r="N90" s="56" t="str">
        <f t="shared" si="2"/>
        <v/>
      </c>
      <c r="O90" s="57" t="str">
        <f t="shared" si="145"/>
        <v/>
      </c>
      <c r="P90" s="58" t="str">
        <f t="shared" si="4"/>
        <v/>
      </c>
      <c r="Q90" s="59" t="str">
        <f t="shared" si="146"/>
        <v/>
      </c>
      <c r="R90" s="60" t="str">
        <f t="shared" si="6"/>
        <v/>
      </c>
      <c r="S90" s="55" t="str">
        <f t="shared" si="147"/>
        <v/>
      </c>
      <c r="T90" s="61" t="str">
        <f t="shared" si="148"/>
        <v/>
      </c>
      <c r="U90" s="62" t="str">
        <f t="shared" si="9"/>
        <v/>
      </c>
      <c r="V90" s="63" t="str">
        <f t="shared" si="149"/>
        <v/>
      </c>
      <c r="W90" s="64" t="str">
        <f t="shared" si="11"/>
        <v/>
      </c>
      <c r="X90" s="63" t="str">
        <f t="shared" si="150"/>
        <v/>
      </c>
      <c r="Y90" s="63" t="str">
        <f t="shared" si="151"/>
        <v/>
      </c>
      <c r="Z90" s="55" t="str">
        <f t="shared" si="152"/>
        <v/>
      </c>
      <c r="AA90" s="65" t="str">
        <f t="shared" si="153"/>
        <v/>
      </c>
      <c r="AB90" s="56" t="str">
        <f t="shared" si="16"/>
        <v/>
      </c>
      <c r="AC90" s="66" t="str">
        <f t="shared" si="154"/>
        <v/>
      </c>
      <c r="AD90" s="58" t="str">
        <f t="shared" si="155"/>
        <v/>
      </c>
      <c r="AE90" s="67" t="str">
        <f t="shared" si="156"/>
        <v/>
      </c>
      <c r="AF90" s="60" t="str">
        <f t="shared" si="157"/>
        <v/>
      </c>
      <c r="AG90" s="60" t="str">
        <f t="shared" si="158"/>
        <v/>
      </c>
      <c r="AH90" s="68" t="str">
        <f t="shared" si="159"/>
        <v/>
      </c>
      <c r="AI90" s="69" t="str">
        <f t="shared" si="23"/>
        <v/>
      </c>
      <c r="AJ90" s="63" t="str">
        <f t="shared" si="160"/>
        <v/>
      </c>
      <c r="AK90" s="63" t="str">
        <f t="shared" si="161"/>
        <v/>
      </c>
      <c r="AL90" s="63" t="str">
        <f t="shared" si="162"/>
        <v/>
      </c>
      <c r="AM90" s="63" t="str">
        <f t="shared" si="163"/>
        <v/>
      </c>
      <c r="AN90" s="63" t="str">
        <f t="shared" si="164"/>
        <v/>
      </c>
    </row>
    <row r="91" spans="3:40" ht="25.5" hidden="1" outlineLevel="1" thickTop="1" thickBot="1" x14ac:dyDescent="0.4">
      <c r="C91" s="111"/>
      <c r="D91" s="112"/>
      <c r="E91" s="51"/>
      <c r="F91" s="52"/>
      <c r="G91" s="52"/>
      <c r="H91" s="51"/>
      <c r="I91" s="51"/>
      <c r="J91" s="53"/>
      <c r="K91" s="53"/>
      <c r="L91" s="54" t="str">
        <f t="shared" si="143"/>
        <v/>
      </c>
      <c r="M91" s="55" t="str">
        <f t="shared" si="144"/>
        <v/>
      </c>
      <c r="N91" s="56" t="str">
        <f t="shared" si="2"/>
        <v/>
      </c>
      <c r="O91" s="57" t="str">
        <f t="shared" si="145"/>
        <v/>
      </c>
      <c r="P91" s="58" t="str">
        <f t="shared" si="4"/>
        <v/>
      </c>
      <c r="Q91" s="59" t="str">
        <f t="shared" si="146"/>
        <v/>
      </c>
      <c r="R91" s="60" t="str">
        <f t="shared" si="6"/>
        <v/>
      </c>
      <c r="S91" s="55" t="str">
        <f t="shared" si="147"/>
        <v/>
      </c>
      <c r="T91" s="61" t="str">
        <f t="shared" si="148"/>
        <v/>
      </c>
      <c r="U91" s="62" t="str">
        <f t="shared" si="9"/>
        <v/>
      </c>
      <c r="V91" s="63" t="str">
        <f t="shared" si="149"/>
        <v/>
      </c>
      <c r="W91" s="64" t="str">
        <f t="shared" si="11"/>
        <v/>
      </c>
      <c r="X91" s="63" t="str">
        <f t="shared" si="150"/>
        <v/>
      </c>
      <c r="Y91" s="63" t="str">
        <f t="shared" si="151"/>
        <v/>
      </c>
      <c r="Z91" s="55" t="str">
        <f t="shared" si="152"/>
        <v/>
      </c>
      <c r="AA91" s="65" t="str">
        <f t="shared" si="153"/>
        <v/>
      </c>
      <c r="AB91" s="56" t="str">
        <f t="shared" si="16"/>
        <v/>
      </c>
      <c r="AC91" s="66" t="str">
        <f t="shared" si="154"/>
        <v/>
      </c>
      <c r="AD91" s="58" t="str">
        <f t="shared" si="155"/>
        <v/>
      </c>
      <c r="AE91" s="67" t="str">
        <f t="shared" si="156"/>
        <v/>
      </c>
      <c r="AF91" s="60" t="str">
        <f t="shared" si="157"/>
        <v/>
      </c>
      <c r="AG91" s="60" t="str">
        <f t="shared" si="158"/>
        <v/>
      </c>
      <c r="AH91" s="68" t="str">
        <f t="shared" si="159"/>
        <v/>
      </c>
      <c r="AI91" s="69" t="str">
        <f t="shared" si="23"/>
        <v/>
      </c>
      <c r="AJ91" s="63" t="str">
        <f t="shared" si="160"/>
        <v/>
      </c>
      <c r="AK91" s="63" t="str">
        <f t="shared" si="161"/>
        <v/>
      </c>
      <c r="AL91" s="63" t="str">
        <f t="shared" si="162"/>
        <v/>
      </c>
      <c r="AM91" s="63" t="str">
        <f t="shared" si="163"/>
        <v/>
      </c>
      <c r="AN91" s="63" t="str">
        <f t="shared" si="164"/>
        <v/>
      </c>
    </row>
    <row r="92" spans="3:40" ht="25.5" hidden="1" outlineLevel="1" thickTop="1" thickBot="1" x14ac:dyDescent="0.4">
      <c r="C92" s="111"/>
      <c r="D92" s="112"/>
      <c r="E92" s="51"/>
      <c r="F92" s="52"/>
      <c r="G92" s="52"/>
      <c r="H92" s="51"/>
      <c r="I92" s="51"/>
      <c r="J92" s="53"/>
      <c r="K92" s="53"/>
      <c r="L92" s="54" t="str">
        <f t="shared" si="143"/>
        <v/>
      </c>
      <c r="M92" s="55" t="str">
        <f t="shared" si="144"/>
        <v/>
      </c>
      <c r="N92" s="56" t="str">
        <f t="shared" si="2"/>
        <v/>
      </c>
      <c r="O92" s="57" t="str">
        <f t="shared" si="145"/>
        <v/>
      </c>
      <c r="P92" s="58" t="str">
        <f t="shared" si="4"/>
        <v/>
      </c>
      <c r="Q92" s="59" t="str">
        <f t="shared" si="146"/>
        <v/>
      </c>
      <c r="R92" s="60" t="str">
        <f t="shared" si="6"/>
        <v/>
      </c>
      <c r="S92" s="55" t="str">
        <f t="shared" si="147"/>
        <v/>
      </c>
      <c r="T92" s="61" t="str">
        <f t="shared" si="148"/>
        <v/>
      </c>
      <c r="U92" s="62" t="str">
        <f t="shared" si="9"/>
        <v/>
      </c>
      <c r="V92" s="63" t="str">
        <f t="shared" si="149"/>
        <v/>
      </c>
      <c r="W92" s="64" t="str">
        <f t="shared" si="11"/>
        <v/>
      </c>
      <c r="X92" s="63" t="str">
        <f t="shared" si="150"/>
        <v/>
      </c>
      <c r="Y92" s="63" t="str">
        <f t="shared" si="151"/>
        <v/>
      </c>
      <c r="Z92" s="55" t="str">
        <f t="shared" si="152"/>
        <v/>
      </c>
      <c r="AA92" s="65" t="str">
        <f t="shared" si="153"/>
        <v/>
      </c>
      <c r="AB92" s="56" t="str">
        <f t="shared" si="16"/>
        <v/>
      </c>
      <c r="AC92" s="66" t="str">
        <f t="shared" si="154"/>
        <v/>
      </c>
      <c r="AD92" s="58" t="str">
        <f t="shared" si="155"/>
        <v/>
      </c>
      <c r="AE92" s="67" t="str">
        <f t="shared" si="156"/>
        <v/>
      </c>
      <c r="AF92" s="60" t="str">
        <f t="shared" si="157"/>
        <v/>
      </c>
      <c r="AG92" s="60" t="str">
        <f t="shared" si="158"/>
        <v/>
      </c>
      <c r="AH92" s="68" t="str">
        <f t="shared" si="159"/>
        <v/>
      </c>
      <c r="AI92" s="69" t="str">
        <f t="shared" si="23"/>
        <v/>
      </c>
      <c r="AJ92" s="63" t="str">
        <f t="shared" si="160"/>
        <v/>
      </c>
      <c r="AK92" s="63" t="str">
        <f t="shared" si="161"/>
        <v/>
      </c>
      <c r="AL92" s="63" t="str">
        <f t="shared" si="162"/>
        <v/>
      </c>
      <c r="AM92" s="63" t="str">
        <f t="shared" si="163"/>
        <v/>
      </c>
      <c r="AN92" s="63" t="str">
        <f t="shared" si="164"/>
        <v/>
      </c>
    </row>
    <row r="93" spans="3:40" ht="25.5" hidden="1" outlineLevel="1" thickTop="1" thickBot="1" x14ac:dyDescent="0.4">
      <c r="C93" s="111"/>
      <c r="D93" s="112"/>
      <c r="E93" s="51"/>
      <c r="F93" s="52"/>
      <c r="G93" s="52"/>
      <c r="H93" s="51"/>
      <c r="I93" s="51"/>
      <c r="J93" s="53"/>
      <c r="K93" s="53"/>
      <c r="L93" s="54" t="str">
        <f t="shared" si="143"/>
        <v/>
      </c>
      <c r="M93" s="55" t="str">
        <f t="shared" si="144"/>
        <v/>
      </c>
      <c r="N93" s="56" t="str">
        <f t="shared" si="2"/>
        <v/>
      </c>
      <c r="O93" s="57" t="str">
        <f t="shared" si="145"/>
        <v/>
      </c>
      <c r="P93" s="58" t="str">
        <f t="shared" si="4"/>
        <v/>
      </c>
      <c r="Q93" s="59" t="str">
        <f t="shared" si="146"/>
        <v/>
      </c>
      <c r="R93" s="60" t="str">
        <f t="shared" si="6"/>
        <v/>
      </c>
      <c r="S93" s="55" t="str">
        <f t="shared" si="147"/>
        <v/>
      </c>
      <c r="T93" s="61" t="str">
        <f t="shared" si="148"/>
        <v/>
      </c>
      <c r="U93" s="62" t="str">
        <f t="shared" si="9"/>
        <v/>
      </c>
      <c r="V93" s="63" t="str">
        <f t="shared" si="149"/>
        <v/>
      </c>
      <c r="W93" s="64" t="str">
        <f t="shared" si="11"/>
        <v/>
      </c>
      <c r="X93" s="63" t="str">
        <f t="shared" si="150"/>
        <v/>
      </c>
      <c r="Y93" s="63" t="str">
        <f t="shared" si="151"/>
        <v/>
      </c>
      <c r="Z93" s="55" t="str">
        <f t="shared" si="152"/>
        <v/>
      </c>
      <c r="AA93" s="65" t="str">
        <f t="shared" si="153"/>
        <v/>
      </c>
      <c r="AB93" s="56" t="str">
        <f t="shared" si="16"/>
        <v/>
      </c>
      <c r="AC93" s="66" t="str">
        <f t="shared" si="154"/>
        <v/>
      </c>
      <c r="AD93" s="58" t="str">
        <f t="shared" si="155"/>
        <v/>
      </c>
      <c r="AE93" s="67" t="str">
        <f t="shared" si="156"/>
        <v/>
      </c>
      <c r="AF93" s="60" t="str">
        <f t="shared" si="157"/>
        <v/>
      </c>
      <c r="AG93" s="60" t="str">
        <f t="shared" si="158"/>
        <v/>
      </c>
      <c r="AH93" s="68" t="str">
        <f t="shared" si="159"/>
        <v/>
      </c>
      <c r="AI93" s="69" t="str">
        <f t="shared" si="23"/>
        <v/>
      </c>
      <c r="AJ93" s="63" t="str">
        <f t="shared" si="160"/>
        <v/>
      </c>
      <c r="AK93" s="63" t="str">
        <f t="shared" si="161"/>
        <v/>
      </c>
      <c r="AL93" s="63" t="str">
        <f t="shared" si="162"/>
        <v/>
      </c>
      <c r="AM93" s="63" t="str">
        <f t="shared" si="163"/>
        <v/>
      </c>
      <c r="AN93" s="63" t="str">
        <f t="shared" si="164"/>
        <v/>
      </c>
    </row>
    <row r="94" spans="3:40" ht="25.5" hidden="1" outlineLevel="1" thickTop="1" thickBot="1" x14ac:dyDescent="0.4">
      <c r="C94" s="111"/>
      <c r="D94" s="112"/>
      <c r="E94" s="51"/>
      <c r="F94" s="52"/>
      <c r="G94" s="52"/>
      <c r="H94" s="51"/>
      <c r="I94" s="51"/>
      <c r="J94" s="53"/>
      <c r="K94" s="53"/>
      <c r="L94" s="54" t="str">
        <f t="shared" si="143"/>
        <v/>
      </c>
      <c r="M94" s="55" t="str">
        <f t="shared" si="144"/>
        <v/>
      </c>
      <c r="N94" s="56" t="str">
        <f t="shared" si="2"/>
        <v/>
      </c>
      <c r="O94" s="57" t="str">
        <f t="shared" si="145"/>
        <v/>
      </c>
      <c r="P94" s="58" t="str">
        <f t="shared" si="4"/>
        <v/>
      </c>
      <c r="Q94" s="59" t="str">
        <f t="shared" si="146"/>
        <v/>
      </c>
      <c r="R94" s="60" t="str">
        <f t="shared" si="6"/>
        <v/>
      </c>
      <c r="S94" s="55" t="str">
        <f t="shared" si="147"/>
        <v/>
      </c>
      <c r="T94" s="61" t="str">
        <f t="shared" si="148"/>
        <v/>
      </c>
      <c r="U94" s="62" t="str">
        <f t="shared" si="9"/>
        <v/>
      </c>
      <c r="V94" s="63" t="str">
        <f t="shared" si="149"/>
        <v/>
      </c>
      <c r="W94" s="64" t="str">
        <f t="shared" si="11"/>
        <v/>
      </c>
      <c r="X94" s="63" t="str">
        <f t="shared" si="150"/>
        <v/>
      </c>
      <c r="Y94" s="63" t="str">
        <f t="shared" si="151"/>
        <v/>
      </c>
      <c r="Z94" s="55" t="str">
        <f t="shared" si="152"/>
        <v/>
      </c>
      <c r="AA94" s="65" t="str">
        <f t="shared" si="153"/>
        <v/>
      </c>
      <c r="AB94" s="56" t="str">
        <f t="shared" si="16"/>
        <v/>
      </c>
      <c r="AC94" s="66" t="str">
        <f t="shared" si="154"/>
        <v/>
      </c>
      <c r="AD94" s="58" t="str">
        <f t="shared" si="155"/>
        <v/>
      </c>
      <c r="AE94" s="67" t="str">
        <f t="shared" si="156"/>
        <v/>
      </c>
      <c r="AF94" s="60" t="str">
        <f t="shared" si="157"/>
        <v/>
      </c>
      <c r="AG94" s="60" t="str">
        <f t="shared" si="158"/>
        <v/>
      </c>
      <c r="AH94" s="68" t="str">
        <f t="shared" si="159"/>
        <v/>
      </c>
      <c r="AI94" s="69" t="str">
        <f t="shared" si="23"/>
        <v/>
      </c>
      <c r="AJ94" s="63" t="str">
        <f t="shared" si="160"/>
        <v/>
      </c>
      <c r="AK94" s="63" t="str">
        <f t="shared" si="161"/>
        <v/>
      </c>
      <c r="AL94" s="63" t="str">
        <f t="shared" si="162"/>
        <v/>
      </c>
      <c r="AM94" s="63" t="str">
        <f t="shared" si="163"/>
        <v/>
      </c>
      <c r="AN94" s="63" t="str">
        <f t="shared" si="164"/>
        <v/>
      </c>
    </row>
    <row r="95" spans="3:40" ht="25.5" hidden="1" outlineLevel="1" thickTop="1" thickBot="1" x14ac:dyDescent="0.4">
      <c r="C95" s="111"/>
      <c r="D95" s="112"/>
      <c r="E95" s="51"/>
      <c r="F95" s="52"/>
      <c r="G95" s="52"/>
      <c r="H95" s="51"/>
      <c r="I95" s="51"/>
      <c r="J95" s="53"/>
      <c r="K95" s="53"/>
      <c r="L95" s="54" t="str">
        <f t="shared" si="143"/>
        <v/>
      </c>
      <c r="M95" s="55" t="str">
        <f t="shared" si="144"/>
        <v/>
      </c>
      <c r="N95" s="56" t="str">
        <f t="shared" si="2"/>
        <v/>
      </c>
      <c r="O95" s="57" t="str">
        <f t="shared" si="145"/>
        <v/>
      </c>
      <c r="P95" s="58" t="str">
        <f t="shared" si="4"/>
        <v/>
      </c>
      <c r="Q95" s="59" t="str">
        <f t="shared" si="146"/>
        <v/>
      </c>
      <c r="R95" s="60" t="str">
        <f t="shared" si="6"/>
        <v/>
      </c>
      <c r="S95" s="55" t="str">
        <f t="shared" si="147"/>
        <v/>
      </c>
      <c r="T95" s="61" t="str">
        <f t="shared" si="148"/>
        <v/>
      </c>
      <c r="U95" s="62" t="str">
        <f t="shared" si="9"/>
        <v/>
      </c>
      <c r="V95" s="63" t="str">
        <f t="shared" si="149"/>
        <v/>
      </c>
      <c r="W95" s="64" t="str">
        <f t="shared" si="11"/>
        <v/>
      </c>
      <c r="X95" s="63" t="str">
        <f t="shared" si="150"/>
        <v/>
      </c>
      <c r="Y95" s="63" t="str">
        <f t="shared" si="151"/>
        <v/>
      </c>
      <c r="Z95" s="55" t="str">
        <f t="shared" si="152"/>
        <v/>
      </c>
      <c r="AA95" s="65" t="str">
        <f t="shared" si="153"/>
        <v/>
      </c>
      <c r="AB95" s="56" t="str">
        <f t="shared" si="16"/>
        <v/>
      </c>
      <c r="AC95" s="66" t="str">
        <f t="shared" si="154"/>
        <v/>
      </c>
      <c r="AD95" s="58" t="str">
        <f t="shared" si="155"/>
        <v/>
      </c>
      <c r="AE95" s="67" t="str">
        <f t="shared" si="156"/>
        <v/>
      </c>
      <c r="AF95" s="60" t="str">
        <f t="shared" si="157"/>
        <v/>
      </c>
      <c r="AG95" s="60" t="str">
        <f t="shared" si="158"/>
        <v/>
      </c>
      <c r="AH95" s="68" t="str">
        <f t="shared" si="159"/>
        <v/>
      </c>
      <c r="AI95" s="69" t="str">
        <f t="shared" si="23"/>
        <v/>
      </c>
      <c r="AJ95" s="63" t="str">
        <f t="shared" si="160"/>
        <v/>
      </c>
      <c r="AK95" s="63" t="str">
        <f t="shared" si="161"/>
        <v/>
      </c>
      <c r="AL95" s="63" t="str">
        <f t="shared" si="162"/>
        <v/>
      </c>
      <c r="AM95" s="63" t="str">
        <f t="shared" si="163"/>
        <v/>
      </c>
      <c r="AN95" s="63" t="str">
        <f t="shared" si="164"/>
        <v/>
      </c>
    </row>
    <row r="96" spans="3:40" ht="25.5" hidden="1" outlineLevel="1" thickTop="1" thickBot="1" x14ac:dyDescent="0.4">
      <c r="C96" s="111"/>
      <c r="D96" s="112"/>
      <c r="E96" s="51"/>
      <c r="F96" s="52"/>
      <c r="G96" s="52"/>
      <c r="H96" s="51"/>
      <c r="I96" s="51"/>
      <c r="J96" s="53"/>
      <c r="K96" s="53"/>
      <c r="L96" s="54" t="str">
        <f t="shared" si="143"/>
        <v/>
      </c>
      <c r="M96" s="55" t="str">
        <f t="shared" si="144"/>
        <v/>
      </c>
      <c r="N96" s="56" t="str">
        <f t="shared" si="2"/>
        <v/>
      </c>
      <c r="O96" s="57" t="str">
        <f t="shared" si="145"/>
        <v/>
      </c>
      <c r="P96" s="58" t="str">
        <f t="shared" si="4"/>
        <v/>
      </c>
      <c r="Q96" s="59" t="str">
        <f t="shared" si="146"/>
        <v/>
      </c>
      <c r="R96" s="60" t="str">
        <f t="shared" si="6"/>
        <v/>
      </c>
      <c r="S96" s="55" t="str">
        <f t="shared" si="147"/>
        <v/>
      </c>
      <c r="T96" s="61" t="str">
        <f t="shared" si="148"/>
        <v/>
      </c>
      <c r="U96" s="62" t="str">
        <f t="shared" si="9"/>
        <v/>
      </c>
      <c r="V96" s="63" t="str">
        <f t="shared" si="149"/>
        <v/>
      </c>
      <c r="W96" s="64" t="str">
        <f t="shared" si="11"/>
        <v/>
      </c>
      <c r="X96" s="63" t="str">
        <f t="shared" si="150"/>
        <v/>
      </c>
      <c r="Y96" s="63" t="str">
        <f t="shared" si="151"/>
        <v/>
      </c>
      <c r="Z96" s="55" t="str">
        <f t="shared" si="152"/>
        <v/>
      </c>
      <c r="AA96" s="65" t="str">
        <f t="shared" si="153"/>
        <v/>
      </c>
      <c r="AB96" s="56" t="str">
        <f t="shared" si="16"/>
        <v/>
      </c>
      <c r="AC96" s="66" t="str">
        <f t="shared" si="154"/>
        <v/>
      </c>
      <c r="AD96" s="58" t="str">
        <f t="shared" si="155"/>
        <v/>
      </c>
      <c r="AE96" s="67" t="str">
        <f t="shared" si="156"/>
        <v/>
      </c>
      <c r="AF96" s="60" t="str">
        <f t="shared" si="157"/>
        <v/>
      </c>
      <c r="AG96" s="60" t="str">
        <f t="shared" si="158"/>
        <v/>
      </c>
      <c r="AH96" s="68" t="str">
        <f t="shared" si="159"/>
        <v/>
      </c>
      <c r="AI96" s="69" t="str">
        <f t="shared" si="23"/>
        <v/>
      </c>
      <c r="AJ96" s="63" t="str">
        <f t="shared" si="160"/>
        <v/>
      </c>
      <c r="AK96" s="63" t="str">
        <f t="shared" si="161"/>
        <v/>
      </c>
      <c r="AL96" s="63" t="str">
        <f t="shared" si="162"/>
        <v/>
      </c>
      <c r="AM96" s="63" t="str">
        <f t="shared" si="163"/>
        <v/>
      </c>
      <c r="AN96" s="63" t="str">
        <f t="shared" si="164"/>
        <v/>
      </c>
    </row>
    <row r="97" spans="1:40" ht="25.5" hidden="1" outlineLevel="1" thickTop="1" thickBot="1" x14ac:dyDescent="0.4">
      <c r="C97" s="111"/>
      <c r="D97" s="112"/>
      <c r="E97" s="51"/>
      <c r="F97" s="52"/>
      <c r="G97" s="52"/>
      <c r="H97" s="51"/>
      <c r="I97" s="51"/>
      <c r="J97" s="53"/>
      <c r="K97" s="53"/>
      <c r="L97" s="54" t="str">
        <f t="shared" si="143"/>
        <v/>
      </c>
      <c r="M97" s="55" t="str">
        <f t="shared" si="144"/>
        <v/>
      </c>
      <c r="N97" s="56" t="str">
        <f t="shared" si="2"/>
        <v/>
      </c>
      <c r="O97" s="57" t="str">
        <f t="shared" si="145"/>
        <v/>
      </c>
      <c r="P97" s="58" t="str">
        <f t="shared" si="4"/>
        <v/>
      </c>
      <c r="Q97" s="59" t="str">
        <f t="shared" si="146"/>
        <v/>
      </c>
      <c r="R97" s="60" t="str">
        <f t="shared" si="6"/>
        <v/>
      </c>
      <c r="S97" s="55" t="str">
        <f t="shared" si="147"/>
        <v/>
      </c>
      <c r="T97" s="61" t="str">
        <f t="shared" si="148"/>
        <v/>
      </c>
      <c r="U97" s="62" t="str">
        <f t="shared" si="9"/>
        <v/>
      </c>
      <c r="V97" s="63" t="str">
        <f t="shared" si="149"/>
        <v/>
      </c>
      <c r="W97" s="64" t="str">
        <f t="shared" si="11"/>
        <v/>
      </c>
      <c r="X97" s="63" t="str">
        <f t="shared" si="150"/>
        <v/>
      </c>
      <c r="Y97" s="63" t="str">
        <f t="shared" si="151"/>
        <v/>
      </c>
      <c r="Z97" s="55" t="str">
        <f t="shared" si="152"/>
        <v/>
      </c>
      <c r="AA97" s="65" t="str">
        <f t="shared" si="153"/>
        <v/>
      </c>
      <c r="AB97" s="56" t="str">
        <f t="shared" si="16"/>
        <v/>
      </c>
      <c r="AC97" s="66" t="str">
        <f t="shared" si="154"/>
        <v/>
      </c>
      <c r="AD97" s="58" t="str">
        <f t="shared" si="155"/>
        <v/>
      </c>
      <c r="AE97" s="67" t="str">
        <f t="shared" si="156"/>
        <v/>
      </c>
      <c r="AF97" s="60" t="str">
        <f t="shared" si="157"/>
        <v/>
      </c>
      <c r="AG97" s="60" t="str">
        <f t="shared" si="158"/>
        <v/>
      </c>
      <c r="AH97" s="68" t="str">
        <f t="shared" si="159"/>
        <v/>
      </c>
      <c r="AI97" s="69" t="str">
        <f t="shared" si="23"/>
        <v/>
      </c>
      <c r="AJ97" s="63" t="str">
        <f t="shared" si="160"/>
        <v/>
      </c>
      <c r="AK97" s="63" t="str">
        <f t="shared" si="161"/>
        <v/>
      </c>
      <c r="AL97" s="63" t="str">
        <f t="shared" si="162"/>
        <v/>
      </c>
      <c r="AM97" s="63" t="str">
        <f t="shared" si="163"/>
        <v/>
      </c>
      <c r="AN97" s="63" t="str">
        <f t="shared" si="164"/>
        <v/>
      </c>
    </row>
    <row r="98" spans="1:40" ht="25.5" hidden="1" outlineLevel="1" thickTop="1" thickBot="1" x14ac:dyDescent="0.4">
      <c r="C98" s="111"/>
      <c r="D98" s="112"/>
      <c r="E98" s="51"/>
      <c r="F98" s="52"/>
      <c r="G98" s="52"/>
      <c r="H98" s="51"/>
      <c r="I98" s="51"/>
      <c r="J98" s="53"/>
      <c r="K98" s="53"/>
      <c r="L98" s="54" t="str">
        <f t="shared" si="143"/>
        <v/>
      </c>
      <c r="M98" s="55" t="str">
        <f t="shared" si="144"/>
        <v/>
      </c>
      <c r="N98" s="56" t="str">
        <f t="shared" si="2"/>
        <v/>
      </c>
      <c r="O98" s="57" t="str">
        <f t="shared" si="145"/>
        <v/>
      </c>
      <c r="P98" s="58" t="str">
        <f t="shared" si="4"/>
        <v/>
      </c>
      <c r="Q98" s="59" t="str">
        <f t="shared" si="146"/>
        <v/>
      </c>
      <c r="R98" s="60" t="str">
        <f t="shared" si="6"/>
        <v/>
      </c>
      <c r="S98" s="55" t="str">
        <f t="shared" si="147"/>
        <v/>
      </c>
      <c r="T98" s="61" t="str">
        <f t="shared" si="148"/>
        <v/>
      </c>
      <c r="U98" s="62" t="str">
        <f t="shared" si="9"/>
        <v/>
      </c>
      <c r="V98" s="63" t="str">
        <f t="shared" si="149"/>
        <v/>
      </c>
      <c r="W98" s="64" t="str">
        <f t="shared" si="11"/>
        <v/>
      </c>
      <c r="X98" s="63" t="str">
        <f t="shared" si="150"/>
        <v/>
      </c>
      <c r="Y98" s="63" t="str">
        <f t="shared" si="151"/>
        <v/>
      </c>
      <c r="Z98" s="55" t="str">
        <f t="shared" si="152"/>
        <v/>
      </c>
      <c r="AA98" s="65" t="str">
        <f t="shared" si="153"/>
        <v/>
      </c>
      <c r="AB98" s="56" t="str">
        <f t="shared" si="16"/>
        <v/>
      </c>
      <c r="AC98" s="66" t="str">
        <f t="shared" si="154"/>
        <v/>
      </c>
      <c r="AD98" s="58" t="str">
        <f t="shared" si="155"/>
        <v/>
      </c>
      <c r="AE98" s="67" t="str">
        <f t="shared" si="156"/>
        <v/>
      </c>
      <c r="AF98" s="60" t="str">
        <f t="shared" si="157"/>
        <v/>
      </c>
      <c r="AG98" s="60" t="str">
        <f t="shared" si="158"/>
        <v/>
      </c>
      <c r="AH98" s="68" t="str">
        <f t="shared" si="159"/>
        <v/>
      </c>
      <c r="AI98" s="69" t="str">
        <f t="shared" si="23"/>
        <v/>
      </c>
      <c r="AJ98" s="63" t="str">
        <f t="shared" si="160"/>
        <v/>
      </c>
      <c r="AK98" s="63" t="str">
        <f t="shared" si="161"/>
        <v/>
      </c>
      <c r="AL98" s="63" t="str">
        <f t="shared" si="162"/>
        <v/>
      </c>
      <c r="AM98" s="63" t="str">
        <f t="shared" si="163"/>
        <v/>
      </c>
      <c r="AN98" s="63" t="str">
        <f t="shared" si="164"/>
        <v/>
      </c>
    </row>
    <row r="99" spans="1:40" ht="25.5" hidden="1" outlineLevel="1" thickTop="1" thickBot="1" x14ac:dyDescent="0.4">
      <c r="C99" s="111"/>
      <c r="D99" s="112"/>
      <c r="E99" s="51"/>
      <c r="F99" s="52"/>
      <c r="G99" s="52"/>
      <c r="H99" s="51"/>
      <c r="I99" s="51"/>
      <c r="J99" s="53"/>
      <c r="K99" s="53"/>
      <c r="L99" s="54" t="str">
        <f t="shared" si="143"/>
        <v/>
      </c>
      <c r="M99" s="55" t="str">
        <f t="shared" si="144"/>
        <v/>
      </c>
      <c r="N99" s="56" t="str">
        <f t="shared" si="2"/>
        <v/>
      </c>
      <c r="O99" s="57" t="str">
        <f t="shared" si="145"/>
        <v/>
      </c>
      <c r="P99" s="58" t="str">
        <f t="shared" si="4"/>
        <v/>
      </c>
      <c r="Q99" s="59" t="str">
        <f t="shared" si="146"/>
        <v/>
      </c>
      <c r="R99" s="60" t="str">
        <f t="shared" si="6"/>
        <v/>
      </c>
      <c r="S99" s="55" t="str">
        <f t="shared" si="147"/>
        <v/>
      </c>
      <c r="T99" s="61" t="str">
        <f t="shared" si="148"/>
        <v/>
      </c>
      <c r="U99" s="62" t="str">
        <f t="shared" si="9"/>
        <v/>
      </c>
      <c r="V99" s="63" t="str">
        <f t="shared" si="149"/>
        <v/>
      </c>
      <c r="W99" s="64" t="str">
        <f t="shared" si="11"/>
        <v/>
      </c>
      <c r="X99" s="63" t="str">
        <f t="shared" si="150"/>
        <v/>
      </c>
      <c r="Y99" s="63" t="str">
        <f t="shared" si="151"/>
        <v/>
      </c>
      <c r="Z99" s="55" t="str">
        <f t="shared" si="152"/>
        <v/>
      </c>
      <c r="AA99" s="65" t="str">
        <f t="shared" si="153"/>
        <v/>
      </c>
      <c r="AB99" s="56" t="str">
        <f t="shared" si="16"/>
        <v/>
      </c>
      <c r="AC99" s="66" t="str">
        <f t="shared" si="154"/>
        <v/>
      </c>
      <c r="AD99" s="58" t="str">
        <f t="shared" si="155"/>
        <v/>
      </c>
      <c r="AE99" s="67" t="str">
        <f t="shared" si="156"/>
        <v/>
      </c>
      <c r="AF99" s="60" t="str">
        <f t="shared" si="157"/>
        <v/>
      </c>
      <c r="AG99" s="60" t="str">
        <f t="shared" si="158"/>
        <v/>
      </c>
      <c r="AH99" s="68" t="str">
        <f t="shared" si="159"/>
        <v/>
      </c>
      <c r="AI99" s="69" t="str">
        <f t="shared" si="23"/>
        <v/>
      </c>
      <c r="AJ99" s="63" t="str">
        <f t="shared" si="160"/>
        <v/>
      </c>
      <c r="AK99" s="63" t="str">
        <f t="shared" si="161"/>
        <v/>
      </c>
      <c r="AL99" s="63" t="str">
        <f t="shared" si="162"/>
        <v/>
      </c>
      <c r="AM99" s="63" t="str">
        <f t="shared" si="163"/>
        <v/>
      </c>
      <c r="AN99" s="63" t="str">
        <f t="shared" si="164"/>
        <v/>
      </c>
    </row>
    <row r="100" spans="1:40" ht="25.5" hidden="1" outlineLevel="1" thickTop="1" thickBot="1" x14ac:dyDescent="0.4">
      <c r="C100" s="111"/>
      <c r="D100" s="112"/>
      <c r="E100" s="51"/>
      <c r="F100" s="52"/>
      <c r="G100" s="52"/>
      <c r="H100" s="51"/>
      <c r="I100" s="51"/>
      <c r="J100" s="53"/>
      <c r="K100" s="53"/>
      <c r="L100" s="54" t="str">
        <f t="shared" si="143"/>
        <v/>
      </c>
      <c r="M100" s="55" t="str">
        <f t="shared" si="144"/>
        <v/>
      </c>
      <c r="N100" s="56" t="str">
        <f t="shared" si="2"/>
        <v/>
      </c>
      <c r="O100" s="57" t="str">
        <f t="shared" si="145"/>
        <v/>
      </c>
      <c r="P100" s="58" t="str">
        <f t="shared" si="4"/>
        <v/>
      </c>
      <c r="Q100" s="59" t="str">
        <f t="shared" si="146"/>
        <v/>
      </c>
      <c r="R100" s="60" t="str">
        <f t="shared" si="6"/>
        <v/>
      </c>
      <c r="S100" s="55" t="str">
        <f t="shared" si="147"/>
        <v/>
      </c>
      <c r="T100" s="61" t="str">
        <f t="shared" si="148"/>
        <v/>
      </c>
      <c r="U100" s="62" t="str">
        <f t="shared" si="9"/>
        <v/>
      </c>
      <c r="V100" s="63" t="str">
        <f t="shared" si="149"/>
        <v/>
      </c>
      <c r="W100" s="64" t="str">
        <f t="shared" si="11"/>
        <v/>
      </c>
      <c r="X100" s="63" t="str">
        <f t="shared" si="150"/>
        <v/>
      </c>
      <c r="Y100" s="63" t="str">
        <f t="shared" si="151"/>
        <v/>
      </c>
      <c r="Z100" s="55" t="str">
        <f t="shared" si="152"/>
        <v/>
      </c>
      <c r="AA100" s="65" t="str">
        <f t="shared" si="153"/>
        <v/>
      </c>
      <c r="AB100" s="56" t="str">
        <f t="shared" si="16"/>
        <v/>
      </c>
      <c r="AC100" s="66" t="str">
        <f t="shared" si="154"/>
        <v/>
      </c>
      <c r="AD100" s="58" t="str">
        <f t="shared" si="155"/>
        <v/>
      </c>
      <c r="AE100" s="67" t="str">
        <f t="shared" si="156"/>
        <v/>
      </c>
      <c r="AF100" s="60" t="str">
        <f t="shared" si="157"/>
        <v/>
      </c>
      <c r="AG100" s="60" t="str">
        <f t="shared" si="158"/>
        <v/>
      </c>
      <c r="AH100" s="68" t="str">
        <f t="shared" si="159"/>
        <v/>
      </c>
      <c r="AI100" s="69" t="str">
        <f t="shared" si="23"/>
        <v/>
      </c>
      <c r="AJ100" s="63" t="str">
        <f t="shared" si="160"/>
        <v/>
      </c>
      <c r="AK100" s="63" t="str">
        <f t="shared" si="161"/>
        <v/>
      </c>
      <c r="AL100" s="63" t="str">
        <f t="shared" si="162"/>
        <v/>
      </c>
      <c r="AM100" s="63" t="str">
        <f t="shared" si="163"/>
        <v/>
      </c>
      <c r="AN100" s="63" t="str">
        <f t="shared" si="164"/>
        <v/>
      </c>
    </row>
    <row r="101" spans="1:40" ht="25.5" hidden="1" outlineLevel="1" thickTop="1" thickBot="1" x14ac:dyDescent="0.4">
      <c r="C101" s="111"/>
      <c r="D101" s="112"/>
      <c r="E101" s="51"/>
      <c r="F101" s="52"/>
      <c r="G101" s="52"/>
      <c r="H101" s="51"/>
      <c r="I101" s="51"/>
      <c r="J101" s="53"/>
      <c r="K101" s="53"/>
      <c r="L101" s="54" t="str">
        <f t="shared" si="143"/>
        <v/>
      </c>
      <c r="M101" s="55" t="str">
        <f t="shared" si="144"/>
        <v/>
      </c>
      <c r="N101" s="56" t="str">
        <f t="shared" si="2"/>
        <v/>
      </c>
      <c r="O101" s="57" t="str">
        <f t="shared" si="145"/>
        <v/>
      </c>
      <c r="P101" s="58" t="str">
        <f t="shared" si="4"/>
        <v/>
      </c>
      <c r="Q101" s="59" t="str">
        <f t="shared" si="146"/>
        <v/>
      </c>
      <c r="R101" s="60" t="str">
        <f t="shared" si="6"/>
        <v/>
      </c>
      <c r="S101" s="55" t="str">
        <f t="shared" si="147"/>
        <v/>
      </c>
      <c r="T101" s="61" t="str">
        <f t="shared" si="148"/>
        <v/>
      </c>
      <c r="U101" s="62" t="str">
        <f t="shared" si="9"/>
        <v/>
      </c>
      <c r="V101" s="63" t="str">
        <f t="shared" si="149"/>
        <v/>
      </c>
      <c r="W101" s="64" t="str">
        <f t="shared" si="11"/>
        <v/>
      </c>
      <c r="X101" s="63" t="str">
        <f t="shared" si="150"/>
        <v/>
      </c>
      <c r="Y101" s="63" t="str">
        <f t="shared" si="151"/>
        <v/>
      </c>
      <c r="Z101" s="55" t="str">
        <f t="shared" si="152"/>
        <v/>
      </c>
      <c r="AA101" s="65" t="str">
        <f t="shared" si="153"/>
        <v/>
      </c>
      <c r="AB101" s="56" t="str">
        <f t="shared" si="16"/>
        <v/>
      </c>
      <c r="AC101" s="66" t="str">
        <f t="shared" si="154"/>
        <v/>
      </c>
      <c r="AD101" s="58" t="str">
        <f t="shared" si="155"/>
        <v/>
      </c>
      <c r="AE101" s="67" t="str">
        <f t="shared" si="156"/>
        <v/>
      </c>
      <c r="AF101" s="60" t="str">
        <f t="shared" si="157"/>
        <v/>
      </c>
      <c r="AG101" s="60" t="str">
        <f t="shared" si="158"/>
        <v/>
      </c>
      <c r="AH101" s="68" t="str">
        <f t="shared" si="159"/>
        <v/>
      </c>
      <c r="AI101" s="69" t="str">
        <f t="shared" si="23"/>
        <v/>
      </c>
      <c r="AJ101" s="63" t="str">
        <f t="shared" si="160"/>
        <v/>
      </c>
      <c r="AK101" s="63" t="str">
        <f t="shared" si="161"/>
        <v/>
      </c>
      <c r="AL101" s="63" t="str">
        <f t="shared" si="162"/>
        <v/>
      </c>
      <c r="AM101" s="63" t="str">
        <f t="shared" si="163"/>
        <v/>
      </c>
      <c r="AN101" s="63" t="str">
        <f t="shared" si="164"/>
        <v/>
      </c>
    </row>
    <row r="102" spans="1:40" ht="25.5" hidden="1" outlineLevel="1" thickTop="1" thickBot="1" x14ac:dyDescent="0.4">
      <c r="C102" s="111"/>
      <c r="D102" s="112"/>
      <c r="E102" s="51"/>
      <c r="F102" s="52"/>
      <c r="G102" s="52"/>
      <c r="H102" s="51"/>
      <c r="I102" s="51"/>
      <c r="J102" s="53"/>
      <c r="K102" s="53"/>
      <c r="L102" s="54" t="str">
        <f t="shared" si="143"/>
        <v/>
      </c>
      <c r="M102" s="55" t="str">
        <f t="shared" si="144"/>
        <v/>
      </c>
      <c r="N102" s="56" t="str">
        <f t="shared" si="2"/>
        <v/>
      </c>
      <c r="O102" s="57" t="str">
        <f t="shared" si="145"/>
        <v/>
      </c>
      <c r="P102" s="58" t="str">
        <f t="shared" si="4"/>
        <v/>
      </c>
      <c r="Q102" s="59" t="str">
        <f t="shared" si="146"/>
        <v/>
      </c>
      <c r="R102" s="60" t="str">
        <f t="shared" si="6"/>
        <v/>
      </c>
      <c r="S102" s="55" t="str">
        <f t="shared" si="147"/>
        <v/>
      </c>
      <c r="T102" s="61" t="str">
        <f t="shared" si="148"/>
        <v/>
      </c>
      <c r="U102" s="62" t="str">
        <f t="shared" si="9"/>
        <v/>
      </c>
      <c r="V102" s="63" t="str">
        <f t="shared" si="149"/>
        <v/>
      </c>
      <c r="W102" s="64" t="str">
        <f t="shared" si="11"/>
        <v/>
      </c>
      <c r="X102" s="63" t="str">
        <f t="shared" si="150"/>
        <v/>
      </c>
      <c r="Y102" s="63" t="str">
        <f t="shared" si="151"/>
        <v/>
      </c>
      <c r="Z102" s="55" t="str">
        <f t="shared" si="152"/>
        <v/>
      </c>
      <c r="AA102" s="65" t="str">
        <f t="shared" si="153"/>
        <v/>
      </c>
      <c r="AB102" s="56" t="str">
        <f t="shared" si="16"/>
        <v/>
      </c>
      <c r="AC102" s="66" t="str">
        <f t="shared" si="154"/>
        <v/>
      </c>
      <c r="AD102" s="58" t="str">
        <f t="shared" si="155"/>
        <v/>
      </c>
      <c r="AE102" s="67" t="str">
        <f t="shared" si="156"/>
        <v/>
      </c>
      <c r="AF102" s="60" t="str">
        <f t="shared" si="157"/>
        <v/>
      </c>
      <c r="AG102" s="60" t="str">
        <f t="shared" si="158"/>
        <v/>
      </c>
      <c r="AH102" s="68" t="str">
        <f t="shared" si="159"/>
        <v/>
      </c>
      <c r="AI102" s="69" t="str">
        <f t="shared" si="23"/>
        <v/>
      </c>
      <c r="AJ102" s="63" t="str">
        <f t="shared" si="160"/>
        <v/>
      </c>
      <c r="AK102" s="63" t="str">
        <f t="shared" si="161"/>
        <v/>
      </c>
      <c r="AL102" s="63" t="str">
        <f t="shared" si="162"/>
        <v/>
      </c>
      <c r="AM102" s="63" t="str">
        <f t="shared" si="163"/>
        <v/>
      </c>
      <c r="AN102" s="63" t="str">
        <f t="shared" si="164"/>
        <v/>
      </c>
    </row>
    <row r="103" spans="1:40" ht="25.5" hidden="1" outlineLevel="1" thickTop="1" thickBot="1" x14ac:dyDescent="0.4">
      <c r="C103" s="111"/>
      <c r="D103" s="112"/>
      <c r="E103" s="51"/>
      <c r="F103" s="52"/>
      <c r="G103" s="52"/>
      <c r="H103" s="51"/>
      <c r="I103" s="51"/>
      <c r="J103" s="53"/>
      <c r="K103" s="53"/>
      <c r="L103" s="54" t="str">
        <f t="shared" si="143"/>
        <v/>
      </c>
      <c r="M103" s="55" t="str">
        <f t="shared" si="144"/>
        <v/>
      </c>
      <c r="N103" s="56" t="str">
        <f t="shared" si="2"/>
        <v/>
      </c>
      <c r="O103" s="57" t="str">
        <f t="shared" si="145"/>
        <v/>
      </c>
      <c r="P103" s="58" t="str">
        <f t="shared" si="4"/>
        <v/>
      </c>
      <c r="Q103" s="59" t="str">
        <f t="shared" si="146"/>
        <v/>
      </c>
      <c r="R103" s="60" t="str">
        <f t="shared" si="6"/>
        <v/>
      </c>
      <c r="S103" s="55" t="str">
        <f t="shared" si="147"/>
        <v/>
      </c>
      <c r="T103" s="61" t="str">
        <f t="shared" si="148"/>
        <v/>
      </c>
      <c r="U103" s="62" t="str">
        <f t="shared" si="9"/>
        <v/>
      </c>
      <c r="V103" s="63" t="str">
        <f t="shared" si="149"/>
        <v/>
      </c>
      <c r="W103" s="64" t="str">
        <f t="shared" si="11"/>
        <v/>
      </c>
      <c r="X103" s="63" t="str">
        <f t="shared" si="150"/>
        <v/>
      </c>
      <c r="Y103" s="63" t="str">
        <f t="shared" si="151"/>
        <v/>
      </c>
      <c r="Z103" s="55" t="str">
        <f t="shared" si="152"/>
        <v/>
      </c>
      <c r="AA103" s="65" t="str">
        <f t="shared" si="153"/>
        <v/>
      </c>
      <c r="AB103" s="56" t="str">
        <f t="shared" si="16"/>
        <v/>
      </c>
      <c r="AC103" s="66" t="str">
        <f t="shared" si="154"/>
        <v/>
      </c>
      <c r="AD103" s="58" t="str">
        <f t="shared" si="155"/>
        <v/>
      </c>
      <c r="AE103" s="67" t="str">
        <f t="shared" si="156"/>
        <v/>
      </c>
      <c r="AF103" s="60" t="str">
        <f t="shared" si="157"/>
        <v/>
      </c>
      <c r="AG103" s="60" t="str">
        <f t="shared" si="158"/>
        <v/>
      </c>
      <c r="AH103" s="68" t="str">
        <f t="shared" si="159"/>
        <v/>
      </c>
      <c r="AI103" s="69" t="str">
        <f t="shared" si="23"/>
        <v/>
      </c>
      <c r="AJ103" s="63" t="str">
        <f t="shared" si="160"/>
        <v/>
      </c>
      <c r="AK103" s="63" t="str">
        <f t="shared" si="161"/>
        <v/>
      </c>
      <c r="AL103" s="63" t="str">
        <f t="shared" si="162"/>
        <v/>
      </c>
      <c r="AM103" s="63" t="str">
        <f t="shared" si="163"/>
        <v/>
      </c>
      <c r="AN103" s="63" t="str">
        <f t="shared" si="164"/>
        <v/>
      </c>
    </row>
    <row r="104" spans="1:40" ht="25.5" hidden="1" outlineLevel="1" thickTop="1" thickBot="1" x14ac:dyDescent="0.4">
      <c r="C104" s="111"/>
      <c r="D104" s="112"/>
      <c r="E104" s="51"/>
      <c r="F104" s="52"/>
      <c r="G104" s="52"/>
      <c r="H104" s="51"/>
      <c r="I104" s="51"/>
      <c r="J104" s="53"/>
      <c r="K104" s="53"/>
      <c r="L104" s="54" t="str">
        <f t="shared" si="143"/>
        <v/>
      </c>
      <c r="M104" s="55" t="str">
        <f t="shared" si="144"/>
        <v/>
      </c>
      <c r="N104" s="56" t="str">
        <f t="shared" si="2"/>
        <v/>
      </c>
      <c r="O104" s="57" t="str">
        <f t="shared" si="145"/>
        <v/>
      </c>
      <c r="P104" s="58" t="str">
        <f t="shared" si="4"/>
        <v/>
      </c>
      <c r="Q104" s="59" t="str">
        <f t="shared" si="146"/>
        <v/>
      </c>
      <c r="R104" s="60" t="str">
        <f t="shared" si="6"/>
        <v/>
      </c>
      <c r="S104" s="55" t="str">
        <f t="shared" si="147"/>
        <v/>
      </c>
      <c r="T104" s="61" t="str">
        <f t="shared" si="148"/>
        <v/>
      </c>
      <c r="U104" s="62" t="str">
        <f t="shared" si="9"/>
        <v/>
      </c>
      <c r="V104" s="63" t="str">
        <f t="shared" si="149"/>
        <v/>
      </c>
      <c r="W104" s="64" t="str">
        <f t="shared" si="11"/>
        <v/>
      </c>
      <c r="X104" s="63" t="str">
        <f t="shared" si="150"/>
        <v/>
      </c>
      <c r="Y104" s="63" t="str">
        <f t="shared" si="151"/>
        <v/>
      </c>
      <c r="Z104" s="55" t="str">
        <f t="shared" si="152"/>
        <v/>
      </c>
      <c r="AA104" s="65" t="str">
        <f t="shared" si="153"/>
        <v/>
      </c>
      <c r="AB104" s="56" t="str">
        <f t="shared" si="16"/>
        <v/>
      </c>
      <c r="AC104" s="66" t="str">
        <f t="shared" si="154"/>
        <v/>
      </c>
      <c r="AD104" s="58" t="str">
        <f t="shared" si="155"/>
        <v/>
      </c>
      <c r="AE104" s="67" t="str">
        <f t="shared" si="156"/>
        <v/>
      </c>
      <c r="AF104" s="60" t="str">
        <f t="shared" si="157"/>
        <v/>
      </c>
      <c r="AG104" s="60" t="str">
        <f t="shared" si="158"/>
        <v/>
      </c>
      <c r="AH104" s="68" t="str">
        <f t="shared" si="159"/>
        <v/>
      </c>
      <c r="AI104" s="69" t="str">
        <f t="shared" si="23"/>
        <v/>
      </c>
      <c r="AJ104" s="63" t="str">
        <f t="shared" si="160"/>
        <v/>
      </c>
      <c r="AK104" s="63" t="str">
        <f t="shared" si="161"/>
        <v/>
      </c>
      <c r="AL104" s="63" t="str">
        <f t="shared" si="162"/>
        <v/>
      </c>
      <c r="AM104" s="63" t="str">
        <f t="shared" si="163"/>
        <v/>
      </c>
      <c r="AN104" s="63" t="str">
        <f t="shared" si="164"/>
        <v/>
      </c>
    </row>
    <row r="105" spans="1:40" ht="25.5" hidden="1" outlineLevel="1" thickTop="1" thickBot="1" x14ac:dyDescent="0.4">
      <c r="C105" s="111"/>
      <c r="D105" s="112"/>
      <c r="E105" s="51"/>
      <c r="F105" s="52"/>
      <c r="G105" s="52"/>
      <c r="H105" s="51"/>
      <c r="I105" s="51"/>
      <c r="J105" s="53"/>
      <c r="K105" s="53"/>
      <c r="L105" s="54" t="str">
        <f t="shared" si="143"/>
        <v/>
      </c>
      <c r="M105" s="55" t="str">
        <f t="shared" si="144"/>
        <v/>
      </c>
      <c r="N105" s="56" t="str">
        <f t="shared" si="2"/>
        <v/>
      </c>
      <c r="O105" s="57" t="str">
        <f t="shared" si="145"/>
        <v/>
      </c>
      <c r="P105" s="58" t="str">
        <f t="shared" si="4"/>
        <v/>
      </c>
      <c r="Q105" s="59" t="str">
        <f t="shared" si="146"/>
        <v/>
      </c>
      <c r="R105" s="60" t="str">
        <f t="shared" si="6"/>
        <v/>
      </c>
      <c r="S105" s="55" t="str">
        <f t="shared" si="147"/>
        <v/>
      </c>
      <c r="T105" s="61" t="str">
        <f t="shared" si="148"/>
        <v/>
      </c>
      <c r="U105" s="62" t="str">
        <f t="shared" si="9"/>
        <v/>
      </c>
      <c r="V105" s="63" t="str">
        <f t="shared" si="149"/>
        <v/>
      </c>
      <c r="W105" s="64" t="str">
        <f t="shared" si="11"/>
        <v/>
      </c>
      <c r="X105" s="63" t="str">
        <f t="shared" si="150"/>
        <v/>
      </c>
      <c r="Y105" s="63" t="str">
        <f t="shared" si="151"/>
        <v/>
      </c>
      <c r="Z105" s="55" t="str">
        <f t="shared" si="152"/>
        <v/>
      </c>
      <c r="AA105" s="65" t="str">
        <f t="shared" si="153"/>
        <v/>
      </c>
      <c r="AB105" s="56" t="str">
        <f t="shared" si="16"/>
        <v/>
      </c>
      <c r="AC105" s="66" t="str">
        <f t="shared" si="154"/>
        <v/>
      </c>
      <c r="AD105" s="58" t="str">
        <f t="shared" si="155"/>
        <v/>
      </c>
      <c r="AE105" s="67" t="str">
        <f t="shared" si="156"/>
        <v/>
      </c>
      <c r="AF105" s="60" t="str">
        <f t="shared" si="157"/>
        <v/>
      </c>
      <c r="AG105" s="60" t="str">
        <f t="shared" si="158"/>
        <v/>
      </c>
      <c r="AH105" s="68" t="str">
        <f t="shared" si="159"/>
        <v/>
      </c>
      <c r="AI105" s="69" t="str">
        <f t="shared" si="23"/>
        <v/>
      </c>
      <c r="AJ105" s="63" t="str">
        <f t="shared" si="160"/>
        <v/>
      </c>
      <c r="AK105" s="63" t="str">
        <f t="shared" si="161"/>
        <v/>
      </c>
      <c r="AL105" s="63" t="str">
        <f t="shared" si="162"/>
        <v/>
      </c>
      <c r="AM105" s="63" t="str">
        <f t="shared" si="163"/>
        <v/>
      </c>
      <c r="AN105" s="63" t="str">
        <f t="shared" si="164"/>
        <v/>
      </c>
    </row>
    <row r="106" spans="1:40" ht="25.5" hidden="1" outlineLevel="1" thickTop="1" thickBot="1" x14ac:dyDescent="0.4">
      <c r="C106" s="111"/>
      <c r="D106" s="112"/>
      <c r="E106" s="51"/>
      <c r="F106" s="52"/>
      <c r="G106" s="52"/>
      <c r="H106" s="51"/>
      <c r="I106" s="51"/>
      <c r="J106" s="53"/>
      <c r="K106" s="53"/>
      <c r="L106" s="54" t="str">
        <f t="shared" si="143"/>
        <v/>
      </c>
      <c r="M106" s="55" t="str">
        <f t="shared" si="144"/>
        <v/>
      </c>
      <c r="N106" s="56" t="str">
        <f t="shared" si="2"/>
        <v/>
      </c>
      <c r="O106" s="57" t="str">
        <f t="shared" si="145"/>
        <v/>
      </c>
      <c r="P106" s="58" t="str">
        <f t="shared" si="4"/>
        <v/>
      </c>
      <c r="Q106" s="59" t="str">
        <f t="shared" si="146"/>
        <v/>
      </c>
      <c r="R106" s="60" t="str">
        <f t="shared" si="6"/>
        <v/>
      </c>
      <c r="S106" s="55" t="str">
        <f t="shared" si="147"/>
        <v/>
      </c>
      <c r="T106" s="61" t="str">
        <f t="shared" si="148"/>
        <v/>
      </c>
      <c r="U106" s="62" t="str">
        <f t="shared" si="9"/>
        <v/>
      </c>
      <c r="V106" s="63" t="str">
        <f t="shared" si="149"/>
        <v/>
      </c>
      <c r="W106" s="64" t="str">
        <f t="shared" si="11"/>
        <v/>
      </c>
      <c r="X106" s="63" t="str">
        <f t="shared" si="150"/>
        <v/>
      </c>
      <c r="Y106" s="63" t="str">
        <f t="shared" si="151"/>
        <v/>
      </c>
      <c r="Z106" s="55" t="str">
        <f t="shared" si="152"/>
        <v/>
      </c>
      <c r="AA106" s="65" t="str">
        <f t="shared" si="153"/>
        <v/>
      </c>
      <c r="AB106" s="56" t="str">
        <f t="shared" si="16"/>
        <v/>
      </c>
      <c r="AC106" s="66" t="str">
        <f t="shared" si="154"/>
        <v/>
      </c>
      <c r="AD106" s="58" t="str">
        <f t="shared" si="155"/>
        <v/>
      </c>
      <c r="AE106" s="67" t="str">
        <f t="shared" si="156"/>
        <v/>
      </c>
      <c r="AF106" s="60" t="str">
        <f t="shared" si="157"/>
        <v/>
      </c>
      <c r="AG106" s="60" t="str">
        <f t="shared" si="158"/>
        <v/>
      </c>
      <c r="AH106" s="68" t="str">
        <f t="shared" si="159"/>
        <v/>
      </c>
      <c r="AI106" s="69" t="str">
        <f t="shared" si="23"/>
        <v/>
      </c>
      <c r="AJ106" s="63" t="str">
        <f t="shared" si="160"/>
        <v/>
      </c>
      <c r="AK106" s="63" t="str">
        <f t="shared" si="161"/>
        <v/>
      </c>
      <c r="AL106" s="63" t="str">
        <f t="shared" si="162"/>
        <v/>
      </c>
      <c r="AM106" s="63" t="str">
        <f t="shared" si="163"/>
        <v/>
      </c>
      <c r="AN106" s="63" t="str">
        <f t="shared" si="164"/>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Salmo 92 - GLORIA DEL DIOS CREADOR</v>
      </c>
      <c r="M107" s="94"/>
    </row>
    <row r="108" spans="1:40" ht="20.25" x14ac:dyDescent="0.25">
      <c r="L108" s="99" t="s">
        <v>1012</v>
      </c>
      <c r="M108" s="100"/>
    </row>
    <row r="109" spans="1:40" hidden="1" outlineLevel="1" x14ac:dyDescent="0.25">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94">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21" t="s">
        <v>1000</v>
      </c>
      <c r="M111" s="55" t="str">
        <f t="shared" ref="M111:M118" si="195">IF(N111="","","(")</f>
        <v/>
      </c>
      <c r="N111" s="56" t="str">
        <f t="shared" ref="N111:N118" si="196">IF(D111="","",D111)</f>
        <v/>
      </c>
      <c r="O111" s="57" t="str">
        <f t="shared" ref="O111:O118" si="197">IF(N111="","",",")</f>
        <v/>
      </c>
      <c r="P111" s="58" t="str">
        <f t="shared" ref="P111:P118" si="198">IF(E111="","",E111)</f>
        <v/>
      </c>
      <c r="Q111" s="59" t="str">
        <f t="shared" ref="Q111:Q118" si="199">IF(N111="","",",")</f>
        <v/>
      </c>
      <c r="R111" s="60" t="str">
        <f t="shared" si="194"/>
        <v/>
      </c>
      <c r="S111" s="55" t="str">
        <f t="shared" ref="S111:S118" si="200">IF(N111="","",")")</f>
        <v/>
      </c>
      <c r="T111" s="61" t="str">
        <f t="shared" ref="T111:T118" si="201">IF(U111="","","(")</f>
        <v/>
      </c>
      <c r="U111" s="62" t="str">
        <f t="shared" ref="U111:U118" si="202">IF(F111="","",F111)</f>
        <v/>
      </c>
      <c r="V111" s="63" t="str">
        <f t="shared" ref="V111:V118" si="203">IF(U111="","",",")</f>
        <v/>
      </c>
      <c r="W111" s="64" t="str">
        <f t="shared" ref="W111:W118" si="204">IF(G111="","",G111)</f>
        <v/>
      </c>
      <c r="X111" s="63" t="str">
        <f t="shared" ref="X111:X118" si="205">IF(U111="","",",")</f>
        <v/>
      </c>
      <c r="Y111" s="63" t="str">
        <f t="shared" ref="Y111:Y118" si="206">IF(U111="","",250)</f>
        <v/>
      </c>
      <c r="Z111" s="55" t="str">
        <f t="shared" ref="Z111:Z118" si="207">IF(U111="","",")")</f>
        <v/>
      </c>
      <c r="AA111" s="65" t="str">
        <f t="shared" ref="AA111:AA118" si="208">IF(AB111="","","(")</f>
        <v/>
      </c>
      <c r="AB111" s="56" t="str">
        <f t="shared" ref="AB111:AB118" si="209">IF(H111="","",H111)</f>
        <v/>
      </c>
      <c r="AC111" s="66" t="str">
        <f t="shared" ref="AC111:AC118" si="210">IF(AB111="","",",")</f>
        <v/>
      </c>
      <c r="AD111" s="58" t="str">
        <f t="shared" ref="AD111:AD118" si="211">IF(I111="","",I111)</f>
        <v/>
      </c>
      <c r="AE111" s="67" t="str">
        <f t="shared" ref="AE111:AE118" si="212">IF(AB111="","",",")</f>
        <v/>
      </c>
      <c r="AF111" s="60" t="str">
        <f t="shared" ref="AF111:AF118" si="213">IF(AB111="","",350)</f>
        <v/>
      </c>
      <c r="AG111" s="60" t="str">
        <f t="shared" ref="AG111:AG118" si="214">IF(AB111="","",")")</f>
        <v/>
      </c>
      <c r="AH111" s="68" t="str">
        <f t="shared" ref="AH111:AH118" si="215">IF(AI111="","","(")</f>
        <v/>
      </c>
      <c r="AI111" s="69" t="str">
        <f t="shared" ref="AI111:AI118" si="216">IF(J111="","",J111)</f>
        <v/>
      </c>
      <c r="AJ111" s="63" t="str">
        <f t="shared" ref="AJ111:AJ118" si="217">IF(AI111="","",",")</f>
        <v/>
      </c>
      <c r="AK111" s="63" t="str">
        <f t="shared" ref="AK111:AK118" si="218">IF(K111="","",K111)</f>
        <v/>
      </c>
      <c r="AL111" s="63" t="str">
        <f t="shared" ref="AL111:AL118" si="219">IF(AI111="","",",")</f>
        <v/>
      </c>
      <c r="AM111" s="63" t="str">
        <f t="shared" ref="AM111:AM118" si="220">IF(AI111="","",450)</f>
        <v/>
      </c>
      <c r="AN111" s="63" t="str">
        <f t="shared" ref="AN111:AN118" si="221">IF(AI111="","",")")</f>
        <v/>
      </c>
    </row>
    <row r="112" spans="1:40" ht="25.5" hidden="1"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95"/>
        <v/>
      </c>
      <c r="N112" s="56" t="str">
        <f t="shared" si="196"/>
        <v/>
      </c>
      <c r="O112" s="57" t="str">
        <f t="shared" si="197"/>
        <v/>
      </c>
      <c r="P112" s="58" t="str">
        <f t="shared" si="198"/>
        <v/>
      </c>
      <c r="Q112" s="59" t="str">
        <f t="shared" si="199"/>
        <v/>
      </c>
      <c r="R112" s="60" t="str">
        <f t="shared" si="194"/>
        <v/>
      </c>
      <c r="S112" s="55" t="str">
        <f t="shared" si="200"/>
        <v/>
      </c>
      <c r="T112" s="61" t="str">
        <f t="shared" si="201"/>
        <v/>
      </c>
      <c r="U112" s="62" t="str">
        <f t="shared" si="202"/>
        <v/>
      </c>
      <c r="V112" s="63" t="str">
        <f t="shared" si="203"/>
        <v/>
      </c>
      <c r="W112" s="64" t="str">
        <f t="shared" si="204"/>
        <v/>
      </c>
      <c r="X112" s="63" t="str">
        <f t="shared" si="205"/>
        <v/>
      </c>
      <c r="Y112" s="63" t="str">
        <f t="shared" si="206"/>
        <v/>
      </c>
      <c r="Z112" s="55" t="str">
        <f t="shared" si="207"/>
        <v/>
      </c>
      <c r="AA112" s="65" t="str">
        <f t="shared" si="208"/>
        <v/>
      </c>
      <c r="AB112" s="56" t="str">
        <f t="shared" si="209"/>
        <v/>
      </c>
      <c r="AC112" s="66" t="str">
        <f t="shared" si="210"/>
        <v/>
      </c>
      <c r="AD112" s="58" t="str">
        <f t="shared" si="211"/>
        <v/>
      </c>
      <c r="AE112" s="67" t="str">
        <f t="shared" si="212"/>
        <v/>
      </c>
      <c r="AF112" s="60" t="str">
        <f t="shared" si="213"/>
        <v/>
      </c>
      <c r="AG112" s="60" t="str">
        <f t="shared" si="214"/>
        <v/>
      </c>
      <c r="AH112" s="68" t="str">
        <f t="shared" si="215"/>
        <v/>
      </c>
      <c r="AI112" s="69" t="str">
        <f t="shared" si="216"/>
        <v/>
      </c>
      <c r="AJ112" s="63" t="str">
        <f t="shared" si="217"/>
        <v/>
      </c>
      <c r="AK112" s="63" t="str">
        <f t="shared" si="218"/>
        <v/>
      </c>
      <c r="AL112" s="63" t="str">
        <f t="shared" si="219"/>
        <v/>
      </c>
      <c r="AM112" s="63" t="str">
        <f t="shared" si="220"/>
        <v/>
      </c>
      <c r="AN112" s="63" t="str">
        <f t="shared" si="221"/>
        <v/>
      </c>
    </row>
    <row r="113" spans="1:40" ht="25.5" hidden="1"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95"/>
        <v/>
      </c>
      <c r="N113" s="56" t="str">
        <f t="shared" si="196"/>
        <v/>
      </c>
      <c r="O113" s="57" t="str">
        <f t="shared" si="197"/>
        <v/>
      </c>
      <c r="P113" s="58" t="str">
        <f t="shared" si="198"/>
        <v/>
      </c>
      <c r="Q113" s="59" t="str">
        <f t="shared" si="199"/>
        <v/>
      </c>
      <c r="R113" s="60" t="str">
        <f t="shared" si="194"/>
        <v/>
      </c>
      <c r="S113" s="55" t="str">
        <f t="shared" si="200"/>
        <v/>
      </c>
      <c r="T113" s="61" t="str">
        <f t="shared" si="201"/>
        <v/>
      </c>
      <c r="U113" s="62" t="str">
        <f t="shared" si="202"/>
        <v/>
      </c>
      <c r="V113" s="63" t="str">
        <f t="shared" si="203"/>
        <v/>
      </c>
      <c r="W113" s="64" t="str">
        <f t="shared" si="204"/>
        <v/>
      </c>
      <c r="X113" s="63" t="str">
        <f t="shared" si="205"/>
        <v/>
      </c>
      <c r="Y113" s="63" t="str">
        <f t="shared" si="206"/>
        <v/>
      </c>
      <c r="Z113" s="55" t="str">
        <f t="shared" si="207"/>
        <v/>
      </c>
      <c r="AA113" s="65" t="str">
        <f t="shared" si="208"/>
        <v/>
      </c>
      <c r="AB113" s="56" t="str">
        <f t="shared" si="209"/>
        <v/>
      </c>
      <c r="AC113" s="66" t="str">
        <f t="shared" si="210"/>
        <v/>
      </c>
      <c r="AD113" s="58" t="str">
        <f t="shared" si="211"/>
        <v/>
      </c>
      <c r="AE113" s="67" t="str">
        <f t="shared" si="212"/>
        <v/>
      </c>
      <c r="AF113" s="60" t="str">
        <f t="shared" si="213"/>
        <v/>
      </c>
      <c r="AG113" s="60" t="str">
        <f t="shared" si="214"/>
        <v/>
      </c>
      <c r="AH113" s="68" t="str">
        <f t="shared" si="215"/>
        <v/>
      </c>
      <c r="AI113" s="69" t="str">
        <f t="shared" si="216"/>
        <v/>
      </c>
      <c r="AJ113" s="63" t="str">
        <f t="shared" si="217"/>
        <v/>
      </c>
      <c r="AK113" s="63" t="str">
        <f t="shared" si="218"/>
        <v/>
      </c>
      <c r="AL113" s="63" t="str">
        <f t="shared" si="219"/>
        <v/>
      </c>
      <c r="AM113" s="63" t="str">
        <f t="shared" si="220"/>
        <v/>
      </c>
      <c r="AN113" s="63" t="str">
        <f t="shared" si="221"/>
        <v/>
      </c>
    </row>
    <row r="114" spans="1:40" ht="25.5" hidden="1"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95"/>
        <v/>
      </c>
      <c r="N114" s="56" t="str">
        <f t="shared" si="196"/>
        <v/>
      </c>
      <c r="O114" s="57" t="str">
        <f t="shared" si="197"/>
        <v/>
      </c>
      <c r="P114" s="58" t="str">
        <f t="shared" si="198"/>
        <v/>
      </c>
      <c r="Q114" s="59" t="str">
        <f t="shared" si="199"/>
        <v/>
      </c>
      <c r="R114" s="60" t="str">
        <f t="shared" si="194"/>
        <v/>
      </c>
      <c r="S114" s="55" t="str">
        <f t="shared" si="200"/>
        <v/>
      </c>
      <c r="T114" s="61" t="str">
        <f t="shared" si="201"/>
        <v/>
      </c>
      <c r="U114" s="62" t="str">
        <f t="shared" si="202"/>
        <v/>
      </c>
      <c r="V114" s="63" t="str">
        <f t="shared" si="203"/>
        <v/>
      </c>
      <c r="W114" s="64" t="str">
        <f t="shared" si="204"/>
        <v/>
      </c>
      <c r="X114" s="63" t="str">
        <f t="shared" si="205"/>
        <v/>
      </c>
      <c r="Y114" s="63" t="str">
        <f t="shared" si="206"/>
        <v/>
      </c>
      <c r="Z114" s="55" t="str">
        <f t="shared" si="207"/>
        <v/>
      </c>
      <c r="AA114" s="65" t="str">
        <f t="shared" si="208"/>
        <v/>
      </c>
      <c r="AB114" s="56" t="str">
        <f t="shared" si="209"/>
        <v/>
      </c>
      <c r="AC114" s="66" t="str">
        <f t="shared" si="210"/>
        <v/>
      </c>
      <c r="AD114" s="58" t="str">
        <f t="shared" si="211"/>
        <v/>
      </c>
      <c r="AE114" s="67" t="str">
        <f t="shared" si="212"/>
        <v/>
      </c>
      <c r="AF114" s="60" t="str">
        <f t="shared" si="213"/>
        <v/>
      </c>
      <c r="AG114" s="60" t="str">
        <f t="shared" si="214"/>
        <v/>
      </c>
      <c r="AH114" s="68" t="str">
        <f t="shared" si="215"/>
        <v/>
      </c>
      <c r="AI114" s="69" t="str">
        <f t="shared" si="216"/>
        <v/>
      </c>
      <c r="AJ114" s="63" t="str">
        <f t="shared" si="217"/>
        <v/>
      </c>
      <c r="AK114" s="63" t="str">
        <f t="shared" si="218"/>
        <v/>
      </c>
      <c r="AL114" s="63" t="str">
        <f t="shared" si="219"/>
        <v/>
      </c>
      <c r="AM114" s="63" t="str">
        <f t="shared" si="220"/>
        <v/>
      </c>
      <c r="AN114" s="63" t="str">
        <f t="shared" si="221"/>
        <v/>
      </c>
    </row>
    <row r="115" spans="1:40" ht="25.5" hidden="1"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95"/>
        <v/>
      </c>
      <c r="N115" s="56" t="str">
        <f t="shared" si="196"/>
        <v/>
      </c>
      <c r="O115" s="57" t="str">
        <f t="shared" si="197"/>
        <v/>
      </c>
      <c r="P115" s="58" t="str">
        <f t="shared" si="198"/>
        <v/>
      </c>
      <c r="Q115" s="59" t="str">
        <f t="shared" si="199"/>
        <v/>
      </c>
      <c r="R115" s="60" t="str">
        <f t="shared" si="194"/>
        <v/>
      </c>
      <c r="S115" s="55" t="str">
        <f t="shared" si="200"/>
        <v/>
      </c>
      <c r="T115" s="61" t="str">
        <f t="shared" si="201"/>
        <v/>
      </c>
      <c r="U115" s="62" t="str">
        <f t="shared" si="202"/>
        <v/>
      </c>
      <c r="V115" s="63" t="str">
        <f t="shared" si="203"/>
        <v/>
      </c>
      <c r="W115" s="64" t="str">
        <f t="shared" si="204"/>
        <v/>
      </c>
      <c r="X115" s="63" t="str">
        <f t="shared" si="205"/>
        <v/>
      </c>
      <c r="Y115" s="63" t="str">
        <f t="shared" si="206"/>
        <v/>
      </c>
      <c r="Z115" s="55" t="str">
        <f t="shared" si="207"/>
        <v/>
      </c>
      <c r="AA115" s="65" t="str">
        <f t="shared" si="208"/>
        <v/>
      </c>
      <c r="AB115" s="56" t="str">
        <f t="shared" si="209"/>
        <v/>
      </c>
      <c r="AC115" s="66" t="str">
        <f t="shared" si="210"/>
        <v/>
      </c>
      <c r="AD115" s="58" t="str">
        <f t="shared" si="211"/>
        <v/>
      </c>
      <c r="AE115" s="67" t="str">
        <f t="shared" si="212"/>
        <v/>
      </c>
      <c r="AF115" s="60" t="str">
        <f t="shared" si="213"/>
        <v/>
      </c>
      <c r="AG115" s="60" t="str">
        <f t="shared" si="214"/>
        <v/>
      </c>
      <c r="AH115" s="68" t="str">
        <f t="shared" si="215"/>
        <v/>
      </c>
      <c r="AI115" s="69" t="str">
        <f t="shared" si="216"/>
        <v/>
      </c>
      <c r="AJ115" s="63" t="str">
        <f t="shared" si="217"/>
        <v/>
      </c>
      <c r="AK115" s="63" t="str">
        <f t="shared" si="218"/>
        <v/>
      </c>
      <c r="AL115" s="63" t="str">
        <f t="shared" si="219"/>
        <v/>
      </c>
      <c r="AM115" s="63" t="str">
        <f t="shared" si="220"/>
        <v/>
      </c>
      <c r="AN115" s="63" t="str">
        <f t="shared" si="221"/>
        <v/>
      </c>
    </row>
    <row r="116" spans="1:40" ht="25.5" hidden="1"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95"/>
        <v/>
      </c>
      <c r="N116" s="56" t="str">
        <f t="shared" si="196"/>
        <v/>
      </c>
      <c r="O116" s="57" t="str">
        <f t="shared" si="197"/>
        <v/>
      </c>
      <c r="P116" s="58" t="str">
        <f t="shared" si="198"/>
        <v/>
      </c>
      <c r="Q116" s="59" t="str">
        <f t="shared" si="199"/>
        <v/>
      </c>
      <c r="R116" s="60" t="str">
        <f t="shared" si="194"/>
        <v/>
      </c>
      <c r="S116" s="55" t="str">
        <f t="shared" si="200"/>
        <v/>
      </c>
      <c r="T116" s="61" t="str">
        <f t="shared" si="201"/>
        <v/>
      </c>
      <c r="U116" s="62" t="str">
        <f t="shared" si="202"/>
        <v/>
      </c>
      <c r="V116" s="63" t="str">
        <f t="shared" si="203"/>
        <v/>
      </c>
      <c r="W116" s="64" t="str">
        <f t="shared" si="204"/>
        <v/>
      </c>
      <c r="X116" s="63" t="str">
        <f t="shared" si="205"/>
        <v/>
      </c>
      <c r="Y116" s="63" t="str">
        <f t="shared" si="206"/>
        <v/>
      </c>
      <c r="Z116" s="55" t="str">
        <f t="shared" si="207"/>
        <v/>
      </c>
      <c r="AA116" s="65" t="str">
        <f t="shared" si="208"/>
        <v/>
      </c>
      <c r="AB116" s="56" t="str">
        <f t="shared" si="209"/>
        <v/>
      </c>
      <c r="AC116" s="66" t="str">
        <f t="shared" si="210"/>
        <v/>
      </c>
      <c r="AD116" s="58" t="str">
        <f t="shared" si="211"/>
        <v/>
      </c>
      <c r="AE116" s="67" t="str">
        <f t="shared" si="212"/>
        <v/>
      </c>
      <c r="AF116" s="60" t="str">
        <f t="shared" si="213"/>
        <v/>
      </c>
      <c r="AG116" s="60" t="str">
        <f t="shared" si="214"/>
        <v/>
      </c>
      <c r="AH116" s="68" t="str">
        <f t="shared" si="215"/>
        <v/>
      </c>
      <c r="AI116" s="69" t="str">
        <f t="shared" si="216"/>
        <v/>
      </c>
      <c r="AJ116" s="63" t="str">
        <f t="shared" si="217"/>
        <v/>
      </c>
      <c r="AK116" s="63" t="str">
        <f t="shared" si="218"/>
        <v/>
      </c>
      <c r="AL116" s="63" t="str">
        <f t="shared" si="219"/>
        <v/>
      </c>
      <c r="AM116" s="63" t="str">
        <f t="shared" si="220"/>
        <v/>
      </c>
      <c r="AN116" s="63" t="str">
        <f t="shared" si="221"/>
        <v/>
      </c>
    </row>
    <row r="117" spans="1:40" ht="25.5" hidden="1"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95"/>
        <v/>
      </c>
      <c r="N117" s="56" t="str">
        <f t="shared" si="196"/>
        <v/>
      </c>
      <c r="O117" s="57" t="str">
        <f t="shared" si="197"/>
        <v/>
      </c>
      <c r="P117" s="58" t="str">
        <f t="shared" si="198"/>
        <v/>
      </c>
      <c r="Q117" s="59" t="str">
        <f t="shared" si="199"/>
        <v/>
      </c>
      <c r="R117" s="60" t="str">
        <f t="shared" si="194"/>
        <v/>
      </c>
      <c r="S117" s="55" t="str">
        <f t="shared" si="200"/>
        <v/>
      </c>
      <c r="T117" s="61" t="str">
        <f t="shared" si="201"/>
        <v/>
      </c>
      <c r="U117" s="62" t="str">
        <f t="shared" si="202"/>
        <v/>
      </c>
      <c r="V117" s="63" t="str">
        <f t="shared" si="203"/>
        <v/>
      </c>
      <c r="W117" s="64" t="str">
        <f t="shared" si="204"/>
        <v/>
      </c>
      <c r="X117" s="63" t="str">
        <f t="shared" si="205"/>
        <v/>
      </c>
      <c r="Y117" s="63" t="str">
        <f t="shared" si="206"/>
        <v/>
      </c>
      <c r="Z117" s="55" t="str">
        <f t="shared" si="207"/>
        <v/>
      </c>
      <c r="AA117" s="65" t="str">
        <f t="shared" si="208"/>
        <v/>
      </c>
      <c r="AB117" s="56" t="str">
        <f t="shared" si="209"/>
        <v/>
      </c>
      <c r="AC117" s="66" t="str">
        <f t="shared" si="210"/>
        <v/>
      </c>
      <c r="AD117" s="58" t="str">
        <f t="shared" si="211"/>
        <v/>
      </c>
      <c r="AE117" s="67" t="str">
        <f t="shared" si="212"/>
        <v/>
      </c>
      <c r="AF117" s="60" t="str">
        <f t="shared" si="213"/>
        <v/>
      </c>
      <c r="AG117" s="60" t="str">
        <f t="shared" si="214"/>
        <v/>
      </c>
      <c r="AH117" s="68" t="str">
        <f t="shared" si="215"/>
        <v/>
      </c>
      <c r="AI117" s="69" t="str">
        <f t="shared" si="216"/>
        <v/>
      </c>
      <c r="AJ117" s="63" t="str">
        <f t="shared" si="217"/>
        <v/>
      </c>
      <c r="AK117" s="63" t="str">
        <f t="shared" si="218"/>
        <v/>
      </c>
      <c r="AL117" s="63" t="str">
        <f t="shared" si="219"/>
        <v/>
      </c>
      <c r="AM117" s="63" t="str">
        <f t="shared" si="220"/>
        <v/>
      </c>
      <c r="AN117" s="63" t="str">
        <f t="shared" si="221"/>
        <v/>
      </c>
    </row>
    <row r="118" spans="1:40" ht="25.5" hidden="1"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95"/>
        <v/>
      </c>
      <c r="N118" s="56" t="str">
        <f t="shared" si="196"/>
        <v/>
      </c>
      <c r="O118" s="57" t="str">
        <f t="shared" si="197"/>
        <v/>
      </c>
      <c r="P118" s="58" t="str">
        <f t="shared" si="198"/>
        <v/>
      </c>
      <c r="Q118" s="59" t="str">
        <f t="shared" si="199"/>
        <v/>
      </c>
      <c r="R118" s="60" t="str">
        <f t="shared" si="194"/>
        <v/>
      </c>
      <c r="S118" s="55" t="str">
        <f t="shared" si="200"/>
        <v/>
      </c>
      <c r="T118" s="61" t="str">
        <f t="shared" si="201"/>
        <v/>
      </c>
      <c r="U118" s="62" t="str">
        <f t="shared" si="202"/>
        <v/>
      </c>
      <c r="V118" s="63" t="str">
        <f t="shared" si="203"/>
        <v/>
      </c>
      <c r="W118" s="64" t="str">
        <f t="shared" si="204"/>
        <v/>
      </c>
      <c r="X118" s="63" t="str">
        <f t="shared" si="205"/>
        <v/>
      </c>
      <c r="Y118" s="63" t="str">
        <f t="shared" si="206"/>
        <v/>
      </c>
      <c r="Z118" s="55" t="str">
        <f t="shared" si="207"/>
        <v/>
      </c>
      <c r="AA118" s="65" t="str">
        <f t="shared" si="208"/>
        <v/>
      </c>
      <c r="AB118" s="56" t="str">
        <f t="shared" si="209"/>
        <v/>
      </c>
      <c r="AC118" s="66" t="str">
        <f t="shared" si="210"/>
        <v/>
      </c>
      <c r="AD118" s="58" t="str">
        <f t="shared" si="211"/>
        <v/>
      </c>
      <c r="AE118" s="67" t="str">
        <f t="shared" si="212"/>
        <v/>
      </c>
      <c r="AF118" s="60" t="str">
        <f t="shared" si="213"/>
        <v/>
      </c>
      <c r="AG118" s="60" t="str">
        <f t="shared" si="214"/>
        <v/>
      </c>
      <c r="AH118" s="68" t="str">
        <f t="shared" si="215"/>
        <v/>
      </c>
      <c r="AI118" s="69" t="str">
        <f t="shared" si="216"/>
        <v/>
      </c>
      <c r="AJ118" s="63" t="str">
        <f t="shared" si="217"/>
        <v/>
      </c>
      <c r="AK118" s="63" t="str">
        <f t="shared" si="218"/>
        <v/>
      </c>
      <c r="AL118" s="63" t="str">
        <f t="shared" si="219"/>
        <v/>
      </c>
      <c r="AM118" s="63" t="str">
        <f t="shared" si="220"/>
        <v/>
      </c>
      <c r="AN118" s="63" t="str">
        <f t="shared" si="221"/>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94"/>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83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FF00"/>
  </sheetPr>
  <dimension ref="A1:P233"/>
  <sheetViews>
    <sheetView tabSelected="1" zoomScale="145" zoomScaleNormal="145" workbookViewId="0">
      <pane xSplit="1" ySplit="2" topLeftCell="B78" activePane="bottomRight" state="frozen"/>
      <selection pane="topRight" activeCell="B1" sqref="B1"/>
      <selection pane="bottomLeft" activeCell="A3" sqref="A3"/>
      <selection pane="bottomRight" activeCell="O88" sqref="O88"/>
    </sheetView>
  </sheetViews>
  <sheetFormatPr defaultRowHeight="15" x14ac:dyDescent="0.25"/>
  <cols>
    <col min="1" max="1" width="8" customWidth="1"/>
    <col min="2" max="2" width="5.28515625" bestFit="1" customWidth="1"/>
    <col min="3" max="3" width="14.42578125" customWidth="1"/>
    <col min="4" max="4" width="35.7109375" customWidth="1"/>
    <col min="5" max="5" width="12" bestFit="1" customWidth="1"/>
    <col min="6" max="6" width="13" hidden="1" customWidth="1"/>
    <col min="7" max="12" width="11.42578125" hidden="1" customWidth="1"/>
    <col min="13" max="13" width="16.7109375" bestFit="1" customWidth="1"/>
    <col min="14" max="14" width="11.71093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M1">
        <f>+L1+1</f>
        <v>1</v>
      </c>
      <c r="N1">
        <f t="shared" si="0"/>
        <v>2</v>
      </c>
      <c r="P1" s="34" t="s">
        <v>714</v>
      </c>
    </row>
    <row r="2" spans="1:16" x14ac:dyDescent="0.25">
      <c r="A2" t="s">
        <v>259</v>
      </c>
      <c r="B2" t="s">
        <v>260</v>
      </c>
      <c r="C2" t="s">
        <v>1</v>
      </c>
      <c r="D2" t="s">
        <v>265</v>
      </c>
      <c r="E2" t="s">
        <v>264</v>
      </c>
      <c r="F2" t="s">
        <v>2</v>
      </c>
      <c r="G2" t="s">
        <v>1292</v>
      </c>
      <c r="H2" t="s">
        <v>1293</v>
      </c>
      <c r="I2" t="s">
        <v>2048</v>
      </c>
      <c r="J2" t="s">
        <v>2579</v>
      </c>
      <c r="K2" t="s">
        <v>2051</v>
      </c>
      <c r="L2" t="s">
        <v>2054</v>
      </c>
      <c r="M2" t="s">
        <v>483</v>
      </c>
      <c r="N2" t="s">
        <v>713</v>
      </c>
      <c r="O2" t="s">
        <v>715</v>
      </c>
      <c r="P2" t="s">
        <v>1013</v>
      </c>
    </row>
    <row r="3" spans="1:16" x14ac:dyDescent="0.25">
      <c r="A3" s="18">
        <v>1</v>
      </c>
      <c r="B3" s="1">
        <v>300</v>
      </c>
      <c r="C3" s="19" t="s">
        <v>311</v>
      </c>
      <c r="D3" s="19"/>
      <c r="E3" s="11" t="s">
        <v>970</v>
      </c>
      <c r="F3" s="11"/>
      <c r="G3" s="3"/>
      <c r="M3" t="s">
        <v>2285</v>
      </c>
      <c r="N3" t="s">
        <v>2589</v>
      </c>
      <c r="P3" t="str">
        <f>"""" &amp; _xlfn.TEXTJOIN(""",""",TRUE,Table223[[#This Row],[Categoria]:[Column6]]) &amp; """"</f>
        <v>"Liturgia"</v>
      </c>
    </row>
    <row r="4" spans="1:16" x14ac:dyDescent="0.25">
      <c r="A4" s="1">
        <v>2</v>
      </c>
      <c r="B4" s="1">
        <v>300</v>
      </c>
      <c r="C4" t="s">
        <v>376</v>
      </c>
      <c r="E4" s="11" t="s">
        <v>970</v>
      </c>
      <c r="F4" s="11"/>
      <c r="G4" s="3"/>
      <c r="M4" t="s">
        <v>2286</v>
      </c>
      <c r="N4" t="s">
        <v>2589</v>
      </c>
      <c r="P4" t="str">
        <f>"""" &amp; _xlfn.TEXTJOIN(""",""",TRUE,Table223[[#This Row],[Categoria]:[Column6]]) &amp; """"</f>
        <v>"Liturgia"</v>
      </c>
    </row>
    <row r="5" spans="1:16" x14ac:dyDescent="0.25">
      <c r="A5" s="1">
        <v>3</v>
      </c>
      <c r="B5" s="1">
        <v>300</v>
      </c>
      <c r="C5" t="s">
        <v>2287</v>
      </c>
      <c r="E5" s="11" t="s">
        <v>970</v>
      </c>
      <c r="F5" s="11"/>
      <c r="M5" t="s">
        <v>2431</v>
      </c>
      <c r="N5" t="s">
        <v>2589</v>
      </c>
      <c r="P5" t="str">
        <f>"""" &amp; _xlfn.TEXTJOIN(""",""",TRUE,Table223[[#This Row],[Categoria]:[Column6]]) &amp; """"</f>
        <v>"Liturgia"</v>
      </c>
    </row>
    <row r="6" spans="1:16" x14ac:dyDescent="0.25">
      <c r="A6" s="1">
        <v>4</v>
      </c>
      <c r="B6" s="1">
        <v>300</v>
      </c>
      <c r="C6" s="19" t="s">
        <v>2288</v>
      </c>
      <c r="E6" s="11" t="s">
        <v>970</v>
      </c>
      <c r="F6" s="11"/>
      <c r="G6" s="6"/>
      <c r="M6" t="s">
        <v>2432</v>
      </c>
      <c r="N6" t="s">
        <v>2589</v>
      </c>
      <c r="P6" t="str">
        <f>"""" &amp; _xlfn.TEXTJOIN(""",""",TRUE,Table223[[#This Row],[Categoria]:[Column6]]) &amp; """"</f>
        <v>"Liturgia"</v>
      </c>
    </row>
    <row r="7" spans="1:16" x14ac:dyDescent="0.25">
      <c r="A7" s="1">
        <v>5</v>
      </c>
      <c r="B7" s="1">
        <v>300</v>
      </c>
      <c r="C7" t="s">
        <v>2289</v>
      </c>
      <c r="E7" s="11" t="s">
        <v>970</v>
      </c>
      <c r="F7" s="11"/>
      <c r="G7" s="6"/>
      <c r="M7" t="s">
        <v>2433</v>
      </c>
      <c r="N7" t="s">
        <v>2589</v>
      </c>
      <c r="P7" t="str">
        <f>"""" &amp; _xlfn.TEXTJOIN(""",""",TRUE,Table223[[#This Row],[Categoria]:[Column6]]) &amp; """"</f>
        <v>"Liturgia"</v>
      </c>
    </row>
    <row r="8" spans="1:16" x14ac:dyDescent="0.25">
      <c r="A8" s="1">
        <v>6</v>
      </c>
      <c r="B8" s="1">
        <v>300</v>
      </c>
      <c r="C8" t="s">
        <v>383</v>
      </c>
      <c r="E8" s="11" t="s">
        <v>970</v>
      </c>
      <c r="F8" s="11"/>
      <c r="G8" s="6"/>
      <c r="M8" t="s">
        <v>2434</v>
      </c>
      <c r="N8" t="s">
        <v>2589</v>
      </c>
      <c r="P8" t="str">
        <f>"""" &amp; _xlfn.TEXTJOIN(""",""",TRUE,Table223[[#This Row],[Categoria]:[Column6]]) &amp; """"</f>
        <v>"Liturgia"</v>
      </c>
    </row>
    <row r="9" spans="1:16" x14ac:dyDescent="0.25">
      <c r="A9" s="1">
        <v>7</v>
      </c>
      <c r="B9" s="1">
        <v>300</v>
      </c>
      <c r="C9" s="19" t="s">
        <v>2290</v>
      </c>
      <c r="E9" s="11" t="s">
        <v>970</v>
      </c>
      <c r="F9" s="11"/>
      <c r="G9" s="6"/>
      <c r="M9" t="s">
        <v>2435</v>
      </c>
      <c r="N9" t="s">
        <v>2589</v>
      </c>
      <c r="P9" t="str">
        <f>"""" &amp; _xlfn.TEXTJOIN(""",""",TRUE,Table223[[#This Row],[Categoria]:[Column6]]) &amp; """"</f>
        <v>"Liturgia"</v>
      </c>
    </row>
    <row r="10" spans="1:16" x14ac:dyDescent="0.25">
      <c r="A10" s="1">
        <v>8</v>
      </c>
      <c r="B10" s="1">
        <v>300</v>
      </c>
      <c r="C10" t="s">
        <v>371</v>
      </c>
      <c r="D10" s="133" t="s">
        <v>2629</v>
      </c>
      <c r="E10" s="11" t="s">
        <v>970</v>
      </c>
      <c r="F10" s="11"/>
      <c r="G10" s="3"/>
      <c r="H10" s="4"/>
      <c r="M10" t="s">
        <v>2436</v>
      </c>
      <c r="N10" t="s">
        <v>2589</v>
      </c>
      <c r="O10" s="133" t="s">
        <v>2630</v>
      </c>
      <c r="P10" t="str">
        <f>"""" &amp; _xlfn.TEXTJOIN(""",""",TRUE,Table223[[#This Row],[Categoria]:[Column6]]) &amp; """"</f>
        <v>"Liturgia"</v>
      </c>
    </row>
    <row r="11" spans="1:16" x14ac:dyDescent="0.25">
      <c r="A11" s="1">
        <v>9</v>
      </c>
      <c r="B11" s="1">
        <v>300</v>
      </c>
      <c r="C11" t="s">
        <v>2291</v>
      </c>
      <c r="E11" s="11" t="s">
        <v>970</v>
      </c>
      <c r="F11" s="11"/>
      <c r="G11" s="6"/>
      <c r="M11" t="s">
        <v>2437</v>
      </c>
      <c r="N11" t="s">
        <v>2589</v>
      </c>
      <c r="P11" t="str">
        <f>"""" &amp; _xlfn.TEXTJOIN(""",""",TRUE,Table223[[#This Row],[Categoria]:[Column6]]) &amp; """"</f>
        <v>"Liturgia"</v>
      </c>
    </row>
    <row r="12" spans="1:16" x14ac:dyDescent="0.25">
      <c r="A12" s="1">
        <v>10</v>
      </c>
      <c r="B12" s="1">
        <v>300</v>
      </c>
      <c r="C12" s="19" t="s">
        <v>2292</v>
      </c>
      <c r="D12" s="11"/>
      <c r="E12" s="11" t="s">
        <v>970</v>
      </c>
      <c r="F12" s="11"/>
      <c r="H12" s="4"/>
      <c r="M12" t="s">
        <v>2438</v>
      </c>
      <c r="N12" t="s">
        <v>2589</v>
      </c>
      <c r="P12" t="str">
        <f>"""" &amp; _xlfn.TEXTJOIN(""",""",TRUE,Table223[[#This Row],[Categoria]:[Column6]]) &amp; """"</f>
        <v>"Liturgia"</v>
      </c>
    </row>
    <row r="13" spans="1:16" x14ac:dyDescent="0.25">
      <c r="A13" s="1">
        <v>11</v>
      </c>
      <c r="B13" s="1">
        <v>300</v>
      </c>
      <c r="C13" t="s">
        <v>2293</v>
      </c>
      <c r="E13" s="11" t="s">
        <v>970</v>
      </c>
      <c r="F13" s="11"/>
      <c r="G13" s="6"/>
      <c r="M13" t="s">
        <v>2439</v>
      </c>
      <c r="N13" t="s">
        <v>2589</v>
      </c>
      <c r="P13" t="str">
        <f>"""" &amp; _xlfn.TEXTJOIN(""",""",TRUE,Table223[[#This Row],[Categoria]:[Column6]]) &amp; """"</f>
        <v>"Liturgia"</v>
      </c>
    </row>
    <row r="14" spans="1:16" x14ac:dyDescent="0.25">
      <c r="A14" s="1">
        <v>12</v>
      </c>
      <c r="B14" s="1">
        <v>300</v>
      </c>
      <c r="C14" t="s">
        <v>2294</v>
      </c>
      <c r="D14" s="21"/>
      <c r="E14" s="11" t="s">
        <v>970</v>
      </c>
      <c r="F14" s="11"/>
      <c r="G14" s="3"/>
      <c r="M14" t="s">
        <v>2440</v>
      </c>
      <c r="N14" t="s">
        <v>2589</v>
      </c>
      <c r="P14" t="str">
        <f>"""" &amp; _xlfn.TEXTJOIN(""",""",TRUE,Table223[[#This Row],[Categoria]:[Column6]]) &amp; """"</f>
        <v>"Liturgia"</v>
      </c>
    </row>
    <row r="15" spans="1:16" x14ac:dyDescent="0.25">
      <c r="A15" s="1">
        <v>13</v>
      </c>
      <c r="B15" s="1">
        <v>300</v>
      </c>
      <c r="C15" s="19" t="s">
        <v>2295</v>
      </c>
      <c r="E15" s="11" t="s">
        <v>970</v>
      </c>
      <c r="F15" s="11"/>
      <c r="G15" s="6"/>
      <c r="M15" t="s">
        <v>2441</v>
      </c>
      <c r="N15" t="s">
        <v>2589</v>
      </c>
      <c r="P15" t="str">
        <f>"""" &amp; _xlfn.TEXTJOIN(""",""",TRUE,Table223[[#This Row],[Categoria]:[Column6]]) &amp; """"</f>
        <v>"Liturgia"</v>
      </c>
    </row>
    <row r="16" spans="1:16" x14ac:dyDescent="0.25">
      <c r="A16" s="1">
        <v>14</v>
      </c>
      <c r="B16" s="1">
        <v>300</v>
      </c>
      <c r="C16" t="s">
        <v>2296</v>
      </c>
      <c r="E16" s="11" t="s">
        <v>970</v>
      </c>
      <c r="F16" s="11"/>
      <c r="M16" t="s">
        <v>2442</v>
      </c>
      <c r="N16" t="s">
        <v>2589</v>
      </c>
      <c r="P16" t="str">
        <f>"""" &amp; _xlfn.TEXTJOIN(""",""",TRUE,Table223[[#This Row],[Categoria]:[Column6]]) &amp; """"</f>
        <v>"Liturgia"</v>
      </c>
    </row>
    <row r="17" spans="1:16" x14ac:dyDescent="0.25">
      <c r="A17" s="1">
        <v>15</v>
      </c>
      <c r="B17" s="1">
        <v>300</v>
      </c>
      <c r="C17" t="s">
        <v>2297</v>
      </c>
      <c r="E17" s="11" t="s">
        <v>970</v>
      </c>
      <c r="F17" s="11"/>
      <c r="G17" s="8"/>
      <c r="M17" t="s">
        <v>2443</v>
      </c>
      <c r="N17" t="s">
        <v>2589</v>
      </c>
      <c r="P17" t="str">
        <f>"""" &amp; _xlfn.TEXTJOIN(""",""",TRUE,Table223[[#This Row],[Categoria]:[Column6]]) &amp; """"</f>
        <v>"Liturgia"</v>
      </c>
    </row>
    <row r="18" spans="1:16" x14ac:dyDescent="0.25">
      <c r="A18" s="1">
        <v>16</v>
      </c>
      <c r="B18" s="1">
        <v>300</v>
      </c>
      <c r="C18" s="19" t="s">
        <v>2298</v>
      </c>
      <c r="D18" s="13"/>
      <c r="E18" s="11" t="s">
        <v>970</v>
      </c>
      <c r="F18" s="11"/>
      <c r="H18" s="4"/>
      <c r="M18" t="s">
        <v>2444</v>
      </c>
      <c r="N18" t="s">
        <v>2589</v>
      </c>
      <c r="P18" t="str">
        <f>"""" &amp; _xlfn.TEXTJOIN(""",""",TRUE,Table223[[#This Row],[Categoria]:[Column6]]) &amp; """"</f>
        <v>"Liturgia"</v>
      </c>
    </row>
    <row r="19" spans="1:16" x14ac:dyDescent="0.25">
      <c r="A19" s="1">
        <v>17</v>
      </c>
      <c r="B19" s="1">
        <v>300</v>
      </c>
      <c r="C19" t="s">
        <v>2299</v>
      </c>
      <c r="D19" s="11"/>
      <c r="E19" s="11" t="s">
        <v>970</v>
      </c>
      <c r="F19" s="11"/>
      <c r="H19" s="4"/>
      <c r="M19" t="s">
        <v>2445</v>
      </c>
      <c r="N19" t="s">
        <v>2589</v>
      </c>
      <c r="P19" t="str">
        <f>"""" &amp; _xlfn.TEXTJOIN(""",""",TRUE,Table223[[#This Row],[Categoria]:[Column6]]) &amp; """"</f>
        <v>"Liturgia"</v>
      </c>
    </row>
    <row r="20" spans="1:16" x14ac:dyDescent="0.25">
      <c r="A20" s="1">
        <v>18</v>
      </c>
      <c r="B20" s="1">
        <v>300</v>
      </c>
      <c r="C20" t="s">
        <v>2300</v>
      </c>
      <c r="E20" s="11" t="s">
        <v>970</v>
      </c>
      <c r="F20" s="11"/>
      <c r="M20" t="s">
        <v>2446</v>
      </c>
      <c r="N20" t="s">
        <v>2589</v>
      </c>
      <c r="P20" t="str">
        <f>"""" &amp; _xlfn.TEXTJOIN(""",""",TRUE,Table223[[#This Row],[Categoria]:[Column6]]) &amp; """"</f>
        <v>"Liturgia"</v>
      </c>
    </row>
    <row r="21" spans="1:16" x14ac:dyDescent="0.25">
      <c r="A21" s="1">
        <v>19</v>
      </c>
      <c r="B21" s="1">
        <v>300</v>
      </c>
      <c r="C21" s="19" t="s">
        <v>2301</v>
      </c>
      <c r="E21" s="11" t="s">
        <v>970</v>
      </c>
      <c r="F21" s="11"/>
      <c r="G21" s="3"/>
      <c r="J21" s="6"/>
      <c r="M21" t="s">
        <v>2447</v>
      </c>
      <c r="N21" t="s">
        <v>2589</v>
      </c>
      <c r="P21" t="str">
        <f>"""" &amp; _xlfn.TEXTJOIN(""",""",TRUE,Table223[[#This Row],[Categoria]:[Column6]]) &amp; """"</f>
        <v>"Liturgia"</v>
      </c>
    </row>
    <row r="22" spans="1:16" x14ac:dyDescent="0.25">
      <c r="A22" s="1">
        <v>20</v>
      </c>
      <c r="B22" s="1">
        <v>300</v>
      </c>
      <c r="C22" t="s">
        <v>2302</v>
      </c>
      <c r="E22" s="11" t="s">
        <v>970</v>
      </c>
      <c r="F22" s="11"/>
      <c r="G22" s="3"/>
      <c r="H22" s="4"/>
      <c r="M22" t="s">
        <v>2448</v>
      </c>
      <c r="N22" t="s">
        <v>2589</v>
      </c>
      <c r="P22" t="str">
        <f>"""" &amp; _xlfn.TEXTJOIN(""",""",TRUE,Table223[[#This Row],[Categoria]:[Column6]]) &amp; """"</f>
        <v>"Liturgia"</v>
      </c>
    </row>
    <row r="23" spans="1:16" x14ac:dyDescent="0.25">
      <c r="A23" s="1">
        <v>21</v>
      </c>
      <c r="B23" s="1">
        <v>300</v>
      </c>
      <c r="C23" t="s">
        <v>2303</v>
      </c>
      <c r="E23" s="11" t="s">
        <v>970</v>
      </c>
      <c r="F23" s="11"/>
      <c r="G23" s="6"/>
      <c r="M23" t="s">
        <v>2449</v>
      </c>
      <c r="N23" t="s">
        <v>2589</v>
      </c>
      <c r="P23" t="str">
        <f>"""" &amp; _xlfn.TEXTJOIN(""",""",TRUE,Table223[[#This Row],[Categoria]:[Column6]]) &amp; """"</f>
        <v>"Liturgia"</v>
      </c>
    </row>
    <row r="24" spans="1:16" x14ac:dyDescent="0.25">
      <c r="A24" s="1">
        <v>22</v>
      </c>
      <c r="B24" s="1">
        <v>300</v>
      </c>
      <c r="C24" s="19" t="s">
        <v>2304</v>
      </c>
      <c r="E24" s="11" t="s">
        <v>970</v>
      </c>
      <c r="F24" s="11"/>
      <c r="G24" s="4"/>
      <c r="M24" t="s">
        <v>2450</v>
      </c>
      <c r="N24" t="s">
        <v>2589</v>
      </c>
      <c r="P24" t="str">
        <f>"""" &amp; _xlfn.TEXTJOIN(""",""",TRUE,Table223[[#This Row],[Categoria]:[Column6]]) &amp; """"</f>
        <v>"Liturgia"</v>
      </c>
    </row>
    <row r="25" spans="1:16" x14ac:dyDescent="0.25">
      <c r="A25" s="1">
        <v>23</v>
      </c>
      <c r="B25" s="1">
        <v>300</v>
      </c>
      <c r="C25" t="s">
        <v>2305</v>
      </c>
      <c r="D25" s="133" t="s">
        <v>2631</v>
      </c>
      <c r="E25" s="11" t="s">
        <v>970</v>
      </c>
      <c r="F25" s="11"/>
      <c r="G25" s="6"/>
      <c r="M25" t="s">
        <v>2451</v>
      </c>
      <c r="N25" t="s">
        <v>2589</v>
      </c>
      <c r="O25" s="133" t="s">
        <v>2632</v>
      </c>
      <c r="P25" t="str">
        <f>"""" &amp; _xlfn.TEXTJOIN(""",""",TRUE,Table223[[#This Row],[Categoria]:[Column6]]) &amp; """"</f>
        <v>"Liturgia"</v>
      </c>
    </row>
    <row r="26" spans="1:16" x14ac:dyDescent="0.25">
      <c r="A26" s="1">
        <v>24</v>
      </c>
      <c r="B26" s="1">
        <v>300</v>
      </c>
      <c r="C26" t="s">
        <v>2306</v>
      </c>
      <c r="D26" s="13"/>
      <c r="E26" s="11" t="s">
        <v>970</v>
      </c>
      <c r="F26" s="11"/>
      <c r="H26" s="4"/>
      <c r="M26" t="s">
        <v>2452</v>
      </c>
      <c r="N26" t="s">
        <v>2589</v>
      </c>
      <c r="P26" t="str">
        <f>"""" &amp; _xlfn.TEXTJOIN(""",""",TRUE,Table223[[#This Row],[Categoria]:[Column6]]) &amp; """"</f>
        <v>"Liturgia"</v>
      </c>
    </row>
    <row r="27" spans="1:16" x14ac:dyDescent="0.25">
      <c r="A27" s="1">
        <v>25</v>
      </c>
      <c r="B27" s="1">
        <v>300</v>
      </c>
      <c r="C27" s="19" t="s">
        <v>2307</v>
      </c>
      <c r="E27" s="11" t="s">
        <v>970</v>
      </c>
      <c r="F27" s="11"/>
      <c r="G27" s="3"/>
      <c r="H27" s="6"/>
      <c r="M27" t="s">
        <v>2453</v>
      </c>
      <c r="N27" t="s">
        <v>2589</v>
      </c>
      <c r="P27" t="str">
        <f>"""" &amp; _xlfn.TEXTJOIN(""",""",TRUE,Table223[[#This Row],[Categoria]:[Column6]]) &amp; """"</f>
        <v>"Liturgia"</v>
      </c>
    </row>
    <row r="28" spans="1:16" x14ac:dyDescent="0.25">
      <c r="A28" s="1">
        <v>26</v>
      </c>
      <c r="B28" s="1">
        <v>300</v>
      </c>
      <c r="C28" t="s">
        <v>2308</v>
      </c>
      <c r="E28" s="11" t="s">
        <v>970</v>
      </c>
      <c r="F28" s="11"/>
      <c r="G28" s="4"/>
      <c r="M28" t="s">
        <v>2454</v>
      </c>
      <c r="N28" t="s">
        <v>2589</v>
      </c>
      <c r="P28" t="str">
        <f>"""" &amp; _xlfn.TEXTJOIN(""",""",TRUE,Table223[[#This Row],[Categoria]:[Column6]]) &amp; """"</f>
        <v>"Liturgia"</v>
      </c>
    </row>
    <row r="29" spans="1:16" x14ac:dyDescent="0.25">
      <c r="A29" s="1">
        <v>27</v>
      </c>
      <c r="B29" s="1">
        <v>300</v>
      </c>
      <c r="C29" t="s">
        <v>2309</v>
      </c>
      <c r="E29" s="11" t="s">
        <v>970</v>
      </c>
      <c r="F29" s="11"/>
      <c r="G29" s="4"/>
      <c r="M29" t="s">
        <v>2455</v>
      </c>
      <c r="N29" t="s">
        <v>2589</v>
      </c>
      <c r="P29" t="str">
        <f>"""" &amp; _xlfn.TEXTJOIN(""",""",TRUE,Table223[[#This Row],[Categoria]:[Column6]]) &amp; """"</f>
        <v>"Liturgia"</v>
      </c>
    </row>
    <row r="30" spans="1:16" x14ac:dyDescent="0.25">
      <c r="A30" s="1">
        <v>28</v>
      </c>
      <c r="B30" s="1">
        <v>300</v>
      </c>
      <c r="C30" s="19" t="s">
        <v>2310</v>
      </c>
      <c r="E30" s="11" t="s">
        <v>970</v>
      </c>
      <c r="F30" s="11"/>
      <c r="G30" s="4"/>
      <c r="M30" t="s">
        <v>2456</v>
      </c>
      <c r="N30" t="s">
        <v>2589</v>
      </c>
      <c r="P30" t="str">
        <f>"""" &amp; _xlfn.TEXTJOIN(""",""",TRUE,Table223[[#This Row],[Categoria]:[Column6]]) &amp; """"</f>
        <v>"Liturgia"</v>
      </c>
    </row>
    <row r="31" spans="1:16" x14ac:dyDescent="0.25">
      <c r="A31" s="1">
        <v>29</v>
      </c>
      <c r="B31" s="1">
        <v>300</v>
      </c>
      <c r="C31" t="s">
        <v>2311</v>
      </c>
      <c r="E31" s="11" t="s">
        <v>970</v>
      </c>
      <c r="F31" s="11"/>
      <c r="G31" s="6"/>
      <c r="M31" t="s">
        <v>2457</v>
      </c>
      <c r="N31" t="s">
        <v>2589</v>
      </c>
      <c r="P31" t="str">
        <f>"""" &amp; _xlfn.TEXTJOIN(""",""",TRUE,Table223[[#This Row],[Categoria]:[Column6]]) &amp; """"</f>
        <v>"Liturgia"</v>
      </c>
    </row>
    <row r="32" spans="1:16" x14ac:dyDescent="0.25">
      <c r="A32" s="1">
        <v>30</v>
      </c>
      <c r="B32" s="1">
        <v>300</v>
      </c>
      <c r="C32" t="s">
        <v>2312</v>
      </c>
      <c r="E32" s="11" t="s">
        <v>970</v>
      </c>
      <c r="F32" s="11"/>
      <c r="H32" s="6"/>
      <c r="M32" t="s">
        <v>2458</v>
      </c>
      <c r="N32" t="s">
        <v>2589</v>
      </c>
      <c r="P32" t="str">
        <f>"""" &amp; _xlfn.TEXTJOIN(""",""",TRUE,Table223[[#This Row],[Categoria]:[Column6]]) &amp; """"</f>
        <v>"Liturgia"</v>
      </c>
    </row>
    <row r="33" spans="1:16" x14ac:dyDescent="0.25">
      <c r="A33" s="1">
        <v>31</v>
      </c>
      <c r="B33" s="1">
        <v>300</v>
      </c>
      <c r="C33" s="19" t="s">
        <v>2313</v>
      </c>
      <c r="E33" s="11" t="s">
        <v>970</v>
      </c>
      <c r="F33" s="11"/>
      <c r="H33" s="6"/>
      <c r="M33" t="s">
        <v>2459</v>
      </c>
      <c r="N33" t="s">
        <v>2589</v>
      </c>
      <c r="P33" t="str">
        <f>"""" &amp; _xlfn.TEXTJOIN(""",""",TRUE,Table223[[#This Row],[Categoria]:[Column6]]) &amp; """"</f>
        <v>"Liturgia"</v>
      </c>
    </row>
    <row r="34" spans="1:16" x14ac:dyDescent="0.25">
      <c r="A34" s="1">
        <v>32</v>
      </c>
      <c r="B34" s="1">
        <v>300</v>
      </c>
      <c r="C34" t="s">
        <v>2314</v>
      </c>
      <c r="E34" s="11" t="s">
        <v>970</v>
      </c>
      <c r="F34" s="11"/>
      <c r="G34" s="6"/>
      <c r="M34" t="s">
        <v>2460</v>
      </c>
      <c r="N34" t="s">
        <v>2589</v>
      </c>
      <c r="P34" t="str">
        <f>"""" &amp; _xlfn.TEXTJOIN(""",""",TRUE,Table223[[#This Row],[Categoria]:[Column6]]) &amp; """"</f>
        <v>"Liturgia"</v>
      </c>
    </row>
    <row r="35" spans="1:16" x14ac:dyDescent="0.25">
      <c r="A35" s="1">
        <v>33</v>
      </c>
      <c r="B35" s="1">
        <v>300</v>
      </c>
      <c r="C35" t="s">
        <v>2315</v>
      </c>
      <c r="D35" s="11"/>
      <c r="E35" s="11" t="s">
        <v>970</v>
      </c>
      <c r="F35" s="11"/>
      <c r="H35" s="4"/>
      <c r="M35" t="s">
        <v>2461</v>
      </c>
      <c r="N35" t="s">
        <v>2589</v>
      </c>
      <c r="P35" t="str">
        <f>"""" &amp; _xlfn.TEXTJOIN(""",""",TRUE,Table223[[#This Row],[Categoria]:[Column6]]) &amp; """"</f>
        <v>"Liturgia"</v>
      </c>
    </row>
    <row r="36" spans="1:16" x14ac:dyDescent="0.25">
      <c r="A36" s="1">
        <v>34</v>
      </c>
      <c r="B36" s="1">
        <v>300</v>
      </c>
      <c r="C36" s="19" t="s">
        <v>2316</v>
      </c>
      <c r="E36" s="11" t="s">
        <v>970</v>
      </c>
      <c r="F36" s="11"/>
      <c r="H36" s="4"/>
      <c r="M36" t="s">
        <v>2462</v>
      </c>
      <c r="N36" t="s">
        <v>2589</v>
      </c>
      <c r="P36" t="str">
        <f>"""" &amp; _xlfn.TEXTJOIN(""",""",TRUE,Table223[[#This Row],[Categoria]:[Column6]]) &amp; """"</f>
        <v>"Liturgia"</v>
      </c>
    </row>
    <row r="37" spans="1:16" x14ac:dyDescent="0.25">
      <c r="A37" s="1">
        <v>35</v>
      </c>
      <c r="B37" s="1">
        <v>300</v>
      </c>
      <c r="C37" t="s">
        <v>2317</v>
      </c>
      <c r="E37" s="11" t="s">
        <v>970</v>
      </c>
      <c r="F37" s="11"/>
      <c r="M37" t="s">
        <v>2463</v>
      </c>
      <c r="N37" t="s">
        <v>2589</v>
      </c>
      <c r="P37" t="str">
        <f>"""" &amp; _xlfn.TEXTJOIN(""",""",TRUE,Table223[[#This Row],[Categoria]:[Column6]]) &amp; """"</f>
        <v>"Liturgia"</v>
      </c>
    </row>
    <row r="38" spans="1:16" x14ac:dyDescent="0.25">
      <c r="A38" s="1">
        <v>36</v>
      </c>
      <c r="B38" s="1">
        <v>300</v>
      </c>
      <c r="C38" t="s">
        <v>2318</v>
      </c>
      <c r="E38" s="11" t="s">
        <v>970</v>
      </c>
      <c r="F38" s="11"/>
      <c r="G38" s="8"/>
      <c r="H38" s="4"/>
      <c r="M38" t="s">
        <v>2464</v>
      </c>
      <c r="N38" t="s">
        <v>2589</v>
      </c>
      <c r="P38" t="str">
        <f>"""" &amp; _xlfn.TEXTJOIN(""",""",TRUE,Table223[[#This Row],[Categoria]:[Column6]]) &amp; """"</f>
        <v>"Liturgia"</v>
      </c>
    </row>
    <row r="39" spans="1:16" x14ac:dyDescent="0.25">
      <c r="A39" s="1">
        <v>37</v>
      </c>
      <c r="B39" s="1">
        <v>300</v>
      </c>
      <c r="C39" s="19" t="s">
        <v>2319</v>
      </c>
      <c r="E39" s="11" t="s">
        <v>970</v>
      </c>
      <c r="F39" s="11"/>
      <c r="M39" t="s">
        <v>2465</v>
      </c>
      <c r="N39" t="s">
        <v>2589</v>
      </c>
      <c r="P39" t="str">
        <f>"""" &amp; _xlfn.TEXTJOIN(""",""",TRUE,Table223[[#This Row],[Categoria]:[Column6]]) &amp; """"</f>
        <v>"Liturgia"</v>
      </c>
    </row>
    <row r="40" spans="1:16" x14ac:dyDescent="0.25">
      <c r="A40" s="1">
        <v>38</v>
      </c>
      <c r="B40" s="1">
        <v>300</v>
      </c>
      <c r="C40" t="s">
        <v>2320</v>
      </c>
      <c r="E40" s="11" t="s">
        <v>970</v>
      </c>
      <c r="F40" s="11"/>
      <c r="M40" t="s">
        <v>2466</v>
      </c>
      <c r="N40" t="s">
        <v>2589</v>
      </c>
      <c r="P40" t="str">
        <f>"""" &amp; _xlfn.TEXTJOIN(""",""",TRUE,Table223[[#This Row],[Categoria]:[Column6]]) &amp; """"</f>
        <v>"Liturgia"</v>
      </c>
    </row>
    <row r="41" spans="1:16" x14ac:dyDescent="0.25">
      <c r="A41" s="1">
        <v>39</v>
      </c>
      <c r="B41" s="1">
        <v>300</v>
      </c>
      <c r="C41" t="s">
        <v>2321</v>
      </c>
      <c r="E41" s="11" t="s">
        <v>970</v>
      </c>
      <c r="F41" s="11"/>
      <c r="G41" s="6"/>
      <c r="M41" t="s">
        <v>2467</v>
      </c>
      <c r="N41" t="s">
        <v>2589</v>
      </c>
      <c r="P41" t="str">
        <f>"""" &amp; _xlfn.TEXTJOIN(""",""",TRUE,Table223[[#This Row],[Categoria]:[Column6]]) &amp; """"</f>
        <v>"Liturgia"</v>
      </c>
    </row>
    <row r="42" spans="1:16" x14ac:dyDescent="0.25">
      <c r="A42" s="1">
        <v>40</v>
      </c>
      <c r="B42" s="1">
        <v>300</v>
      </c>
      <c r="C42" s="19" t="s">
        <v>2322</v>
      </c>
      <c r="E42" s="11" t="s">
        <v>970</v>
      </c>
      <c r="F42" s="11"/>
      <c r="M42" t="s">
        <v>2468</v>
      </c>
      <c r="N42" t="s">
        <v>2589</v>
      </c>
      <c r="P42" t="str">
        <f>"""" &amp; _xlfn.TEXTJOIN(""",""",TRUE,Table223[[#This Row],[Categoria]:[Column6]]) &amp; """"</f>
        <v>"Liturgia"</v>
      </c>
    </row>
    <row r="43" spans="1:16" x14ac:dyDescent="0.25">
      <c r="A43" s="1">
        <v>41</v>
      </c>
      <c r="B43" s="1">
        <v>300</v>
      </c>
      <c r="C43" t="s">
        <v>2323</v>
      </c>
      <c r="E43" s="11" t="s">
        <v>970</v>
      </c>
      <c r="F43" s="11"/>
      <c r="G43" s="3"/>
      <c r="H43" s="6"/>
      <c r="M43" t="s">
        <v>2469</v>
      </c>
      <c r="N43" t="s">
        <v>2589</v>
      </c>
      <c r="P43" t="str">
        <f>"""" &amp; _xlfn.TEXTJOIN(""",""",TRUE,Table223[[#This Row],[Categoria]:[Column6]]) &amp; """"</f>
        <v>"Liturgia"</v>
      </c>
    </row>
    <row r="44" spans="1:16" x14ac:dyDescent="0.25">
      <c r="A44" s="1">
        <v>42</v>
      </c>
      <c r="B44" s="1">
        <v>300</v>
      </c>
      <c r="C44" t="s">
        <v>2324</v>
      </c>
      <c r="E44" s="11" t="s">
        <v>970</v>
      </c>
      <c r="F44" s="11"/>
      <c r="G44" s="4"/>
      <c r="M44" t="s">
        <v>2470</v>
      </c>
      <c r="N44" t="s">
        <v>2589</v>
      </c>
      <c r="P44" t="str">
        <f>"""" &amp; _xlfn.TEXTJOIN(""",""",TRUE,Table223[[#This Row],[Categoria]:[Column6]]) &amp; """"</f>
        <v>"Liturgia"</v>
      </c>
    </row>
    <row r="45" spans="1:16" x14ac:dyDescent="0.25">
      <c r="A45" s="1">
        <v>43</v>
      </c>
      <c r="B45" s="1">
        <v>300</v>
      </c>
      <c r="C45" s="19" t="s">
        <v>2325</v>
      </c>
      <c r="E45" s="11" t="s">
        <v>970</v>
      </c>
      <c r="F45" s="11"/>
      <c r="M45" t="s">
        <v>2471</v>
      </c>
      <c r="N45" t="s">
        <v>2589</v>
      </c>
      <c r="P45" t="str">
        <f>"""" &amp; _xlfn.TEXTJOIN(""",""",TRUE,Table223[[#This Row],[Categoria]:[Column6]]) &amp; """"</f>
        <v>"Liturgia"</v>
      </c>
    </row>
    <row r="46" spans="1:16" x14ac:dyDescent="0.25">
      <c r="A46" s="1">
        <v>44</v>
      </c>
      <c r="B46" s="1">
        <v>300</v>
      </c>
      <c r="C46" t="s">
        <v>2326</v>
      </c>
      <c r="D46" s="13"/>
      <c r="E46" s="11" t="s">
        <v>970</v>
      </c>
      <c r="F46" s="11"/>
      <c r="H46" s="4"/>
      <c r="M46" t="s">
        <v>2472</v>
      </c>
      <c r="N46" t="s">
        <v>2589</v>
      </c>
      <c r="P46" t="str">
        <f>"""" &amp; _xlfn.TEXTJOIN(""",""",TRUE,Table223[[#This Row],[Categoria]:[Column6]]) &amp; """"</f>
        <v>"Liturgia"</v>
      </c>
    </row>
    <row r="47" spans="1:16" x14ac:dyDescent="0.25">
      <c r="A47" s="1">
        <v>45</v>
      </c>
      <c r="B47" s="1">
        <v>300</v>
      </c>
      <c r="C47" t="s">
        <v>2327</v>
      </c>
      <c r="E47" s="11" t="s">
        <v>970</v>
      </c>
      <c r="F47" s="11"/>
      <c r="M47" t="s">
        <v>2473</v>
      </c>
      <c r="N47" t="s">
        <v>2589</v>
      </c>
      <c r="P47" t="str">
        <f>"""" &amp; _xlfn.TEXTJOIN(""",""",TRUE,Table223[[#This Row],[Categoria]:[Column6]]) &amp; """"</f>
        <v>"Liturgia"</v>
      </c>
    </row>
    <row r="48" spans="1:16" x14ac:dyDescent="0.25">
      <c r="A48" s="1">
        <v>46</v>
      </c>
      <c r="B48" s="1">
        <v>300</v>
      </c>
      <c r="C48" s="19" t="s">
        <v>2328</v>
      </c>
      <c r="D48" s="19"/>
      <c r="E48" s="11" t="s">
        <v>970</v>
      </c>
      <c r="F48" s="11"/>
      <c r="G48" s="3"/>
      <c r="M48" t="s">
        <v>2474</v>
      </c>
      <c r="N48" t="s">
        <v>2589</v>
      </c>
      <c r="P48" t="str">
        <f>"""" &amp; _xlfn.TEXTJOIN(""",""",TRUE,Table223[[#This Row],[Categoria]:[Column6]]) &amp; """"</f>
        <v>"Liturgia"</v>
      </c>
    </row>
    <row r="49" spans="1:16" x14ac:dyDescent="0.25">
      <c r="A49" s="1">
        <v>47</v>
      </c>
      <c r="B49" s="1">
        <v>300</v>
      </c>
      <c r="C49" t="s">
        <v>2329</v>
      </c>
      <c r="D49" s="15"/>
      <c r="E49" s="11" t="s">
        <v>970</v>
      </c>
      <c r="F49" s="11"/>
      <c r="H49" s="4"/>
      <c r="M49" t="s">
        <v>2475</v>
      </c>
      <c r="N49" t="s">
        <v>2589</v>
      </c>
      <c r="P49" t="str">
        <f>"""" &amp; _xlfn.TEXTJOIN(""",""",TRUE,Table223[[#This Row],[Categoria]:[Column6]]) &amp; """"</f>
        <v>"Liturgia"</v>
      </c>
    </row>
    <row r="50" spans="1:16" x14ac:dyDescent="0.25">
      <c r="A50" s="1">
        <v>48</v>
      </c>
      <c r="B50" s="1">
        <v>300</v>
      </c>
      <c r="C50" t="s">
        <v>2330</v>
      </c>
      <c r="E50" s="11" t="s">
        <v>970</v>
      </c>
      <c r="F50" s="11"/>
      <c r="G50" s="6"/>
      <c r="M50" t="s">
        <v>2476</v>
      </c>
      <c r="N50" t="s">
        <v>2589</v>
      </c>
      <c r="P50" t="str">
        <f>"""" &amp; _xlfn.TEXTJOIN(""",""",TRUE,Table223[[#This Row],[Categoria]:[Column6]]) &amp; """"</f>
        <v>"Liturgia"</v>
      </c>
    </row>
    <row r="51" spans="1:16" x14ac:dyDescent="0.25">
      <c r="A51" s="1">
        <v>49</v>
      </c>
      <c r="B51" s="1">
        <v>300</v>
      </c>
      <c r="C51" s="19" t="s">
        <v>2331</v>
      </c>
      <c r="E51" s="11" t="s">
        <v>970</v>
      </c>
      <c r="F51" s="11"/>
      <c r="G51" s="6"/>
      <c r="M51" t="s">
        <v>2477</v>
      </c>
      <c r="N51" t="s">
        <v>2589</v>
      </c>
      <c r="P51" t="str">
        <f>"""" &amp; _xlfn.TEXTJOIN(""",""",TRUE,Table223[[#This Row],[Categoria]:[Column6]]) &amp; """"</f>
        <v>"Liturgia"</v>
      </c>
    </row>
    <row r="52" spans="1:16" x14ac:dyDescent="0.25">
      <c r="A52" s="1">
        <v>50</v>
      </c>
      <c r="B52" s="1">
        <v>300</v>
      </c>
      <c r="C52" t="s">
        <v>2332</v>
      </c>
      <c r="D52" s="21"/>
      <c r="E52" s="11" t="s">
        <v>970</v>
      </c>
      <c r="F52" s="11"/>
      <c r="M52" t="s">
        <v>2478</v>
      </c>
      <c r="N52" t="s">
        <v>2589</v>
      </c>
      <c r="P52" t="str">
        <f>"""" &amp; _xlfn.TEXTJOIN(""",""",TRUE,Table223[[#This Row],[Categoria]:[Column6]]) &amp; """"</f>
        <v>"Liturgia"</v>
      </c>
    </row>
    <row r="53" spans="1:16" x14ac:dyDescent="0.25">
      <c r="A53" s="1">
        <v>51</v>
      </c>
      <c r="B53" s="1">
        <v>300</v>
      </c>
      <c r="C53" t="s">
        <v>2333</v>
      </c>
      <c r="E53" s="11" t="s">
        <v>970</v>
      </c>
      <c r="F53" s="11"/>
      <c r="G53" s="5"/>
      <c r="H53" s="2"/>
      <c r="I53" s="3"/>
      <c r="M53" t="s">
        <v>2479</v>
      </c>
      <c r="N53" t="s">
        <v>2589</v>
      </c>
      <c r="P53" t="str">
        <f>"""" &amp; _xlfn.TEXTJOIN(""",""",TRUE,Table223[[#This Row],[Categoria]:[Column6]]) &amp; """"</f>
        <v>"Liturgia"</v>
      </c>
    </row>
    <row r="54" spans="1:16" x14ac:dyDescent="0.25">
      <c r="A54" s="1">
        <v>52</v>
      </c>
      <c r="B54" s="1">
        <v>300</v>
      </c>
      <c r="C54" s="19" t="s">
        <v>2334</v>
      </c>
      <c r="E54" s="11" t="s">
        <v>970</v>
      </c>
      <c r="F54" s="11"/>
      <c r="G54" s="8"/>
      <c r="I54" s="6"/>
      <c r="M54" t="s">
        <v>2480</v>
      </c>
      <c r="N54" t="s">
        <v>2589</v>
      </c>
      <c r="P54" t="str">
        <f>"""" &amp; _xlfn.TEXTJOIN(""",""",TRUE,Table223[[#This Row],[Categoria]:[Column6]]) &amp; """"</f>
        <v>"Liturgia"</v>
      </c>
    </row>
    <row r="55" spans="1:16" x14ac:dyDescent="0.25">
      <c r="A55" s="1">
        <v>53</v>
      </c>
      <c r="B55" s="1">
        <v>300</v>
      </c>
      <c r="C55" t="s">
        <v>2335</v>
      </c>
      <c r="D55" s="11"/>
      <c r="E55" s="11" t="s">
        <v>970</v>
      </c>
      <c r="F55" s="11"/>
      <c r="H55" s="4"/>
      <c r="M55" t="s">
        <v>2481</v>
      </c>
      <c r="N55" t="s">
        <v>2589</v>
      </c>
      <c r="P55" t="str">
        <f>"""" &amp; _xlfn.TEXTJOIN(""",""",TRUE,Table223[[#This Row],[Categoria]:[Column6]]) &amp; """"</f>
        <v>"Liturgia"</v>
      </c>
    </row>
    <row r="56" spans="1:16" x14ac:dyDescent="0.25">
      <c r="A56" s="1">
        <v>54</v>
      </c>
      <c r="B56" s="1">
        <v>300</v>
      </c>
      <c r="C56" t="s">
        <v>2336</v>
      </c>
      <c r="D56" s="13"/>
      <c r="E56" s="11" t="s">
        <v>970</v>
      </c>
      <c r="F56" s="11"/>
      <c r="H56" s="4"/>
      <c r="M56" t="s">
        <v>2482</v>
      </c>
      <c r="N56" t="s">
        <v>2589</v>
      </c>
      <c r="P56" t="str">
        <f>"""" &amp; _xlfn.TEXTJOIN(""",""",TRUE,Table223[[#This Row],[Categoria]:[Column6]]) &amp; """"</f>
        <v>"Liturgia"</v>
      </c>
    </row>
    <row r="57" spans="1:16" x14ac:dyDescent="0.25">
      <c r="A57" s="1">
        <v>55</v>
      </c>
      <c r="B57" s="1">
        <v>300</v>
      </c>
      <c r="C57" s="19" t="s">
        <v>2337</v>
      </c>
      <c r="E57" s="11" t="s">
        <v>970</v>
      </c>
      <c r="F57" s="11"/>
      <c r="G57" s="3"/>
      <c r="H57" s="4"/>
      <c r="M57" t="s">
        <v>2483</v>
      </c>
      <c r="N57" t="s">
        <v>2589</v>
      </c>
      <c r="P57" t="str">
        <f>"""" &amp; _xlfn.TEXTJOIN(""",""",TRUE,Table223[[#This Row],[Categoria]:[Column6]]) &amp; """"</f>
        <v>"Liturgia"</v>
      </c>
    </row>
    <row r="58" spans="1:16" x14ac:dyDescent="0.25">
      <c r="A58" s="1">
        <v>56</v>
      </c>
      <c r="B58" s="1">
        <v>300</v>
      </c>
      <c r="C58" t="s">
        <v>2338</v>
      </c>
      <c r="D58" s="17"/>
      <c r="E58" s="11" t="s">
        <v>970</v>
      </c>
      <c r="F58" s="11"/>
      <c r="G58" s="6"/>
      <c r="M58" t="s">
        <v>2484</v>
      </c>
      <c r="N58" t="s">
        <v>2589</v>
      </c>
      <c r="P58" t="str">
        <f>"""" &amp; _xlfn.TEXTJOIN(""",""",TRUE,Table223[[#This Row],[Categoria]:[Column6]]) &amp; """"</f>
        <v>"Liturgia"</v>
      </c>
    </row>
    <row r="59" spans="1:16" x14ac:dyDescent="0.25">
      <c r="A59" s="1">
        <v>57</v>
      </c>
      <c r="B59" s="1">
        <v>300</v>
      </c>
      <c r="C59" t="s">
        <v>2339</v>
      </c>
      <c r="E59" s="11" t="s">
        <v>970</v>
      </c>
      <c r="F59" s="11"/>
      <c r="G59" s="7"/>
      <c r="H59" s="8"/>
      <c r="I59" s="6"/>
      <c r="M59" t="s">
        <v>2485</v>
      </c>
      <c r="N59" t="s">
        <v>2589</v>
      </c>
      <c r="P59" t="str">
        <f>"""" &amp; _xlfn.TEXTJOIN(""",""",TRUE,Table223[[#This Row],[Categoria]:[Column6]]) &amp; """"</f>
        <v>"Liturgia"</v>
      </c>
    </row>
    <row r="60" spans="1:16" x14ac:dyDescent="0.25">
      <c r="A60" s="1">
        <v>58</v>
      </c>
      <c r="B60" s="1">
        <v>300</v>
      </c>
      <c r="C60" s="19" t="s">
        <v>2340</v>
      </c>
      <c r="E60" s="11" t="s">
        <v>970</v>
      </c>
      <c r="F60" s="11"/>
      <c r="G60" s="3"/>
      <c r="H60" s="6"/>
      <c r="M60" t="s">
        <v>2486</v>
      </c>
      <c r="N60" t="s">
        <v>2589</v>
      </c>
      <c r="P60" t="str">
        <f>"""" &amp; _xlfn.TEXTJOIN(""",""",TRUE,Table223[[#This Row],[Categoria]:[Column6]]) &amp; """"</f>
        <v>"Liturgia"</v>
      </c>
    </row>
    <row r="61" spans="1:16" x14ac:dyDescent="0.25">
      <c r="A61" s="1">
        <v>59</v>
      </c>
      <c r="B61" s="1">
        <v>300</v>
      </c>
      <c r="C61" t="s">
        <v>2341</v>
      </c>
      <c r="E61" s="11" t="s">
        <v>970</v>
      </c>
      <c r="F61" s="11"/>
      <c r="G61" s="3"/>
      <c r="M61" t="s">
        <v>2487</v>
      </c>
      <c r="N61" t="s">
        <v>2589</v>
      </c>
      <c r="P61" t="str">
        <f>"""" &amp; _xlfn.TEXTJOIN(""",""",TRUE,Table223[[#This Row],[Categoria]:[Column6]]) &amp; """"</f>
        <v>"Liturgia"</v>
      </c>
    </row>
    <row r="62" spans="1:16" x14ac:dyDescent="0.25">
      <c r="A62" s="1">
        <v>60</v>
      </c>
      <c r="B62" s="1">
        <v>300</v>
      </c>
      <c r="C62" t="s">
        <v>2342</v>
      </c>
      <c r="E62" s="11" t="s">
        <v>970</v>
      </c>
      <c r="F62" s="11"/>
      <c r="G62" s="7"/>
      <c r="H62" s="8"/>
      <c r="I62" s="6"/>
      <c r="M62" t="s">
        <v>2488</v>
      </c>
      <c r="N62" t="s">
        <v>2589</v>
      </c>
      <c r="P62" t="str">
        <f>"""" &amp; _xlfn.TEXTJOIN(""",""",TRUE,Table223[[#This Row],[Categoria]:[Column6]]) &amp; """"</f>
        <v>"Liturgia"</v>
      </c>
    </row>
    <row r="63" spans="1:16" x14ac:dyDescent="0.25">
      <c r="A63" s="1">
        <v>61</v>
      </c>
      <c r="B63" s="1">
        <v>300</v>
      </c>
      <c r="C63" s="19" t="s">
        <v>2343</v>
      </c>
      <c r="D63" s="15"/>
      <c r="E63" s="11" t="s">
        <v>970</v>
      </c>
      <c r="F63" s="11"/>
      <c r="G63" s="6"/>
      <c r="M63" t="s">
        <v>2489</v>
      </c>
      <c r="N63" t="s">
        <v>2589</v>
      </c>
      <c r="P63" t="str">
        <f>"""" &amp; _xlfn.TEXTJOIN(""",""",TRUE,Table223[[#This Row],[Categoria]:[Column6]]) &amp; """"</f>
        <v>"Liturgia"</v>
      </c>
    </row>
    <row r="64" spans="1:16" x14ac:dyDescent="0.25">
      <c r="A64" s="1">
        <v>62</v>
      </c>
      <c r="B64" s="1">
        <v>300</v>
      </c>
      <c r="C64" t="s">
        <v>2344</v>
      </c>
      <c r="E64" s="11" t="s">
        <v>970</v>
      </c>
      <c r="F64" s="11"/>
      <c r="G64" s="7"/>
      <c r="H64" s="8"/>
      <c r="J64" s="6"/>
      <c r="M64" t="s">
        <v>2490</v>
      </c>
      <c r="N64" t="s">
        <v>2589</v>
      </c>
      <c r="P64" t="str">
        <f>"""" &amp; _xlfn.TEXTJOIN(""",""",TRUE,Table223[[#This Row],[Categoria]:[Column6]]) &amp; """"</f>
        <v>"Liturgia"</v>
      </c>
    </row>
    <row r="65" spans="1:16" x14ac:dyDescent="0.25">
      <c r="A65" s="1">
        <v>63</v>
      </c>
      <c r="B65" s="1">
        <v>300</v>
      </c>
      <c r="C65" t="s">
        <v>2345</v>
      </c>
      <c r="E65" s="11" t="s">
        <v>970</v>
      </c>
      <c r="F65" s="11"/>
      <c r="M65" t="s">
        <v>2491</v>
      </c>
      <c r="N65" t="s">
        <v>2589</v>
      </c>
      <c r="P65" t="str">
        <f>"""" &amp; _xlfn.TEXTJOIN(""",""",TRUE,Table223[[#This Row],[Categoria]:[Column6]]) &amp; """"</f>
        <v>"Liturgia"</v>
      </c>
    </row>
    <row r="66" spans="1:16" x14ac:dyDescent="0.25">
      <c r="A66" s="1">
        <v>64</v>
      </c>
      <c r="B66" s="1">
        <v>300</v>
      </c>
      <c r="C66" s="19" t="s">
        <v>2346</v>
      </c>
      <c r="E66" s="11" t="s">
        <v>970</v>
      </c>
      <c r="F66" s="11"/>
      <c r="G66" s="4"/>
      <c r="M66" t="s">
        <v>2492</v>
      </c>
      <c r="N66" t="s">
        <v>2589</v>
      </c>
      <c r="P66" t="str">
        <f>"""" &amp; _xlfn.TEXTJOIN(""",""",TRUE,Table223[[#This Row],[Categoria]:[Column6]]) &amp; """"</f>
        <v>"Liturgia"</v>
      </c>
    </row>
    <row r="67" spans="1:16" x14ac:dyDescent="0.25">
      <c r="A67" s="1">
        <v>65</v>
      </c>
      <c r="B67" s="1">
        <v>300</v>
      </c>
      <c r="C67" t="s">
        <v>2347</v>
      </c>
      <c r="E67" s="11" t="s">
        <v>970</v>
      </c>
      <c r="F67" s="11"/>
      <c r="G67" s="3"/>
      <c r="H67" s="6"/>
      <c r="M67" t="s">
        <v>2493</v>
      </c>
      <c r="N67" t="s">
        <v>2589</v>
      </c>
      <c r="P67" t="str">
        <f>"""" &amp; _xlfn.TEXTJOIN(""",""",TRUE,Table223[[#This Row],[Categoria]:[Column6]]) &amp; """"</f>
        <v>"Liturgia"</v>
      </c>
    </row>
    <row r="68" spans="1:16" x14ac:dyDescent="0.25">
      <c r="A68" s="1">
        <v>66</v>
      </c>
      <c r="B68" s="1">
        <v>300</v>
      </c>
      <c r="C68" t="s">
        <v>2348</v>
      </c>
      <c r="E68" s="11" t="s">
        <v>970</v>
      </c>
      <c r="F68" s="11"/>
      <c r="M68" t="s">
        <v>2494</v>
      </c>
      <c r="N68" t="s">
        <v>2589</v>
      </c>
      <c r="P68" t="str">
        <f>"""" &amp; _xlfn.TEXTJOIN(""",""",TRUE,Table223[[#This Row],[Categoria]:[Column6]]) &amp; """"</f>
        <v>"Liturgia"</v>
      </c>
    </row>
    <row r="69" spans="1:16" x14ac:dyDescent="0.25">
      <c r="A69" s="1">
        <v>67</v>
      </c>
      <c r="B69" s="1">
        <v>300</v>
      </c>
      <c r="C69" s="19" t="s">
        <v>2349</v>
      </c>
      <c r="E69" s="11" t="s">
        <v>970</v>
      </c>
      <c r="F69" s="11"/>
      <c r="G69" s="3"/>
      <c r="I69" s="4"/>
      <c r="M69" t="s">
        <v>2495</v>
      </c>
      <c r="N69" t="s">
        <v>2589</v>
      </c>
      <c r="P69" t="str">
        <f>"""" &amp; _xlfn.TEXTJOIN(""",""",TRUE,Table223[[#This Row],[Categoria]:[Column6]]) &amp; """"</f>
        <v>"Liturgia"</v>
      </c>
    </row>
    <row r="70" spans="1:16" x14ac:dyDescent="0.25">
      <c r="A70" s="1">
        <v>68</v>
      </c>
      <c r="B70" s="1">
        <v>300</v>
      </c>
      <c r="C70" t="s">
        <v>2350</v>
      </c>
      <c r="E70" s="11" t="s">
        <v>970</v>
      </c>
      <c r="F70" s="11"/>
      <c r="G70" s="3"/>
      <c r="J70" s="4"/>
      <c r="M70" t="s">
        <v>2496</v>
      </c>
      <c r="N70" t="s">
        <v>2589</v>
      </c>
      <c r="P70" t="str">
        <f>"""" &amp; _xlfn.TEXTJOIN(""",""",TRUE,Table223[[#This Row],[Categoria]:[Column6]]) &amp; """"</f>
        <v>"Liturgia"</v>
      </c>
    </row>
    <row r="71" spans="1:16" x14ac:dyDescent="0.25">
      <c r="A71" s="1">
        <v>69</v>
      </c>
      <c r="B71" s="1">
        <v>300</v>
      </c>
      <c r="C71" t="s">
        <v>2351</v>
      </c>
      <c r="E71" s="11" t="s">
        <v>970</v>
      </c>
      <c r="F71" s="11"/>
      <c r="G71" s="3"/>
      <c r="I71" s="6"/>
      <c r="M71" t="s">
        <v>2497</v>
      </c>
      <c r="N71" t="s">
        <v>2589</v>
      </c>
      <c r="P71" t="str">
        <f>"""" &amp; _xlfn.TEXTJOIN(""",""",TRUE,Table223[[#This Row],[Categoria]:[Column6]]) &amp; """"</f>
        <v>"Liturgia"</v>
      </c>
    </row>
    <row r="72" spans="1:16" x14ac:dyDescent="0.25">
      <c r="A72" s="1">
        <v>70</v>
      </c>
      <c r="B72" s="1">
        <v>300</v>
      </c>
      <c r="C72" s="19" t="s">
        <v>2352</v>
      </c>
      <c r="E72" s="11" t="s">
        <v>970</v>
      </c>
      <c r="F72" s="11"/>
      <c r="G72" s="6"/>
      <c r="M72" t="s">
        <v>2498</v>
      </c>
      <c r="N72" t="s">
        <v>2589</v>
      </c>
      <c r="P72" t="str">
        <f>"""" &amp; _xlfn.TEXTJOIN(""",""",TRUE,Table223[[#This Row],[Categoria]:[Column6]]) &amp; """"</f>
        <v>"Liturgia"</v>
      </c>
    </row>
    <row r="73" spans="1:16" x14ac:dyDescent="0.25">
      <c r="A73" s="1">
        <v>71</v>
      </c>
      <c r="B73" s="1">
        <v>300</v>
      </c>
      <c r="C73" t="s">
        <v>2353</v>
      </c>
      <c r="E73" s="11" t="s">
        <v>970</v>
      </c>
      <c r="F73" s="11"/>
      <c r="G73" s="3"/>
      <c r="M73" t="s">
        <v>2499</v>
      </c>
      <c r="N73" t="s">
        <v>2589</v>
      </c>
      <c r="P73" t="str">
        <f>"""" &amp; _xlfn.TEXTJOIN(""",""",TRUE,Table223[[#This Row],[Categoria]:[Column6]]) &amp; """"</f>
        <v>"Liturgia"</v>
      </c>
    </row>
    <row r="74" spans="1:16" x14ac:dyDescent="0.25">
      <c r="A74" s="1">
        <v>72</v>
      </c>
      <c r="B74" s="1">
        <v>300</v>
      </c>
      <c r="C74" t="s">
        <v>2354</v>
      </c>
      <c r="D74" s="17"/>
      <c r="E74" s="11" t="s">
        <v>970</v>
      </c>
      <c r="F74" s="11"/>
      <c r="G74" s="4"/>
      <c r="M74" t="s">
        <v>2500</v>
      </c>
      <c r="N74" t="s">
        <v>2589</v>
      </c>
      <c r="P74" t="str">
        <f>"""" &amp; _xlfn.TEXTJOIN(""",""",TRUE,Table223[[#This Row],[Categoria]:[Column6]]) &amp; """"</f>
        <v>"Liturgia"</v>
      </c>
    </row>
    <row r="75" spans="1:16" x14ac:dyDescent="0.25">
      <c r="A75" s="1">
        <v>73</v>
      </c>
      <c r="B75" s="1">
        <v>300</v>
      </c>
      <c r="C75" s="19" t="s">
        <v>2355</v>
      </c>
      <c r="E75" s="11" t="s">
        <v>970</v>
      </c>
      <c r="F75" s="11"/>
      <c r="M75" t="s">
        <v>2501</v>
      </c>
      <c r="N75" t="s">
        <v>2589</v>
      </c>
      <c r="P75" t="str">
        <f>"""" &amp; _xlfn.TEXTJOIN(""",""",TRUE,Table223[[#This Row],[Categoria]:[Column6]]) &amp; """"</f>
        <v>"Liturgia"</v>
      </c>
    </row>
    <row r="76" spans="1:16" x14ac:dyDescent="0.25">
      <c r="A76" s="1">
        <v>74</v>
      </c>
      <c r="B76" s="1">
        <v>300</v>
      </c>
      <c r="C76" t="s">
        <v>2356</v>
      </c>
      <c r="E76" s="11" t="s">
        <v>970</v>
      </c>
      <c r="F76" s="11"/>
      <c r="G76" s="8"/>
      <c r="H76" s="6"/>
      <c r="M76" t="s">
        <v>2502</v>
      </c>
      <c r="N76" t="s">
        <v>2589</v>
      </c>
      <c r="P76" t="str">
        <f>"""" &amp; _xlfn.TEXTJOIN(""",""",TRUE,Table223[[#This Row],[Categoria]:[Column6]]) &amp; """"</f>
        <v>"Liturgia"</v>
      </c>
    </row>
    <row r="77" spans="1:16" x14ac:dyDescent="0.25">
      <c r="A77" s="1">
        <v>75</v>
      </c>
      <c r="B77" s="1">
        <v>300</v>
      </c>
      <c r="C77" t="s">
        <v>2357</v>
      </c>
      <c r="D77" s="15"/>
      <c r="E77" s="11" t="s">
        <v>970</v>
      </c>
      <c r="F77" s="11"/>
      <c r="M77" t="s">
        <v>2503</v>
      </c>
      <c r="N77" t="s">
        <v>2589</v>
      </c>
      <c r="P77" t="str">
        <f>"""" &amp; _xlfn.TEXTJOIN(""",""",TRUE,Table223[[#This Row],[Categoria]:[Column6]]) &amp; """"</f>
        <v>"Liturgia"</v>
      </c>
    </row>
    <row r="78" spans="1:16" x14ac:dyDescent="0.25">
      <c r="A78" s="1">
        <v>76</v>
      </c>
      <c r="B78" s="1">
        <v>300</v>
      </c>
      <c r="C78" s="19" t="s">
        <v>2358</v>
      </c>
      <c r="E78" s="11" t="s">
        <v>970</v>
      </c>
      <c r="F78" s="11"/>
      <c r="G78" s="6"/>
      <c r="M78" t="s">
        <v>2504</v>
      </c>
      <c r="N78" t="s">
        <v>2589</v>
      </c>
      <c r="P78" t="str">
        <f>"""" &amp; _xlfn.TEXTJOIN(""",""",TRUE,Table223[[#This Row],[Categoria]:[Column6]]) &amp; """"</f>
        <v>"Liturgia"</v>
      </c>
    </row>
    <row r="79" spans="1:16" x14ac:dyDescent="0.25">
      <c r="A79" s="1">
        <v>77</v>
      </c>
      <c r="B79" s="1">
        <v>300</v>
      </c>
      <c r="C79" t="s">
        <v>2359</v>
      </c>
      <c r="E79" s="11" t="s">
        <v>970</v>
      </c>
      <c r="F79" s="11"/>
      <c r="G79" s="3"/>
      <c r="I79" s="6"/>
      <c r="M79" t="s">
        <v>2505</v>
      </c>
      <c r="N79" t="s">
        <v>2589</v>
      </c>
      <c r="P79" t="str">
        <f>"""" &amp; _xlfn.TEXTJOIN(""",""",TRUE,Table223[[#This Row],[Categoria]:[Column6]]) &amp; """"</f>
        <v>"Liturgia"</v>
      </c>
    </row>
    <row r="80" spans="1:16" x14ac:dyDescent="0.25">
      <c r="A80" s="1">
        <v>78</v>
      </c>
      <c r="B80" s="1">
        <v>300</v>
      </c>
      <c r="C80" t="s">
        <v>2360</v>
      </c>
      <c r="E80" s="11" t="s">
        <v>970</v>
      </c>
      <c r="F80" s="11"/>
      <c r="G80" s="6"/>
      <c r="M80" t="s">
        <v>2506</v>
      </c>
      <c r="N80" t="s">
        <v>2589</v>
      </c>
      <c r="P80" t="str">
        <f>"""" &amp; _xlfn.TEXTJOIN(""",""",TRUE,Table223[[#This Row],[Categoria]:[Column6]]) &amp; """"</f>
        <v>"Liturgia"</v>
      </c>
    </row>
    <row r="81" spans="1:16" x14ac:dyDescent="0.25">
      <c r="A81" s="1">
        <v>79</v>
      </c>
      <c r="B81" s="1">
        <v>300</v>
      </c>
      <c r="C81" s="19" t="s">
        <v>2361</v>
      </c>
      <c r="E81" s="11" t="s">
        <v>970</v>
      </c>
      <c r="F81" s="11"/>
      <c r="G81" s="7"/>
      <c r="H81" s="8"/>
      <c r="I81" s="5"/>
      <c r="M81" t="s">
        <v>2507</v>
      </c>
      <c r="N81" t="s">
        <v>2589</v>
      </c>
      <c r="P81" t="str">
        <f>"""" &amp; _xlfn.TEXTJOIN(""",""",TRUE,Table223[[#This Row],[Categoria]:[Column6]]) &amp; """"</f>
        <v>"Liturgia"</v>
      </c>
    </row>
    <row r="82" spans="1:16" x14ac:dyDescent="0.25">
      <c r="A82" s="1">
        <v>80</v>
      </c>
      <c r="B82" s="1">
        <v>300</v>
      </c>
      <c r="C82" t="s">
        <v>2362</v>
      </c>
      <c r="E82" s="11" t="s">
        <v>970</v>
      </c>
      <c r="F82" s="11"/>
      <c r="G82" s="4"/>
      <c r="M82" t="s">
        <v>2508</v>
      </c>
      <c r="N82" t="s">
        <v>2589</v>
      </c>
      <c r="P82" t="str">
        <f>"""" &amp; _xlfn.TEXTJOIN(""",""",TRUE,Table223[[#This Row],[Categoria]:[Column6]]) &amp; """"</f>
        <v>"Liturgia"</v>
      </c>
    </row>
    <row r="83" spans="1:16" x14ac:dyDescent="0.25">
      <c r="A83" s="1">
        <v>81</v>
      </c>
      <c r="B83" s="1">
        <v>300</v>
      </c>
      <c r="C83" t="s">
        <v>2363</v>
      </c>
      <c r="E83" s="11" t="s">
        <v>970</v>
      </c>
      <c r="F83" s="11"/>
      <c r="G83" s="4"/>
      <c r="M83" t="s">
        <v>2509</v>
      </c>
      <c r="N83" t="s">
        <v>2589</v>
      </c>
      <c r="P83" t="str">
        <f>"""" &amp; _xlfn.TEXTJOIN(""",""",TRUE,Table223[[#This Row],[Categoria]:[Column6]]) &amp; """"</f>
        <v>"Liturgia"</v>
      </c>
    </row>
    <row r="84" spans="1:16" x14ac:dyDescent="0.25">
      <c r="A84" s="1">
        <v>82</v>
      </c>
      <c r="B84" s="1">
        <v>300</v>
      </c>
      <c r="C84" s="19" t="s">
        <v>2364</v>
      </c>
      <c r="E84" s="11" t="s">
        <v>970</v>
      </c>
      <c r="F84" s="11"/>
      <c r="G84" s="3"/>
      <c r="I84" s="4"/>
      <c r="M84" t="s">
        <v>2510</v>
      </c>
      <c r="N84" t="s">
        <v>2589</v>
      </c>
      <c r="P84" t="str">
        <f>"""" &amp; _xlfn.TEXTJOIN(""",""",TRUE,Table223[[#This Row],[Categoria]:[Column6]]) &amp; """"</f>
        <v>"Liturgia"</v>
      </c>
    </row>
    <row r="85" spans="1:16" x14ac:dyDescent="0.25">
      <c r="A85" s="1">
        <v>83</v>
      </c>
      <c r="B85" s="1">
        <v>300</v>
      </c>
      <c r="C85" t="s">
        <v>2365</v>
      </c>
      <c r="E85" s="11" t="s">
        <v>970</v>
      </c>
      <c r="F85" s="11"/>
      <c r="H85" s="6"/>
      <c r="M85" t="s">
        <v>2511</v>
      </c>
      <c r="N85" t="s">
        <v>2589</v>
      </c>
      <c r="P85" t="str">
        <f>"""" &amp; _xlfn.TEXTJOIN(""",""",TRUE,Table223[[#This Row],[Categoria]:[Column6]]) &amp; """"</f>
        <v>"Liturgia"</v>
      </c>
    </row>
    <row r="86" spans="1:16" x14ac:dyDescent="0.25">
      <c r="A86" s="1">
        <v>84</v>
      </c>
      <c r="B86" s="1">
        <v>300</v>
      </c>
      <c r="C86" t="s">
        <v>2366</v>
      </c>
      <c r="E86" s="11" t="s">
        <v>970</v>
      </c>
      <c r="F86" s="11"/>
      <c r="G86" s="3"/>
      <c r="M86" t="s">
        <v>2512</v>
      </c>
      <c r="N86" t="s">
        <v>2589</v>
      </c>
      <c r="P86" t="str">
        <f>"""" &amp; _xlfn.TEXTJOIN(""",""",TRUE,Table223[[#This Row],[Categoria]:[Column6]]) &amp; """"</f>
        <v>"Liturgia"</v>
      </c>
    </row>
    <row r="87" spans="1:16" x14ac:dyDescent="0.25">
      <c r="A87" s="1">
        <v>85</v>
      </c>
      <c r="B87" s="1">
        <v>300</v>
      </c>
      <c r="C87" s="19" t="s">
        <v>2367</v>
      </c>
      <c r="E87" s="11" t="s">
        <v>970</v>
      </c>
      <c r="F87" s="11"/>
      <c r="M87" t="s">
        <v>2513</v>
      </c>
      <c r="N87" t="s">
        <v>2589</v>
      </c>
      <c r="P87" t="str">
        <f>"""" &amp; _xlfn.TEXTJOIN(""",""",TRUE,Table223[[#This Row],[Categoria]:[Column6]]) &amp; """"</f>
        <v>"Liturgia"</v>
      </c>
    </row>
    <row r="88" spans="1:16" x14ac:dyDescent="0.25">
      <c r="A88" s="1">
        <v>86</v>
      </c>
      <c r="B88" s="1">
        <v>300</v>
      </c>
      <c r="C88" t="s">
        <v>2368</v>
      </c>
      <c r="D88" t="s">
        <v>2580</v>
      </c>
      <c r="E88" s="11" t="s">
        <v>970</v>
      </c>
      <c r="F88" s="11"/>
      <c r="G88" s="8"/>
      <c r="J88" s="6"/>
      <c r="M88" t="s">
        <v>2514</v>
      </c>
      <c r="N88" t="s">
        <v>2589</v>
      </c>
      <c r="P88" t="str">
        <f>"""" &amp; _xlfn.TEXTJOIN(""",""",TRUE,Table223[[#This Row],[Categoria]:[Column6]]) &amp; """"</f>
        <v>"Liturgia"</v>
      </c>
    </row>
    <row r="89" spans="1:16" x14ac:dyDescent="0.25">
      <c r="A89" s="1">
        <v>87</v>
      </c>
      <c r="B89" s="1">
        <v>300</v>
      </c>
      <c r="C89" t="s">
        <v>2369</v>
      </c>
      <c r="E89" s="11" t="s">
        <v>970</v>
      </c>
      <c r="F89" s="11"/>
      <c r="M89" t="s">
        <v>2515</v>
      </c>
      <c r="N89" t="s">
        <v>2589</v>
      </c>
      <c r="P89" t="str">
        <f>"""" &amp; _xlfn.TEXTJOIN(""",""",TRUE,Table223[[#This Row],[Categoria]:[Column6]]) &amp; """"</f>
        <v>"Liturgia"</v>
      </c>
    </row>
    <row r="90" spans="1:16" x14ac:dyDescent="0.25">
      <c r="A90" s="1">
        <v>88</v>
      </c>
      <c r="B90" s="1">
        <v>300</v>
      </c>
      <c r="C90" s="19" t="s">
        <v>2370</v>
      </c>
      <c r="E90" s="11" t="s">
        <v>970</v>
      </c>
      <c r="F90" s="11"/>
      <c r="G90" s="3"/>
      <c r="H90" s="4"/>
      <c r="M90" t="s">
        <v>2516</v>
      </c>
      <c r="N90" t="s">
        <v>2589</v>
      </c>
      <c r="P90" t="str">
        <f>"""" &amp; _xlfn.TEXTJOIN(""",""",TRUE,Table223[[#This Row],[Categoria]:[Column6]]) &amp; """"</f>
        <v>"Liturgia"</v>
      </c>
    </row>
    <row r="91" spans="1:16" x14ac:dyDescent="0.25">
      <c r="A91" s="1">
        <v>89</v>
      </c>
      <c r="B91" s="1">
        <v>300</v>
      </c>
      <c r="C91" t="s">
        <v>2371</v>
      </c>
      <c r="E91" s="11" t="s">
        <v>970</v>
      </c>
      <c r="F91" s="11"/>
      <c r="M91" t="s">
        <v>2517</v>
      </c>
      <c r="N91" t="s">
        <v>2589</v>
      </c>
      <c r="P91" t="str">
        <f>"""" &amp; _xlfn.TEXTJOIN(""",""",TRUE,Table223[[#This Row],[Categoria]:[Column6]]) &amp; """"</f>
        <v>"Liturgia"</v>
      </c>
    </row>
    <row r="92" spans="1:16" x14ac:dyDescent="0.25">
      <c r="A92" s="1">
        <v>90</v>
      </c>
      <c r="B92" s="1">
        <v>300</v>
      </c>
      <c r="C92" t="s">
        <v>2372</v>
      </c>
      <c r="E92" s="11" t="s">
        <v>970</v>
      </c>
      <c r="F92" s="11"/>
      <c r="G92" s="8"/>
      <c r="H92" s="5"/>
      <c r="M92" t="s">
        <v>2518</v>
      </c>
      <c r="N92" t="s">
        <v>2589</v>
      </c>
      <c r="P92" t="str">
        <f>"""" &amp; _xlfn.TEXTJOIN(""",""",TRUE,Table223[[#This Row],[Categoria]:[Column6]]) &amp; """"</f>
        <v>"Liturgia"</v>
      </c>
    </row>
    <row r="93" spans="1:16" x14ac:dyDescent="0.25">
      <c r="A93" s="1">
        <v>91</v>
      </c>
      <c r="B93" s="1">
        <v>300</v>
      </c>
      <c r="C93" s="19" t="s">
        <v>2373</v>
      </c>
      <c r="E93" s="11" t="s">
        <v>970</v>
      </c>
      <c r="F93" s="11"/>
      <c r="G93" s="3"/>
      <c r="J93" s="6"/>
      <c r="M93" t="s">
        <v>2519</v>
      </c>
      <c r="N93" t="s">
        <v>2589</v>
      </c>
      <c r="P93" t="str">
        <f>"""" &amp; _xlfn.TEXTJOIN(""",""",TRUE,Table223[[#This Row],[Categoria]:[Column6]]) &amp; """"</f>
        <v>"Liturgia"</v>
      </c>
    </row>
    <row r="94" spans="1:16" x14ac:dyDescent="0.25">
      <c r="A94" s="1">
        <v>92</v>
      </c>
      <c r="B94" s="1">
        <v>300</v>
      </c>
      <c r="C94" t="s">
        <v>2374</v>
      </c>
      <c r="D94" t="s">
        <v>2263</v>
      </c>
      <c r="E94" s="11" t="s">
        <v>970</v>
      </c>
      <c r="F94" s="11"/>
      <c r="M94" t="s">
        <v>2520</v>
      </c>
      <c r="N94" t="s">
        <v>2589</v>
      </c>
      <c r="O94" s="132"/>
      <c r="P94" t="str">
        <f>"""" &amp; _xlfn.TEXTJOIN(""",""",TRUE,Table223[[#This Row],[Categoria]:[Column6]]) &amp; """"</f>
        <v>"Liturgia"</v>
      </c>
    </row>
    <row r="95" spans="1:16" x14ac:dyDescent="0.25">
      <c r="A95" s="1">
        <v>93</v>
      </c>
      <c r="B95" s="1">
        <v>300</v>
      </c>
      <c r="C95" t="s">
        <v>2375</v>
      </c>
      <c r="D95" s="11"/>
      <c r="E95" s="11" t="s">
        <v>970</v>
      </c>
      <c r="F95" s="11"/>
      <c r="H95" s="4"/>
      <c r="M95" t="s">
        <v>2521</v>
      </c>
      <c r="N95" t="s">
        <v>2589</v>
      </c>
      <c r="P95" t="str">
        <f>"""" &amp; _xlfn.TEXTJOIN(""",""",TRUE,Table223[[#This Row],[Categoria]:[Column6]]) &amp; """"</f>
        <v>"Liturgia"</v>
      </c>
    </row>
    <row r="96" spans="1:16" x14ac:dyDescent="0.25">
      <c r="A96" s="1">
        <v>94</v>
      </c>
      <c r="B96" s="1">
        <v>300</v>
      </c>
      <c r="C96" s="19" t="s">
        <v>2376</v>
      </c>
      <c r="E96" s="11" t="s">
        <v>970</v>
      </c>
      <c r="F96" s="11"/>
      <c r="G96" s="3"/>
      <c r="K96" s="6"/>
      <c r="M96" t="s">
        <v>2522</v>
      </c>
      <c r="N96" t="s">
        <v>2589</v>
      </c>
      <c r="P96" t="str">
        <f>"""" &amp; _xlfn.TEXTJOIN(""",""",TRUE,Table223[[#This Row],[Categoria]:[Column6]]) &amp; """"</f>
        <v>"Liturgia"</v>
      </c>
    </row>
    <row r="97" spans="1:16" x14ac:dyDescent="0.25">
      <c r="A97" s="1">
        <v>95</v>
      </c>
      <c r="B97" s="1">
        <v>300</v>
      </c>
      <c r="C97" t="s">
        <v>2377</v>
      </c>
      <c r="E97" s="11" t="s">
        <v>970</v>
      </c>
      <c r="F97" s="11"/>
      <c r="G97" s="3"/>
      <c r="J97" s="6"/>
      <c r="M97" t="s">
        <v>2523</v>
      </c>
      <c r="N97" t="s">
        <v>2589</v>
      </c>
      <c r="P97" t="str">
        <f>"""" &amp; _xlfn.TEXTJOIN(""",""",TRUE,Table223[[#This Row],[Categoria]:[Column6]]) &amp; """"</f>
        <v>"Liturgia"</v>
      </c>
    </row>
    <row r="98" spans="1:16" x14ac:dyDescent="0.25">
      <c r="A98" s="1">
        <v>96</v>
      </c>
      <c r="B98" s="1">
        <v>300</v>
      </c>
      <c r="C98" t="s">
        <v>2378</v>
      </c>
      <c r="E98" s="11" t="s">
        <v>970</v>
      </c>
      <c r="F98" s="11"/>
      <c r="M98" t="s">
        <v>2524</v>
      </c>
      <c r="N98" t="s">
        <v>2589</v>
      </c>
      <c r="P98" t="str">
        <f>"""" &amp; _xlfn.TEXTJOIN(""",""",TRUE,Table223[[#This Row],[Categoria]:[Column6]]) &amp; """"</f>
        <v>"Liturgia"</v>
      </c>
    </row>
    <row r="99" spans="1:16" x14ac:dyDescent="0.25">
      <c r="A99" s="1">
        <v>97</v>
      </c>
      <c r="B99" s="1">
        <v>300</v>
      </c>
      <c r="C99" s="19" t="s">
        <v>2379</v>
      </c>
      <c r="E99" s="11" t="s">
        <v>970</v>
      </c>
      <c r="F99" s="11"/>
      <c r="G99" s="6"/>
      <c r="M99" t="s">
        <v>2525</v>
      </c>
      <c r="N99" t="s">
        <v>2589</v>
      </c>
      <c r="P99" t="str">
        <f>"""" &amp; _xlfn.TEXTJOIN(""",""",TRUE,Table223[[#This Row],[Categoria]:[Column6]]) &amp; """"</f>
        <v>"Liturgia"</v>
      </c>
    </row>
    <row r="100" spans="1:16" x14ac:dyDescent="0.25">
      <c r="A100" s="1">
        <v>98</v>
      </c>
      <c r="B100" s="1">
        <v>300</v>
      </c>
      <c r="C100" t="s">
        <v>2239</v>
      </c>
      <c r="E100" s="11" t="s">
        <v>970</v>
      </c>
      <c r="F100" s="11"/>
      <c r="H100" s="6"/>
      <c r="M100" t="s">
        <v>2526</v>
      </c>
      <c r="N100" t="s">
        <v>2589</v>
      </c>
      <c r="O100" s="132"/>
      <c r="P100" t="str">
        <f>"""" &amp; _xlfn.TEXTJOIN(""",""",TRUE,Table223[[#This Row],[Categoria]:[Column6]]) &amp; """"</f>
        <v>"Liturgia"</v>
      </c>
    </row>
    <row r="101" spans="1:16" x14ac:dyDescent="0.25">
      <c r="A101" s="1">
        <v>99</v>
      </c>
      <c r="B101" s="1">
        <v>300</v>
      </c>
      <c r="C101" t="s">
        <v>2380</v>
      </c>
      <c r="D101" s="17"/>
      <c r="E101" s="11" t="s">
        <v>970</v>
      </c>
      <c r="F101" s="11"/>
      <c r="M101" t="s">
        <v>2527</v>
      </c>
      <c r="N101" t="s">
        <v>2589</v>
      </c>
      <c r="P101" t="str">
        <f>"""" &amp; _xlfn.TEXTJOIN(""",""",TRUE,Table223[[#This Row],[Categoria]:[Column6]]) &amp; """"</f>
        <v>"Liturgia"</v>
      </c>
    </row>
    <row r="102" spans="1:16" x14ac:dyDescent="0.25">
      <c r="A102" s="1">
        <v>100</v>
      </c>
      <c r="B102" s="1">
        <v>300</v>
      </c>
      <c r="C102" s="19" t="s">
        <v>2381</v>
      </c>
      <c r="E102" s="11" t="s">
        <v>970</v>
      </c>
      <c r="F102" s="11"/>
      <c r="G102" s="8"/>
      <c r="I102" s="4"/>
      <c r="M102" t="s">
        <v>2528</v>
      </c>
      <c r="N102" t="s">
        <v>2589</v>
      </c>
      <c r="P102" t="str">
        <f>"""" &amp; _xlfn.TEXTJOIN(""",""",TRUE,Table223[[#This Row],[Categoria]:[Column6]]) &amp; """"</f>
        <v>"Liturgia"</v>
      </c>
    </row>
    <row r="103" spans="1:16" x14ac:dyDescent="0.25">
      <c r="A103" s="1">
        <v>101</v>
      </c>
      <c r="B103" s="1">
        <v>300</v>
      </c>
      <c r="C103" t="s">
        <v>2382</v>
      </c>
      <c r="E103" s="11" t="s">
        <v>970</v>
      </c>
      <c r="F103" s="11"/>
      <c r="G103" s="6"/>
      <c r="M103" t="s">
        <v>2529</v>
      </c>
      <c r="N103" t="s">
        <v>2589</v>
      </c>
      <c r="P103" t="str">
        <f>"""" &amp; _xlfn.TEXTJOIN(""",""",TRUE,Table223[[#This Row],[Categoria]:[Column6]]) &amp; """"</f>
        <v>"Liturgia"</v>
      </c>
    </row>
    <row r="104" spans="1:16" x14ac:dyDescent="0.25">
      <c r="A104" s="1">
        <v>102</v>
      </c>
      <c r="B104" s="1">
        <v>300</v>
      </c>
      <c r="C104" t="s">
        <v>2383</v>
      </c>
      <c r="D104" s="19"/>
      <c r="E104" s="11" t="s">
        <v>970</v>
      </c>
      <c r="F104" s="11"/>
      <c r="G104" s="3"/>
      <c r="H104" s="6"/>
      <c r="M104" t="s">
        <v>2530</v>
      </c>
      <c r="N104" t="s">
        <v>2589</v>
      </c>
      <c r="P104" t="str">
        <f>"""" &amp; _xlfn.TEXTJOIN(""",""",TRUE,Table223[[#This Row],[Categoria]:[Column6]]) &amp; """"</f>
        <v>"Liturgia"</v>
      </c>
    </row>
    <row r="105" spans="1:16" x14ac:dyDescent="0.25">
      <c r="A105" s="1">
        <v>103</v>
      </c>
      <c r="B105" s="1">
        <v>300</v>
      </c>
      <c r="C105" s="19" t="s">
        <v>2384</v>
      </c>
      <c r="E105" s="11" t="s">
        <v>970</v>
      </c>
      <c r="F105" s="11"/>
      <c r="H105" s="4"/>
      <c r="M105" t="s">
        <v>2531</v>
      </c>
      <c r="N105" t="s">
        <v>2589</v>
      </c>
      <c r="P105" t="str">
        <f>"""" &amp; _xlfn.TEXTJOIN(""",""",TRUE,Table223[[#This Row],[Categoria]:[Column6]]) &amp; """"</f>
        <v>"Liturgia"</v>
      </c>
    </row>
    <row r="106" spans="1:16" x14ac:dyDescent="0.25">
      <c r="A106" s="1">
        <v>104</v>
      </c>
      <c r="B106" s="1">
        <v>300</v>
      </c>
      <c r="C106" t="s">
        <v>2385</v>
      </c>
      <c r="E106" s="11" t="s">
        <v>970</v>
      </c>
      <c r="F106" s="11"/>
      <c r="G106" s="3"/>
      <c r="M106" t="s">
        <v>2532</v>
      </c>
      <c r="N106" t="s">
        <v>2589</v>
      </c>
      <c r="P106" t="str">
        <f>"""" &amp; _xlfn.TEXTJOIN(""",""",TRUE,Table223[[#This Row],[Categoria]:[Column6]]) &amp; """"</f>
        <v>"Liturgia"</v>
      </c>
    </row>
    <row r="107" spans="1:16" x14ac:dyDescent="0.25">
      <c r="A107" s="1">
        <v>105</v>
      </c>
      <c r="B107" s="1">
        <v>300</v>
      </c>
      <c r="C107" t="s">
        <v>2386</v>
      </c>
      <c r="E107" s="11" t="s">
        <v>970</v>
      </c>
      <c r="F107" s="11"/>
      <c r="G107" s="3"/>
      <c r="I107" s="4"/>
      <c r="M107" t="s">
        <v>2533</v>
      </c>
      <c r="N107" t="s">
        <v>2589</v>
      </c>
      <c r="P107" t="str">
        <f>"""" &amp; _xlfn.TEXTJOIN(""",""",TRUE,Table223[[#This Row],[Categoria]:[Column6]]) &amp; """"</f>
        <v>"Liturgia"</v>
      </c>
    </row>
    <row r="108" spans="1:16" x14ac:dyDescent="0.25">
      <c r="A108" s="1">
        <v>106</v>
      </c>
      <c r="B108" s="1">
        <v>300</v>
      </c>
      <c r="C108" s="19" t="s">
        <v>2387</v>
      </c>
      <c r="D108" s="15"/>
      <c r="E108" s="11" t="s">
        <v>970</v>
      </c>
      <c r="F108" s="11"/>
      <c r="M108" t="s">
        <v>2534</v>
      </c>
      <c r="N108" t="s">
        <v>2589</v>
      </c>
      <c r="P108" t="str">
        <f>"""" &amp; _xlfn.TEXTJOIN(""",""",TRUE,Table223[[#This Row],[Categoria]:[Column6]]) &amp; """"</f>
        <v>"Liturgia"</v>
      </c>
    </row>
    <row r="109" spans="1:16" x14ac:dyDescent="0.25">
      <c r="A109" s="1">
        <v>107</v>
      </c>
      <c r="B109" s="1">
        <v>300</v>
      </c>
      <c r="C109" t="s">
        <v>2388</v>
      </c>
      <c r="E109" s="11" t="s">
        <v>970</v>
      </c>
      <c r="F109" s="11"/>
      <c r="G109" s="3"/>
      <c r="I109" s="4"/>
      <c r="M109" t="s">
        <v>2535</v>
      </c>
      <c r="N109" t="s">
        <v>2589</v>
      </c>
      <c r="P109" t="str">
        <f>"""" &amp; _xlfn.TEXTJOIN(""",""",TRUE,Table223[[#This Row],[Categoria]:[Column6]]) &amp; """"</f>
        <v>"Liturgia"</v>
      </c>
    </row>
    <row r="110" spans="1:16" x14ac:dyDescent="0.25">
      <c r="A110" s="1">
        <v>108</v>
      </c>
      <c r="B110" s="1">
        <v>300</v>
      </c>
      <c r="C110" t="s">
        <v>2389</v>
      </c>
      <c r="E110" s="11" t="s">
        <v>970</v>
      </c>
      <c r="F110" s="11"/>
      <c r="G110" s="8"/>
      <c r="M110" t="s">
        <v>2536</v>
      </c>
      <c r="N110" t="s">
        <v>2589</v>
      </c>
      <c r="P110" t="str">
        <f>"""" &amp; _xlfn.TEXTJOIN(""",""",TRUE,Table223[[#This Row],[Categoria]:[Column6]]) &amp; """"</f>
        <v>"Liturgia"</v>
      </c>
    </row>
    <row r="111" spans="1:16" x14ac:dyDescent="0.25">
      <c r="A111" s="1">
        <v>109</v>
      </c>
      <c r="B111" s="1">
        <v>300</v>
      </c>
      <c r="C111" s="19" t="s">
        <v>2390</v>
      </c>
      <c r="E111" s="11" t="s">
        <v>970</v>
      </c>
      <c r="F111" s="11"/>
      <c r="G111" s="3"/>
      <c r="M111" t="s">
        <v>2537</v>
      </c>
      <c r="N111" t="s">
        <v>2589</v>
      </c>
      <c r="P111" t="str">
        <f>"""" &amp; _xlfn.TEXTJOIN(""",""",TRUE,Table223[[#This Row],[Categoria]:[Column6]]) &amp; """"</f>
        <v>"Liturgia"</v>
      </c>
    </row>
    <row r="112" spans="1:16" x14ac:dyDescent="0.25">
      <c r="A112" s="1">
        <v>110</v>
      </c>
      <c r="B112" s="1">
        <v>300</v>
      </c>
      <c r="C112" t="s">
        <v>2391</v>
      </c>
      <c r="E112" s="11" t="s">
        <v>970</v>
      </c>
      <c r="F112" s="11"/>
      <c r="G112" s="3"/>
      <c r="M112" t="s">
        <v>2538</v>
      </c>
      <c r="N112" t="s">
        <v>2589</v>
      </c>
      <c r="P112" t="str">
        <f>"""" &amp; _xlfn.TEXTJOIN(""",""",TRUE,Table223[[#This Row],[Categoria]:[Column6]]) &amp; """"</f>
        <v>"Liturgia"</v>
      </c>
    </row>
    <row r="113" spans="1:16" x14ac:dyDescent="0.25">
      <c r="A113" s="1">
        <v>111</v>
      </c>
      <c r="B113" s="1">
        <v>300</v>
      </c>
      <c r="C113" t="s">
        <v>2392</v>
      </c>
      <c r="E113" s="11" t="s">
        <v>970</v>
      </c>
      <c r="F113" s="11"/>
      <c r="G113" s="3"/>
      <c r="J113" s="6"/>
      <c r="M113" t="s">
        <v>2539</v>
      </c>
      <c r="N113" t="s">
        <v>2589</v>
      </c>
      <c r="P113" t="str">
        <f>"""" &amp; _xlfn.TEXTJOIN(""",""",TRUE,Table223[[#This Row],[Categoria]:[Column6]]) &amp; """"</f>
        <v>"Liturgia"</v>
      </c>
    </row>
    <row r="114" spans="1:16" x14ac:dyDescent="0.25">
      <c r="A114" s="1">
        <v>112</v>
      </c>
      <c r="B114" s="1">
        <v>300</v>
      </c>
      <c r="C114" s="19" t="s">
        <v>2393</v>
      </c>
      <c r="E114" s="11" t="s">
        <v>970</v>
      </c>
      <c r="F114" s="11"/>
      <c r="G114" s="3"/>
      <c r="I114" s="4"/>
      <c r="M114" t="s">
        <v>2540</v>
      </c>
      <c r="N114" t="s">
        <v>2589</v>
      </c>
      <c r="P114" t="str">
        <f>"""" &amp; _xlfn.TEXTJOIN(""",""",TRUE,Table223[[#This Row],[Categoria]:[Column6]]) &amp; """"</f>
        <v>"Liturgia"</v>
      </c>
    </row>
    <row r="115" spans="1:16" x14ac:dyDescent="0.25">
      <c r="A115" s="1">
        <v>113</v>
      </c>
      <c r="B115" s="1">
        <v>300</v>
      </c>
      <c r="C115" t="s">
        <v>2394</v>
      </c>
      <c r="E115" s="11" t="s">
        <v>970</v>
      </c>
      <c r="F115" s="11"/>
      <c r="M115" t="s">
        <v>2541</v>
      </c>
      <c r="N115" t="s">
        <v>2589</v>
      </c>
      <c r="P115" t="str">
        <f>"""" &amp; _xlfn.TEXTJOIN(""",""",TRUE,Table223[[#This Row],[Categoria]:[Column6]]) &amp; """"</f>
        <v>"Liturgia"</v>
      </c>
    </row>
    <row r="116" spans="1:16" x14ac:dyDescent="0.25">
      <c r="A116" s="1">
        <v>114</v>
      </c>
      <c r="B116" s="1">
        <v>300</v>
      </c>
      <c r="C116" t="s">
        <v>2395</v>
      </c>
      <c r="D116" s="17"/>
      <c r="E116" s="11" t="s">
        <v>970</v>
      </c>
      <c r="F116" s="11"/>
      <c r="M116" t="s">
        <v>2542</v>
      </c>
      <c r="N116" t="s">
        <v>2589</v>
      </c>
      <c r="P116" t="str">
        <f>"""" &amp; _xlfn.TEXTJOIN(""",""",TRUE,Table223[[#This Row],[Categoria]:[Column6]]) &amp; """"</f>
        <v>"Liturgia"</v>
      </c>
    </row>
    <row r="117" spans="1:16" x14ac:dyDescent="0.25">
      <c r="A117" s="1">
        <v>115</v>
      </c>
      <c r="B117" s="1">
        <v>300</v>
      </c>
      <c r="C117" s="19" t="s">
        <v>2396</v>
      </c>
      <c r="E117" s="11" t="s">
        <v>970</v>
      </c>
      <c r="F117" s="11"/>
      <c r="G117" s="3"/>
      <c r="I117" s="6"/>
      <c r="M117" t="s">
        <v>2543</v>
      </c>
      <c r="N117" t="s">
        <v>2589</v>
      </c>
      <c r="P117" t="str">
        <f>"""" &amp; _xlfn.TEXTJOIN(""",""",TRUE,Table223[[#This Row],[Categoria]:[Column6]]) &amp; """"</f>
        <v>"Liturgia"</v>
      </c>
    </row>
    <row r="118" spans="1:16" x14ac:dyDescent="0.25">
      <c r="A118" s="1">
        <v>116</v>
      </c>
      <c r="B118" s="1">
        <v>300</v>
      </c>
      <c r="C118" t="s">
        <v>2397</v>
      </c>
      <c r="E118" s="11" t="s">
        <v>970</v>
      </c>
      <c r="F118" s="11"/>
      <c r="M118" t="s">
        <v>2544</v>
      </c>
      <c r="N118" t="s">
        <v>2589</v>
      </c>
      <c r="P118" t="str">
        <f>"""" &amp; _xlfn.TEXTJOIN(""",""",TRUE,Table223[[#This Row],[Categoria]:[Column6]]) &amp; """"</f>
        <v>"Liturgia"</v>
      </c>
    </row>
    <row r="119" spans="1:16" x14ac:dyDescent="0.25">
      <c r="A119" s="1">
        <v>117</v>
      </c>
      <c r="B119" s="1">
        <v>300</v>
      </c>
      <c r="C119" t="s">
        <v>2398</v>
      </c>
      <c r="E119" s="11" t="s">
        <v>970</v>
      </c>
      <c r="F119" s="11"/>
      <c r="G119" s="7"/>
      <c r="H119" s="8"/>
      <c r="I119" s="4"/>
      <c r="M119" t="s">
        <v>2545</v>
      </c>
      <c r="N119" t="s">
        <v>2589</v>
      </c>
      <c r="P119" t="str">
        <f>"""" &amp; _xlfn.TEXTJOIN(""",""",TRUE,Table223[[#This Row],[Categoria]:[Column6]]) &amp; """"</f>
        <v>"Liturgia"</v>
      </c>
    </row>
    <row r="120" spans="1:16" x14ac:dyDescent="0.25">
      <c r="A120" s="1">
        <v>118</v>
      </c>
      <c r="B120" s="1">
        <v>300</v>
      </c>
      <c r="C120" s="19" t="s">
        <v>2399</v>
      </c>
      <c r="E120" s="11" t="s">
        <v>970</v>
      </c>
      <c r="F120" s="11"/>
      <c r="G120" s="5"/>
      <c r="H120" s="6"/>
      <c r="M120" t="s">
        <v>2546</v>
      </c>
      <c r="N120" t="s">
        <v>2589</v>
      </c>
      <c r="P120" t="str">
        <f>"""" &amp; _xlfn.TEXTJOIN(""",""",TRUE,Table223[[#This Row],[Categoria]:[Column6]]) &amp; """"</f>
        <v>"Liturgia"</v>
      </c>
    </row>
    <row r="121" spans="1:16" x14ac:dyDescent="0.25">
      <c r="A121" s="1">
        <v>119</v>
      </c>
      <c r="B121" s="1">
        <v>300</v>
      </c>
      <c r="C121" t="s">
        <v>2400</v>
      </c>
      <c r="E121" s="11" t="s">
        <v>970</v>
      </c>
      <c r="F121" s="11"/>
      <c r="M121" t="s">
        <v>2547</v>
      </c>
      <c r="N121" t="s">
        <v>2589</v>
      </c>
      <c r="P121" t="str">
        <f>"""" &amp; _xlfn.TEXTJOIN(""",""",TRUE,Table223[[#This Row],[Categoria]:[Column6]]) &amp; """"</f>
        <v>"Liturgia"</v>
      </c>
    </row>
    <row r="122" spans="1:16" x14ac:dyDescent="0.25">
      <c r="A122" s="1">
        <v>120</v>
      </c>
      <c r="B122" s="1">
        <v>300</v>
      </c>
      <c r="C122" t="s">
        <v>2401</v>
      </c>
      <c r="D122" s="21"/>
      <c r="E122" s="11" t="s">
        <v>970</v>
      </c>
      <c r="F122" s="11"/>
      <c r="G122" s="3"/>
      <c r="H122" s="6"/>
      <c r="M122" t="s">
        <v>2548</v>
      </c>
      <c r="N122" t="s">
        <v>2589</v>
      </c>
      <c r="P122" t="str">
        <f>"""" &amp; _xlfn.TEXTJOIN(""",""",TRUE,Table223[[#This Row],[Categoria]:[Column6]]) &amp; """"</f>
        <v>"Liturgia"</v>
      </c>
    </row>
    <row r="123" spans="1:16" x14ac:dyDescent="0.25">
      <c r="A123" s="1">
        <v>121</v>
      </c>
      <c r="B123" s="1">
        <v>300</v>
      </c>
      <c r="C123" s="19" t="s">
        <v>2402</v>
      </c>
      <c r="E123" s="11" t="s">
        <v>970</v>
      </c>
      <c r="F123" s="11"/>
      <c r="G123" s="5"/>
      <c r="M123" t="s">
        <v>2549</v>
      </c>
      <c r="N123" t="s">
        <v>2589</v>
      </c>
      <c r="P123" t="str">
        <f>"""" &amp; _xlfn.TEXTJOIN(""",""",TRUE,Table223[[#This Row],[Categoria]:[Column6]]) &amp; """"</f>
        <v>"Liturgia"</v>
      </c>
    </row>
    <row r="124" spans="1:16" x14ac:dyDescent="0.25">
      <c r="A124" s="1">
        <v>122</v>
      </c>
      <c r="B124" s="1">
        <v>300</v>
      </c>
      <c r="C124" t="s">
        <v>2403</v>
      </c>
      <c r="E124" s="11" t="s">
        <v>970</v>
      </c>
      <c r="F124" s="11"/>
      <c r="G124" s="4"/>
      <c r="M124" t="s">
        <v>2550</v>
      </c>
      <c r="N124" t="s">
        <v>2589</v>
      </c>
      <c r="P124" t="str">
        <f>"""" &amp; _xlfn.TEXTJOIN(""",""",TRUE,Table223[[#This Row],[Categoria]:[Column6]]) &amp; """"</f>
        <v>"Liturgia"</v>
      </c>
    </row>
    <row r="125" spans="1:16" x14ac:dyDescent="0.25">
      <c r="A125" s="1">
        <v>123</v>
      </c>
      <c r="B125" s="1">
        <v>300</v>
      </c>
      <c r="C125" t="s">
        <v>2404</v>
      </c>
      <c r="E125" s="11" t="s">
        <v>970</v>
      </c>
      <c r="F125" s="11"/>
      <c r="G125" s="3"/>
      <c r="I125" s="6"/>
      <c r="M125" t="s">
        <v>2551</v>
      </c>
      <c r="N125" t="s">
        <v>2589</v>
      </c>
      <c r="P125" t="str">
        <f>"""" &amp; _xlfn.TEXTJOIN(""",""",TRUE,Table223[[#This Row],[Categoria]:[Column6]]) &amp; """"</f>
        <v>"Liturgia"</v>
      </c>
    </row>
    <row r="126" spans="1:16" x14ac:dyDescent="0.25">
      <c r="A126" s="1">
        <v>124</v>
      </c>
      <c r="B126" s="1">
        <v>300</v>
      </c>
      <c r="C126" s="19" t="s">
        <v>2405</v>
      </c>
      <c r="E126" s="11" t="s">
        <v>970</v>
      </c>
      <c r="F126" s="11"/>
      <c r="G126" s="7"/>
      <c r="H126" s="8"/>
      <c r="I126" s="4"/>
      <c r="M126" t="s">
        <v>2552</v>
      </c>
      <c r="N126" t="s">
        <v>2589</v>
      </c>
      <c r="P126" t="str">
        <f>"""" &amp; _xlfn.TEXTJOIN(""",""",TRUE,Table223[[#This Row],[Categoria]:[Column6]]) &amp; """"</f>
        <v>"Liturgia"</v>
      </c>
    </row>
    <row r="127" spans="1:16" x14ac:dyDescent="0.25">
      <c r="A127" s="1">
        <v>125</v>
      </c>
      <c r="B127" s="1">
        <v>300</v>
      </c>
      <c r="C127" t="s">
        <v>2406</v>
      </c>
      <c r="E127" s="11" t="s">
        <v>970</v>
      </c>
      <c r="F127" s="11"/>
      <c r="G127" s="3"/>
      <c r="M127" t="s">
        <v>2553</v>
      </c>
      <c r="N127" t="s">
        <v>2589</v>
      </c>
      <c r="P127" t="str">
        <f>"""" &amp; _xlfn.TEXTJOIN(""",""",TRUE,Table223[[#This Row],[Categoria]:[Column6]]) &amp; """"</f>
        <v>"Liturgia"</v>
      </c>
    </row>
    <row r="128" spans="1:16" x14ac:dyDescent="0.25">
      <c r="A128" s="1">
        <v>126</v>
      </c>
      <c r="B128" s="1">
        <v>300</v>
      </c>
      <c r="C128" t="s">
        <v>2407</v>
      </c>
      <c r="D128" s="13"/>
      <c r="E128" s="11" t="s">
        <v>970</v>
      </c>
      <c r="F128" s="11"/>
      <c r="H128" s="4"/>
      <c r="M128" t="s">
        <v>2554</v>
      </c>
      <c r="N128" t="s">
        <v>2589</v>
      </c>
      <c r="P128" t="str">
        <f>"""" &amp; _xlfn.TEXTJOIN(""",""",TRUE,Table223[[#This Row],[Categoria]:[Column6]]) &amp; """"</f>
        <v>"Liturgia"</v>
      </c>
    </row>
    <row r="129" spans="1:16" x14ac:dyDescent="0.25">
      <c r="A129" s="1">
        <v>127</v>
      </c>
      <c r="B129" s="1">
        <v>300</v>
      </c>
      <c r="C129" s="19" t="s">
        <v>2408</v>
      </c>
      <c r="D129" s="11"/>
      <c r="E129" s="11" t="s">
        <v>970</v>
      </c>
      <c r="F129" s="11"/>
      <c r="H129" s="4"/>
      <c r="M129" t="s">
        <v>2555</v>
      </c>
      <c r="N129" t="s">
        <v>2589</v>
      </c>
      <c r="P129" t="str">
        <f>"""" &amp; _xlfn.TEXTJOIN(""",""",TRUE,Table223[[#This Row],[Categoria]:[Column6]]) &amp; """"</f>
        <v>"Liturgia"</v>
      </c>
    </row>
    <row r="130" spans="1:16" x14ac:dyDescent="0.25">
      <c r="A130" s="1">
        <v>128</v>
      </c>
      <c r="B130" s="1">
        <v>300</v>
      </c>
      <c r="C130" t="s">
        <v>2409</v>
      </c>
      <c r="D130" s="13"/>
      <c r="E130" s="11" t="s">
        <v>970</v>
      </c>
      <c r="F130" s="11"/>
      <c r="H130" s="4"/>
      <c r="M130" t="s">
        <v>2556</v>
      </c>
      <c r="N130" t="s">
        <v>2589</v>
      </c>
      <c r="P130" t="str">
        <f>"""" &amp; _xlfn.TEXTJOIN(""",""",TRUE,Table223[[#This Row],[Categoria]:[Column6]]) &amp; """"</f>
        <v>"Liturgia"</v>
      </c>
    </row>
    <row r="131" spans="1:16" x14ac:dyDescent="0.25">
      <c r="A131" s="1">
        <v>129</v>
      </c>
      <c r="B131" s="1">
        <v>300</v>
      </c>
      <c r="C131" t="s">
        <v>2410</v>
      </c>
      <c r="E131" s="11" t="s">
        <v>970</v>
      </c>
      <c r="F131" s="11"/>
      <c r="H131" s="6"/>
      <c r="M131" t="s">
        <v>2557</v>
      </c>
      <c r="N131" t="s">
        <v>2589</v>
      </c>
      <c r="P131" t="str">
        <f>"""" &amp; _xlfn.TEXTJOIN(""",""",TRUE,Table223[[#This Row],[Categoria]:[Column6]]) &amp; """"</f>
        <v>"Liturgia"</v>
      </c>
    </row>
    <row r="132" spans="1:16" x14ac:dyDescent="0.25">
      <c r="A132" s="1">
        <v>130</v>
      </c>
      <c r="B132" s="1">
        <v>300</v>
      </c>
      <c r="C132" s="19" t="s">
        <v>2411</v>
      </c>
      <c r="E132" s="11" t="s">
        <v>970</v>
      </c>
      <c r="F132" s="11"/>
      <c r="G132" s="7"/>
      <c r="H132" s="8"/>
      <c r="J132" s="6"/>
      <c r="M132" t="s">
        <v>2558</v>
      </c>
      <c r="N132" t="s">
        <v>2589</v>
      </c>
      <c r="P132" t="str">
        <f>"""" &amp; _xlfn.TEXTJOIN(""",""",TRUE,Table223[[#This Row],[Categoria]:[Column6]]) &amp; """"</f>
        <v>"Liturgia"</v>
      </c>
    </row>
    <row r="133" spans="1:16" x14ac:dyDescent="0.25">
      <c r="A133" s="1">
        <v>131</v>
      </c>
      <c r="B133" s="1">
        <v>300</v>
      </c>
      <c r="C133" t="s">
        <v>2412</v>
      </c>
      <c r="E133" s="11" t="s">
        <v>970</v>
      </c>
      <c r="F133" s="11"/>
      <c r="G133" s="8"/>
      <c r="H133" s="2"/>
      <c r="I133" s="3"/>
      <c r="K133" s="4"/>
      <c r="M133" t="s">
        <v>2559</v>
      </c>
      <c r="N133" t="s">
        <v>2589</v>
      </c>
      <c r="P133" t="str">
        <f>"""" &amp; _xlfn.TEXTJOIN(""",""",TRUE,Table223[[#This Row],[Categoria]:[Column6]]) &amp; """"</f>
        <v>"Liturgia"</v>
      </c>
    </row>
    <row r="134" spans="1:16" x14ac:dyDescent="0.25">
      <c r="A134" s="1">
        <v>132</v>
      </c>
      <c r="B134" s="1">
        <v>300</v>
      </c>
      <c r="C134" t="s">
        <v>2413</v>
      </c>
      <c r="E134" s="11" t="s">
        <v>970</v>
      </c>
      <c r="F134" s="11"/>
      <c r="G134" s="4"/>
      <c r="M134" t="s">
        <v>2560</v>
      </c>
      <c r="N134" t="s">
        <v>2589</v>
      </c>
      <c r="P134" t="str">
        <f>"""" &amp; _xlfn.TEXTJOIN(""",""",TRUE,Table223[[#This Row],[Categoria]:[Column6]]) &amp; """"</f>
        <v>"Liturgia"</v>
      </c>
    </row>
    <row r="135" spans="1:16" x14ac:dyDescent="0.25">
      <c r="A135" s="1">
        <v>133</v>
      </c>
      <c r="B135" s="1">
        <v>300</v>
      </c>
      <c r="C135" s="19" t="s">
        <v>2414</v>
      </c>
      <c r="E135" s="11" t="s">
        <v>970</v>
      </c>
      <c r="F135" s="11"/>
      <c r="G135" s="4"/>
      <c r="M135" t="s">
        <v>2561</v>
      </c>
      <c r="N135" t="s">
        <v>2589</v>
      </c>
      <c r="P135" t="str">
        <f>"""" &amp; _xlfn.TEXTJOIN(""",""",TRUE,Table223[[#This Row],[Categoria]:[Column6]]) &amp; """"</f>
        <v>"Liturgia"</v>
      </c>
    </row>
    <row r="136" spans="1:16" x14ac:dyDescent="0.25">
      <c r="A136" s="1">
        <v>134</v>
      </c>
      <c r="B136" s="1">
        <v>300</v>
      </c>
      <c r="C136" t="s">
        <v>2415</v>
      </c>
      <c r="E136" s="11" t="s">
        <v>970</v>
      </c>
      <c r="F136" s="11"/>
      <c r="G136" s="2"/>
      <c r="I136" s="3"/>
      <c r="M136" t="s">
        <v>2562</v>
      </c>
      <c r="N136" t="s">
        <v>2589</v>
      </c>
      <c r="P136" t="str">
        <f>"""" &amp; _xlfn.TEXTJOIN(""",""",TRUE,Table223[[#This Row],[Categoria]:[Column6]]) &amp; """"</f>
        <v>"Liturgia"</v>
      </c>
    </row>
    <row r="137" spans="1:16" x14ac:dyDescent="0.25">
      <c r="A137" s="1">
        <v>135</v>
      </c>
      <c r="B137" s="1">
        <v>300</v>
      </c>
      <c r="C137" t="s">
        <v>2416</v>
      </c>
      <c r="E137" s="11" t="s">
        <v>970</v>
      </c>
      <c r="F137" s="11"/>
      <c r="G137" s="5"/>
      <c r="I137" s="4"/>
      <c r="M137" t="s">
        <v>2563</v>
      </c>
      <c r="N137" t="s">
        <v>2589</v>
      </c>
      <c r="P137" t="str">
        <f>"""" &amp; _xlfn.TEXTJOIN(""",""",TRUE,Table223[[#This Row],[Categoria]:[Column6]]) &amp; """"</f>
        <v>"Liturgia"</v>
      </c>
    </row>
    <row r="138" spans="1:16" x14ac:dyDescent="0.25">
      <c r="A138" s="1">
        <v>136</v>
      </c>
      <c r="B138" s="1">
        <v>300</v>
      </c>
      <c r="C138" s="19" t="s">
        <v>2417</v>
      </c>
      <c r="E138" s="11" t="s">
        <v>970</v>
      </c>
      <c r="F138" s="11"/>
      <c r="G138" s="7"/>
      <c r="H138" s="8"/>
      <c r="M138" t="s">
        <v>2564</v>
      </c>
      <c r="N138" t="s">
        <v>2589</v>
      </c>
      <c r="P138" t="str">
        <f>"""" &amp; _xlfn.TEXTJOIN(""",""",TRUE,Table223[[#This Row],[Categoria]:[Column6]]) &amp; """"</f>
        <v>"Liturgia"</v>
      </c>
    </row>
    <row r="139" spans="1:16" x14ac:dyDescent="0.25">
      <c r="A139" s="1">
        <v>137</v>
      </c>
      <c r="B139" s="1">
        <v>300</v>
      </c>
      <c r="C139" t="s">
        <v>2418</v>
      </c>
      <c r="E139" s="11" t="s">
        <v>970</v>
      </c>
      <c r="F139" s="11"/>
      <c r="G139" s="5"/>
      <c r="M139" t="s">
        <v>2565</v>
      </c>
      <c r="N139" t="s">
        <v>2589</v>
      </c>
      <c r="P139" t="str">
        <f>"""" &amp; _xlfn.TEXTJOIN(""",""",TRUE,Table223[[#This Row],[Categoria]:[Column6]]) &amp; """"</f>
        <v>"Liturgia"</v>
      </c>
    </row>
    <row r="140" spans="1:16" x14ac:dyDescent="0.25">
      <c r="A140" s="1">
        <v>138</v>
      </c>
      <c r="B140" s="1">
        <v>300</v>
      </c>
      <c r="C140" t="s">
        <v>2419</v>
      </c>
      <c r="E140" s="11" t="s">
        <v>970</v>
      </c>
      <c r="F140" s="11"/>
      <c r="G140" s="3"/>
      <c r="I140" s="6"/>
      <c r="M140" t="s">
        <v>2566</v>
      </c>
      <c r="N140" t="s">
        <v>2589</v>
      </c>
      <c r="P140" t="str">
        <f>"""" &amp; _xlfn.TEXTJOIN(""",""",TRUE,Table223[[#This Row],[Categoria]:[Column6]]) &amp; """"</f>
        <v>"Liturgia"</v>
      </c>
    </row>
    <row r="141" spans="1:16" x14ac:dyDescent="0.25">
      <c r="A141" s="1">
        <v>139</v>
      </c>
      <c r="B141" s="1">
        <v>300</v>
      </c>
      <c r="C141" s="19" t="s">
        <v>2420</v>
      </c>
      <c r="E141" s="11" t="s">
        <v>970</v>
      </c>
      <c r="F141" s="11"/>
      <c r="M141" t="s">
        <v>2567</v>
      </c>
      <c r="N141" t="s">
        <v>2589</v>
      </c>
      <c r="P141" t="str">
        <f>"""" &amp; _xlfn.TEXTJOIN(""",""",TRUE,Table223[[#This Row],[Categoria]:[Column6]]) &amp; """"</f>
        <v>"Liturgia"</v>
      </c>
    </row>
    <row r="142" spans="1:16" x14ac:dyDescent="0.25">
      <c r="A142" s="1">
        <v>140</v>
      </c>
      <c r="B142" s="1">
        <v>300</v>
      </c>
      <c r="C142" t="s">
        <v>2421</v>
      </c>
      <c r="D142" s="19"/>
      <c r="E142" s="11" t="s">
        <v>970</v>
      </c>
      <c r="F142" s="11"/>
      <c r="M142" t="s">
        <v>2568</v>
      </c>
      <c r="N142" t="s">
        <v>2589</v>
      </c>
      <c r="P142" t="str">
        <f>"""" &amp; _xlfn.TEXTJOIN(""",""",TRUE,Table223[[#This Row],[Categoria]:[Column6]]) &amp; """"</f>
        <v>"Liturgia"</v>
      </c>
    </row>
    <row r="143" spans="1:16" x14ac:dyDescent="0.25">
      <c r="A143" s="1">
        <v>141</v>
      </c>
      <c r="B143" s="1">
        <v>300</v>
      </c>
      <c r="C143" t="s">
        <v>2422</v>
      </c>
      <c r="E143" s="11" t="s">
        <v>970</v>
      </c>
      <c r="F143" s="11"/>
      <c r="G143" s="6"/>
      <c r="M143" t="s">
        <v>2569</v>
      </c>
      <c r="N143" t="s">
        <v>2589</v>
      </c>
      <c r="P143" t="str">
        <f>"""" &amp; _xlfn.TEXTJOIN(""",""",TRUE,Table223[[#This Row],[Categoria]:[Column6]]) &amp; """"</f>
        <v>"Liturgia"</v>
      </c>
    </row>
    <row r="144" spans="1:16" x14ac:dyDescent="0.25">
      <c r="A144" s="1">
        <v>142</v>
      </c>
      <c r="B144" s="1">
        <v>300</v>
      </c>
      <c r="C144" s="19" t="s">
        <v>2423</v>
      </c>
      <c r="E144" s="11" t="s">
        <v>970</v>
      </c>
      <c r="F144" s="11"/>
      <c r="G144" s="6"/>
      <c r="M144" t="s">
        <v>2570</v>
      </c>
      <c r="N144" t="s">
        <v>2589</v>
      </c>
      <c r="P144" t="str">
        <f>"""" &amp; _xlfn.TEXTJOIN(""",""",TRUE,Table223[[#This Row],[Categoria]:[Column6]]) &amp; """"</f>
        <v>"Liturgia"</v>
      </c>
    </row>
    <row r="145" spans="1:16" x14ac:dyDescent="0.25">
      <c r="A145" s="1">
        <v>143</v>
      </c>
      <c r="B145" s="1">
        <v>300</v>
      </c>
      <c r="C145" t="s">
        <v>2424</v>
      </c>
      <c r="E145" s="11" t="s">
        <v>970</v>
      </c>
      <c r="F145" s="11"/>
      <c r="G145" s="6"/>
      <c r="M145" t="s">
        <v>2571</v>
      </c>
      <c r="N145" t="s">
        <v>2589</v>
      </c>
      <c r="P145" t="str">
        <f>"""" &amp; _xlfn.TEXTJOIN(""",""",TRUE,Table223[[#This Row],[Categoria]:[Column6]]) &amp; """"</f>
        <v>"Liturgia"</v>
      </c>
    </row>
    <row r="146" spans="1:16" x14ac:dyDescent="0.25">
      <c r="A146" s="1">
        <v>144</v>
      </c>
      <c r="B146" s="1">
        <v>300</v>
      </c>
      <c r="C146" t="s">
        <v>2425</v>
      </c>
      <c r="E146" s="11" t="s">
        <v>970</v>
      </c>
      <c r="F146" s="11"/>
      <c r="M146" t="s">
        <v>2572</v>
      </c>
      <c r="N146" t="s">
        <v>2589</v>
      </c>
      <c r="P146" t="str">
        <f>"""" &amp; _xlfn.TEXTJOIN(""",""",TRUE,Table223[[#This Row],[Categoria]:[Column6]]) &amp; """"</f>
        <v>"Liturgia"</v>
      </c>
    </row>
    <row r="147" spans="1:16" x14ac:dyDescent="0.25">
      <c r="A147" s="1">
        <v>145</v>
      </c>
      <c r="B147" s="1">
        <v>300</v>
      </c>
      <c r="C147" s="19" t="s">
        <v>2426</v>
      </c>
      <c r="D147" s="15"/>
      <c r="E147" s="11" t="s">
        <v>970</v>
      </c>
      <c r="F147" s="11"/>
      <c r="M147" t="s">
        <v>2573</v>
      </c>
      <c r="N147" t="s">
        <v>2589</v>
      </c>
      <c r="P147" t="str">
        <f>"""" &amp; _xlfn.TEXTJOIN(""",""",TRUE,Table223[[#This Row],[Categoria]:[Column6]]) &amp; """"</f>
        <v>"Liturgia"</v>
      </c>
    </row>
    <row r="148" spans="1:16" x14ac:dyDescent="0.25">
      <c r="A148" s="1">
        <v>146</v>
      </c>
      <c r="B148" s="1">
        <v>300</v>
      </c>
      <c r="C148" t="s">
        <v>2427</v>
      </c>
      <c r="E148" s="11" t="s">
        <v>970</v>
      </c>
      <c r="F148" s="11"/>
      <c r="G148" s="3"/>
      <c r="H148" s="4"/>
      <c r="M148" t="s">
        <v>2574</v>
      </c>
      <c r="N148" t="s">
        <v>2589</v>
      </c>
      <c r="P148" t="str">
        <f>"""" &amp; _xlfn.TEXTJOIN(""",""",TRUE,Table223[[#This Row],[Categoria]:[Column6]]) &amp; """"</f>
        <v>"Liturgia"</v>
      </c>
    </row>
    <row r="149" spans="1:16" x14ac:dyDescent="0.25">
      <c r="A149" s="1">
        <v>147</v>
      </c>
      <c r="B149" s="1">
        <v>300</v>
      </c>
      <c r="C149" t="s">
        <v>2428</v>
      </c>
      <c r="E149" s="11" t="s">
        <v>970</v>
      </c>
      <c r="F149" s="11"/>
      <c r="G149" s="6"/>
      <c r="M149" t="s">
        <v>2575</v>
      </c>
      <c r="N149" t="s">
        <v>2589</v>
      </c>
      <c r="P149" t="str">
        <f>"""" &amp; _xlfn.TEXTJOIN(""",""",TRUE,Table223[[#This Row],[Categoria]:[Column6]]) &amp; """"</f>
        <v>"Liturgia"</v>
      </c>
    </row>
    <row r="150" spans="1:16" x14ac:dyDescent="0.25">
      <c r="A150" s="1">
        <v>148</v>
      </c>
      <c r="B150" s="1">
        <v>300</v>
      </c>
      <c r="C150" s="19" t="s">
        <v>2429</v>
      </c>
      <c r="D150" s="17"/>
      <c r="E150" s="11" t="s">
        <v>970</v>
      </c>
      <c r="F150" s="11"/>
      <c r="M150" t="s">
        <v>2576</v>
      </c>
      <c r="N150" t="s">
        <v>2589</v>
      </c>
      <c r="P150" t="str">
        <f>"""" &amp; _xlfn.TEXTJOIN(""",""",TRUE,Table223[[#This Row],[Categoria]:[Column6]]) &amp; """"</f>
        <v>"Liturgia"</v>
      </c>
    </row>
    <row r="151" spans="1:16" x14ac:dyDescent="0.25">
      <c r="A151" s="1">
        <v>149</v>
      </c>
      <c r="B151" s="1">
        <v>300</v>
      </c>
      <c r="C151" t="s">
        <v>2430</v>
      </c>
      <c r="D151" s="15"/>
      <c r="E151" s="11" t="s">
        <v>970</v>
      </c>
      <c r="F151" s="11"/>
      <c r="G151" s="6"/>
      <c r="M151" t="s">
        <v>2577</v>
      </c>
      <c r="N151" t="s">
        <v>2589</v>
      </c>
      <c r="P151" t="str">
        <f>"""" &amp; _xlfn.TEXTJOIN(""",""",TRUE,Table223[[#This Row],[Categoria]:[Column6]]) &amp; """"</f>
        <v>"Liturgia"</v>
      </c>
    </row>
    <row r="152" spans="1:16" x14ac:dyDescent="0.25">
      <c r="A152" s="1">
        <v>150</v>
      </c>
      <c r="B152" s="1">
        <v>300</v>
      </c>
      <c r="C152" t="s">
        <v>278</v>
      </c>
      <c r="E152" s="11" t="s">
        <v>970</v>
      </c>
      <c r="F152" s="11"/>
      <c r="G152" s="3"/>
      <c r="H152" s="4"/>
      <c r="M152" t="s">
        <v>2578</v>
      </c>
      <c r="N152" t="s">
        <v>2589</v>
      </c>
      <c r="P152" t="str">
        <f>"""" &amp; _xlfn.TEXTJOIN(""",""",TRUE,Table223[[#This Row],[Categoria]:[Column6]]) &amp; """"</f>
        <v>"Liturgia"</v>
      </c>
    </row>
    <row r="153" spans="1:16" x14ac:dyDescent="0.25">
      <c r="A153" s="1">
        <v>151</v>
      </c>
      <c r="B153" s="1">
        <v>300</v>
      </c>
      <c r="C153" t="s">
        <v>2586</v>
      </c>
      <c r="D153" t="s">
        <v>2207</v>
      </c>
      <c r="E153" s="11" t="s">
        <v>970</v>
      </c>
      <c r="F153" s="11"/>
      <c r="G153" s="8"/>
      <c r="H153" s="6"/>
      <c r="M153" t="s">
        <v>2282</v>
      </c>
      <c r="N153" t="s">
        <v>2589</v>
      </c>
      <c r="O153" s="132" t="s">
        <v>2581</v>
      </c>
      <c r="P153" t="str">
        <f>"""" &amp; _xlfn.TEXTJOIN(""",""",TRUE,Table223[[#This Row],[Categoria]:[Column6]]) &amp; """"</f>
        <v>"Liturgia"</v>
      </c>
    </row>
    <row r="154" spans="1:16" x14ac:dyDescent="0.25">
      <c r="A154" s="1">
        <v>152</v>
      </c>
      <c r="B154" s="1">
        <v>300</v>
      </c>
      <c r="C154" t="s">
        <v>2587</v>
      </c>
      <c r="D154" t="s">
        <v>2585</v>
      </c>
      <c r="E154" s="11" t="s">
        <v>970</v>
      </c>
      <c r="F154" s="11"/>
      <c r="M154" t="s">
        <v>2584</v>
      </c>
      <c r="N154" t="s">
        <v>2589</v>
      </c>
      <c r="O154" t="s">
        <v>2588</v>
      </c>
      <c r="P154" t="str">
        <f>"""" &amp; _xlfn.TEXTJOIN(""",""",TRUE,Table223[[#This Row],[Categoria]:[Column6]]) &amp; """"</f>
        <v>"Liturgia"</v>
      </c>
    </row>
    <row r="155" spans="1:16" x14ac:dyDescent="0.25">
      <c r="A155" s="1">
        <v>153</v>
      </c>
      <c r="B155" s="1">
        <v>300</v>
      </c>
      <c r="E155" s="11" t="s">
        <v>970</v>
      </c>
      <c r="F155" s="11"/>
      <c r="N155" t="str">
        <f>"""" &amp; _xlfn.TEXTJOIN(""",""",TRUE,Table223[[#This Row],[Categoria1]:[Column6]]) &amp; """"</f>
        <v>""</v>
      </c>
      <c r="P155" t="str">
        <f>"""" &amp; _xlfn.TEXTJOIN(""",""",TRUE,Table223[[#This Row],[Categoria]:[Column6]]) &amp; """"</f>
        <v>"Liturgia"</v>
      </c>
    </row>
    <row r="156" spans="1:16" x14ac:dyDescent="0.25">
      <c r="A156" s="1">
        <v>154</v>
      </c>
      <c r="B156" s="1">
        <v>300</v>
      </c>
      <c r="E156" s="11" t="s">
        <v>970</v>
      </c>
      <c r="F156" s="11"/>
      <c r="N156" t="str">
        <f>"""" &amp; _xlfn.TEXTJOIN(""",""",TRUE,Table223[[#This Row],[Categoria1]:[Column6]]) &amp; """"</f>
        <v>""</v>
      </c>
      <c r="P156" t="str">
        <f>"""" &amp; _xlfn.TEXTJOIN(""",""",TRUE,Table223[[#This Row],[Categoria]:[Column6]]) &amp; """"</f>
        <v>"Liturgia"</v>
      </c>
    </row>
    <row r="157" spans="1:16" x14ac:dyDescent="0.25">
      <c r="A157" s="1">
        <v>155</v>
      </c>
      <c r="B157" s="1">
        <v>300</v>
      </c>
      <c r="E157" s="11" t="s">
        <v>970</v>
      </c>
      <c r="F157" s="11"/>
      <c r="G157" s="3"/>
      <c r="I157" s="4"/>
      <c r="N157" t="str">
        <f>"""" &amp; _xlfn.TEXTJOIN(""",""",TRUE,Table223[[#This Row],[Categoria1]:[Column6]]) &amp; """"</f>
        <v>""</v>
      </c>
      <c r="P157" t="str">
        <f>"""" &amp; _xlfn.TEXTJOIN(""",""",TRUE,Table223[[#This Row],[Categoria]:[Column6]]) &amp; """"</f>
        <v>"Liturgia"</v>
      </c>
    </row>
    <row r="158" spans="1:16" x14ac:dyDescent="0.25">
      <c r="A158" s="1">
        <v>156</v>
      </c>
      <c r="B158" s="1">
        <v>300</v>
      </c>
      <c r="C158" s="17"/>
      <c r="D158" s="17"/>
      <c r="E158" s="11" t="s">
        <v>970</v>
      </c>
      <c r="F158" s="11"/>
      <c r="N158" t="str">
        <f>"""" &amp; _xlfn.TEXTJOIN(""",""",TRUE,Table223[[#This Row],[Categoria1]:[Column6]]) &amp; """"</f>
        <v>""</v>
      </c>
      <c r="P158" t="str">
        <f>"""" &amp; _xlfn.TEXTJOIN(""",""",TRUE,Table223[[#This Row],[Categoria]:[Column6]]) &amp; """"</f>
        <v>"Liturgia"</v>
      </c>
    </row>
    <row r="159" spans="1:16" x14ac:dyDescent="0.25">
      <c r="A159" s="1">
        <v>157</v>
      </c>
      <c r="B159" s="1">
        <v>300</v>
      </c>
      <c r="E159" s="11" t="s">
        <v>970</v>
      </c>
      <c r="F159" s="11"/>
      <c r="G159" s="6"/>
      <c r="N159" t="str">
        <f>"""" &amp; _xlfn.TEXTJOIN(""",""",TRUE,Table223[[#This Row],[Categoria1]:[Column6]]) &amp; """"</f>
        <v>""</v>
      </c>
      <c r="P159" t="str">
        <f>"""" &amp; _xlfn.TEXTJOIN(""",""",TRUE,Table223[[#This Row],[Categoria]:[Column6]]) &amp; """"</f>
        <v>"Liturgia"</v>
      </c>
    </row>
    <row r="160" spans="1:16" x14ac:dyDescent="0.25">
      <c r="A160" s="1">
        <v>158</v>
      </c>
      <c r="B160" s="1">
        <v>300</v>
      </c>
      <c r="E160" s="11" t="s">
        <v>970</v>
      </c>
      <c r="F160" s="11"/>
      <c r="G160" s="3"/>
      <c r="I160" s="6"/>
      <c r="N160" t="str">
        <f>"""" &amp; _xlfn.TEXTJOIN(""",""",TRUE,Table223[[#This Row],[Categoria1]:[Column6]]) &amp; """"</f>
        <v>""</v>
      </c>
      <c r="P160" t="str">
        <f>"""" &amp; _xlfn.TEXTJOIN(""",""",TRUE,Table223[[#This Row],[Categoria]:[Column6]]) &amp; """"</f>
        <v>"Liturgia"</v>
      </c>
    </row>
    <row r="161" spans="1:16" x14ac:dyDescent="0.25">
      <c r="A161" s="1">
        <v>159</v>
      </c>
      <c r="B161" s="1">
        <v>300</v>
      </c>
      <c r="C161" s="11"/>
      <c r="D161" s="11"/>
      <c r="E161" s="11" t="s">
        <v>970</v>
      </c>
      <c r="F161" s="11"/>
      <c r="H161" s="4"/>
      <c r="N161" t="str">
        <f>"""" &amp; _xlfn.TEXTJOIN(""",""",TRUE,Table223[[#This Row],[Categoria1]:[Column6]]) &amp; """"</f>
        <v>""</v>
      </c>
      <c r="P161" t="str">
        <f>"""" &amp; _xlfn.TEXTJOIN(""",""",TRUE,Table223[[#This Row],[Categoria]:[Column6]]) &amp; """"</f>
        <v>"Liturgia"</v>
      </c>
    </row>
    <row r="162" spans="1:16" x14ac:dyDescent="0.25">
      <c r="A162" s="1">
        <v>160</v>
      </c>
      <c r="B162" s="1">
        <v>300</v>
      </c>
      <c r="E162" s="11" t="s">
        <v>970</v>
      </c>
      <c r="F162" s="11"/>
      <c r="G162" s="2"/>
      <c r="H162" s="3"/>
      <c r="N162" t="str">
        <f>"""" &amp; _xlfn.TEXTJOIN(""",""",TRUE,Table223[[#This Row],[Categoria1]:[Column6]]) &amp; """"</f>
        <v>""</v>
      </c>
      <c r="P162" t="str">
        <f>"""" &amp; _xlfn.TEXTJOIN(""",""",TRUE,Table223[[#This Row],[Categoria]:[Column6]]) &amp; """"</f>
        <v>"Liturgia"</v>
      </c>
    </row>
    <row r="163" spans="1:16" x14ac:dyDescent="0.25">
      <c r="A163" s="1">
        <v>161</v>
      </c>
      <c r="B163" s="1">
        <v>300</v>
      </c>
      <c r="E163" s="11" t="s">
        <v>970</v>
      </c>
      <c r="F163" s="11"/>
      <c r="G163" s="3"/>
      <c r="N163" t="str">
        <f>"""" &amp; _xlfn.TEXTJOIN(""",""",TRUE,Table223[[#This Row],[Categoria1]:[Column6]]) &amp; """"</f>
        <v>""</v>
      </c>
      <c r="P163" t="str">
        <f>"""" &amp; _xlfn.TEXTJOIN(""",""",TRUE,Table223[[#This Row],[Categoria]:[Column6]]) &amp; """"</f>
        <v>"Liturgia"</v>
      </c>
    </row>
    <row r="164" spans="1:16" x14ac:dyDescent="0.25">
      <c r="A164" s="1">
        <v>162</v>
      </c>
      <c r="B164" s="1">
        <v>300</v>
      </c>
      <c r="C164" s="13"/>
      <c r="D164" s="13"/>
      <c r="E164" s="11" t="s">
        <v>970</v>
      </c>
      <c r="F164" s="11"/>
      <c r="H164" s="4"/>
      <c r="N164" t="str">
        <f>"""" &amp; _xlfn.TEXTJOIN(""",""",TRUE,Table223[[#This Row],[Categoria1]:[Column6]]) &amp; """"</f>
        <v>""</v>
      </c>
      <c r="P164" t="str">
        <f>"""" &amp; _xlfn.TEXTJOIN(""",""",TRUE,Table223[[#This Row],[Categoria]:[Column6]]) &amp; """"</f>
        <v>"Liturgia"</v>
      </c>
    </row>
    <row r="165" spans="1:16" x14ac:dyDescent="0.25">
      <c r="A165" s="1">
        <v>163</v>
      </c>
      <c r="B165" s="1">
        <v>300</v>
      </c>
      <c r="C165" s="11"/>
      <c r="D165" s="11"/>
      <c r="E165" s="11" t="s">
        <v>970</v>
      </c>
      <c r="F165" s="11"/>
      <c r="H165" s="4"/>
      <c r="N165" t="str">
        <f>"""" &amp; _xlfn.TEXTJOIN(""",""",TRUE,Table223[[#This Row],[Categoria1]:[Column6]]) &amp; """"</f>
        <v>""</v>
      </c>
      <c r="P165" t="str">
        <f>"""" &amp; _xlfn.TEXTJOIN(""",""",TRUE,Table223[[#This Row],[Categoria]:[Column6]]) &amp; """"</f>
        <v>"Liturgia"</v>
      </c>
    </row>
    <row r="166" spans="1:16" x14ac:dyDescent="0.25">
      <c r="A166" s="1">
        <v>164</v>
      </c>
      <c r="B166" s="1">
        <v>300</v>
      </c>
      <c r="C166" s="13"/>
      <c r="D166" s="13"/>
      <c r="E166" s="11" t="s">
        <v>970</v>
      </c>
      <c r="F166" s="11"/>
      <c r="H166" s="4"/>
      <c r="N166" t="str">
        <f>"""" &amp; _xlfn.TEXTJOIN(""",""",TRUE,Table223[[#This Row],[Categoria1]:[Column6]]) &amp; """"</f>
        <v>""</v>
      </c>
      <c r="P166" t="str">
        <f>"""" &amp; _xlfn.TEXTJOIN(""",""",TRUE,Table223[[#This Row],[Categoria]:[Column6]]) &amp; """"</f>
        <v>"Liturgia"</v>
      </c>
    </row>
    <row r="167" spans="1:16" x14ac:dyDescent="0.25">
      <c r="A167" s="1">
        <v>165</v>
      </c>
      <c r="B167" s="1">
        <v>300</v>
      </c>
      <c r="E167" s="11" t="s">
        <v>970</v>
      </c>
      <c r="F167" s="11"/>
      <c r="G167" s="6"/>
      <c r="N167" t="str">
        <f>"""" &amp; _xlfn.TEXTJOIN(""",""",TRUE,Table223[[#This Row],[Categoria1]:[Column6]]) &amp; """"</f>
        <v>""</v>
      </c>
      <c r="P167" t="str">
        <f>"""" &amp; _xlfn.TEXTJOIN(""",""",TRUE,Table223[[#This Row],[Categoria]:[Column6]]) &amp; """"</f>
        <v>"Liturgia"</v>
      </c>
    </row>
    <row r="168" spans="1:16" x14ac:dyDescent="0.25">
      <c r="A168" s="1">
        <v>166</v>
      </c>
      <c r="B168" s="1">
        <v>300</v>
      </c>
      <c r="E168" s="11" t="s">
        <v>970</v>
      </c>
      <c r="F168" s="11"/>
      <c r="G168" s="3"/>
      <c r="N168" t="str">
        <f>"""" &amp; _xlfn.TEXTJOIN(""",""",TRUE,Table223[[#This Row],[Categoria1]:[Column6]]) &amp; """"</f>
        <v>""</v>
      </c>
      <c r="P168" t="str">
        <f>"""" &amp; _xlfn.TEXTJOIN(""",""",TRUE,Table223[[#This Row],[Categoria]:[Column6]]) &amp; """"</f>
        <v>"Liturgia"</v>
      </c>
    </row>
    <row r="169" spans="1:16" x14ac:dyDescent="0.25">
      <c r="A169" s="1">
        <v>167</v>
      </c>
      <c r="B169" s="1">
        <v>300</v>
      </c>
      <c r="E169" s="11" t="s">
        <v>970</v>
      </c>
      <c r="F169" s="11"/>
      <c r="G169" s="6"/>
      <c r="N169" t="str">
        <f>"""" &amp; _xlfn.TEXTJOIN(""",""",TRUE,Table223[[#This Row],[Categoria1]:[Column6]]) &amp; """"</f>
        <v>""</v>
      </c>
      <c r="P169" t="str">
        <f>"""" &amp; _xlfn.TEXTJOIN(""",""",TRUE,Table223[[#This Row],[Categoria]:[Column6]]) &amp; """"</f>
        <v>"Liturgia"</v>
      </c>
    </row>
    <row r="170" spans="1:16" x14ac:dyDescent="0.25">
      <c r="A170" s="1">
        <v>168</v>
      </c>
      <c r="B170" s="1">
        <v>300</v>
      </c>
      <c r="E170" s="11" t="s">
        <v>970</v>
      </c>
      <c r="F170" s="11"/>
      <c r="G170" s="4"/>
      <c r="N170" t="str">
        <f>"""" &amp; _xlfn.TEXTJOIN(""",""",TRUE,Table223[[#This Row],[Categoria1]:[Column6]]) &amp; """"</f>
        <v>""</v>
      </c>
      <c r="P170" t="str">
        <f>"""" &amp; _xlfn.TEXTJOIN(""",""",TRUE,Table223[[#This Row],[Categoria]:[Column6]]) &amp; """"</f>
        <v>"Liturgia"</v>
      </c>
    </row>
    <row r="171" spans="1:16" x14ac:dyDescent="0.25">
      <c r="A171" s="1">
        <v>169</v>
      </c>
      <c r="B171" s="1">
        <v>300</v>
      </c>
      <c r="C171" s="11"/>
      <c r="D171" s="11"/>
      <c r="E171" s="11" t="s">
        <v>970</v>
      </c>
      <c r="F171" s="11"/>
      <c r="H171" s="4"/>
      <c r="N171" t="str">
        <f>"""" &amp; _xlfn.TEXTJOIN(""",""",TRUE,Table223[[#This Row],[Categoria1]:[Column6]]) &amp; """"</f>
        <v>""</v>
      </c>
      <c r="P171" t="str">
        <f>"""" &amp; _xlfn.TEXTJOIN(""",""",TRUE,Table223[[#This Row],[Categoria]:[Column6]]) &amp; """"</f>
        <v>"Liturgia"</v>
      </c>
    </row>
    <row r="172" spans="1:16" x14ac:dyDescent="0.25">
      <c r="A172" s="1">
        <v>170</v>
      </c>
      <c r="B172" s="1">
        <v>300</v>
      </c>
      <c r="C172" s="13"/>
      <c r="D172" s="13"/>
      <c r="E172" s="11" t="s">
        <v>970</v>
      </c>
      <c r="F172" s="11"/>
      <c r="H172" s="4"/>
      <c r="N172" t="str">
        <f>"""" &amp; _xlfn.TEXTJOIN(""",""",TRUE,Table223[[#This Row],[Categoria1]:[Column6]]) &amp; """"</f>
        <v>""</v>
      </c>
      <c r="P172" t="str">
        <f>"""" &amp; _xlfn.TEXTJOIN(""",""",TRUE,Table223[[#This Row],[Categoria]:[Column6]]) &amp; """"</f>
        <v>"Liturgia"</v>
      </c>
    </row>
    <row r="173" spans="1:16" x14ac:dyDescent="0.25">
      <c r="A173" s="1">
        <v>171</v>
      </c>
      <c r="B173" s="1">
        <v>300</v>
      </c>
      <c r="C173" s="11"/>
      <c r="D173" s="11"/>
      <c r="E173" s="11" t="s">
        <v>970</v>
      </c>
      <c r="F173" s="11"/>
      <c r="H173" s="4"/>
      <c r="N173" t="str">
        <f>"""" &amp; _xlfn.TEXTJOIN(""",""",TRUE,Table223[[#This Row],[Categoria1]:[Column6]]) &amp; """"</f>
        <v>""</v>
      </c>
      <c r="P173" t="str">
        <f>"""" &amp; _xlfn.TEXTJOIN(""",""",TRUE,Table223[[#This Row],[Categoria]:[Column6]]) &amp; """"</f>
        <v>"Liturgia"</v>
      </c>
    </row>
    <row r="174" spans="1:16" x14ac:dyDescent="0.25">
      <c r="A174" s="1">
        <v>172</v>
      </c>
      <c r="B174" s="1">
        <v>300</v>
      </c>
      <c r="E174" s="11" t="s">
        <v>970</v>
      </c>
      <c r="F174" s="11"/>
      <c r="H174" s="6"/>
      <c r="N174" t="str">
        <f>"""" &amp; _xlfn.TEXTJOIN(""",""",TRUE,Table223[[#This Row],[Categoria1]:[Column6]]) &amp; """"</f>
        <v>""</v>
      </c>
      <c r="P174" t="str">
        <f>"""" &amp; _xlfn.TEXTJOIN(""",""",TRUE,Table223[[#This Row],[Categoria]:[Column6]]) &amp; """"</f>
        <v>"Liturgia"</v>
      </c>
    </row>
    <row r="175" spans="1:16" x14ac:dyDescent="0.25">
      <c r="A175" s="1">
        <v>173</v>
      </c>
      <c r="B175" s="1">
        <v>300</v>
      </c>
      <c r="E175" s="11" t="s">
        <v>970</v>
      </c>
      <c r="F175" s="11"/>
      <c r="N175" t="str">
        <f>"""" &amp; _xlfn.TEXTJOIN(""",""",TRUE,Table223[[#This Row],[Categoria1]:[Column6]]) &amp; """"</f>
        <v>""</v>
      </c>
      <c r="P175" t="str">
        <f>"""" &amp; _xlfn.TEXTJOIN(""",""",TRUE,Table223[[#This Row],[Categoria]:[Column6]]) &amp; """"</f>
        <v>"Liturgia"</v>
      </c>
    </row>
    <row r="176" spans="1:16" x14ac:dyDescent="0.25">
      <c r="A176" s="1">
        <v>174</v>
      </c>
      <c r="B176" s="1">
        <v>300</v>
      </c>
      <c r="E176" s="11" t="s">
        <v>970</v>
      </c>
      <c r="F176" s="11"/>
      <c r="G176" s="3"/>
      <c r="J176" s="6"/>
      <c r="N176" t="str">
        <f>"""" &amp; _xlfn.TEXTJOIN(""",""",TRUE,Table223[[#This Row],[Categoria1]:[Column6]]) &amp; """"</f>
        <v>""</v>
      </c>
      <c r="P176" t="str">
        <f>"""" &amp; _xlfn.TEXTJOIN(""",""",TRUE,Table223[[#This Row],[Categoria]:[Column6]]) &amp; """"</f>
        <v>"Liturgia"</v>
      </c>
    </row>
    <row r="177" spans="1:16" x14ac:dyDescent="0.25">
      <c r="A177" s="1">
        <v>175</v>
      </c>
      <c r="B177" s="1">
        <v>300</v>
      </c>
      <c r="E177" s="11" t="s">
        <v>970</v>
      </c>
      <c r="F177" s="11"/>
      <c r="H177" s="4"/>
      <c r="N177" t="str">
        <f>"""" &amp; _xlfn.TEXTJOIN(""",""",TRUE,Table223[[#This Row],[Categoria1]:[Column6]]) &amp; """"</f>
        <v>""</v>
      </c>
      <c r="P177" t="str">
        <f>"""" &amp; _xlfn.TEXTJOIN(""",""",TRUE,Table223[[#This Row],[Categoria]:[Column6]]) &amp; """"</f>
        <v>"Liturgia"</v>
      </c>
    </row>
    <row r="178" spans="1:16" x14ac:dyDescent="0.25">
      <c r="A178" s="1">
        <v>176</v>
      </c>
      <c r="B178" s="1">
        <v>300</v>
      </c>
      <c r="E178" s="11" t="s">
        <v>970</v>
      </c>
      <c r="F178" s="11"/>
      <c r="G178" s="3"/>
      <c r="N178" t="str">
        <f>"""" &amp; _xlfn.TEXTJOIN(""",""",TRUE,Table223[[#This Row],[Categoria1]:[Column6]]) &amp; """"</f>
        <v>""</v>
      </c>
      <c r="P178" t="str">
        <f>"""" &amp; _xlfn.TEXTJOIN(""",""",TRUE,Table223[[#This Row],[Categoria]:[Column6]]) &amp; """"</f>
        <v>"Liturgia"</v>
      </c>
    </row>
    <row r="179" spans="1:16" x14ac:dyDescent="0.25">
      <c r="A179" s="1">
        <v>177</v>
      </c>
      <c r="B179" s="1">
        <v>300</v>
      </c>
      <c r="E179" s="11" t="s">
        <v>970</v>
      </c>
      <c r="F179" s="11"/>
      <c r="G179" s="6"/>
      <c r="N179" t="str">
        <f>"""" &amp; _xlfn.TEXTJOIN(""",""",TRUE,Table223[[#This Row],[Categoria1]:[Column6]]) &amp; """"</f>
        <v>""</v>
      </c>
      <c r="P179" t="str">
        <f>"""" &amp; _xlfn.TEXTJOIN(""",""",TRUE,Table223[[#This Row],[Categoria]:[Column6]]) &amp; """"</f>
        <v>"Liturgia"</v>
      </c>
    </row>
    <row r="180" spans="1:16" x14ac:dyDescent="0.25">
      <c r="A180" s="1">
        <v>178</v>
      </c>
      <c r="B180" s="1">
        <v>300</v>
      </c>
      <c r="E180" s="11" t="s">
        <v>970</v>
      </c>
      <c r="F180" s="11"/>
      <c r="G180" s="3"/>
      <c r="N180" t="str">
        <f>"""" &amp; _xlfn.TEXTJOIN(""",""",TRUE,Table223[[#This Row],[Categoria1]:[Column6]]) &amp; """"</f>
        <v>""</v>
      </c>
      <c r="P180" t="str">
        <f>"""" &amp; _xlfn.TEXTJOIN(""",""",TRUE,Table223[[#This Row],[Categoria]:[Column6]]) &amp; """"</f>
        <v>"Liturgia"</v>
      </c>
    </row>
    <row r="181" spans="1:16" x14ac:dyDescent="0.25">
      <c r="A181" s="1">
        <v>179</v>
      </c>
      <c r="B181" s="1">
        <v>300</v>
      </c>
      <c r="E181" s="11" t="s">
        <v>970</v>
      </c>
      <c r="F181" s="11"/>
      <c r="G181" s="3"/>
      <c r="H181" s="4"/>
      <c r="N181" t="str">
        <f>"""" &amp; _xlfn.TEXTJOIN(""",""",TRUE,Table223[[#This Row],[Categoria1]:[Column6]]) &amp; """"</f>
        <v>""</v>
      </c>
      <c r="P181" t="str">
        <f>"""" &amp; _xlfn.TEXTJOIN(""",""",TRUE,Table223[[#This Row],[Categoria]:[Column6]]) &amp; """"</f>
        <v>"Liturgia"</v>
      </c>
    </row>
    <row r="182" spans="1:16" x14ac:dyDescent="0.25">
      <c r="A182" s="1">
        <v>180</v>
      </c>
      <c r="B182" s="1">
        <v>300</v>
      </c>
      <c r="C182" s="13"/>
      <c r="D182" s="13"/>
      <c r="E182" s="11" t="s">
        <v>970</v>
      </c>
      <c r="F182" s="11"/>
      <c r="H182" s="4"/>
      <c r="N182" t="str">
        <f>"""" &amp; _xlfn.TEXTJOIN(""",""",TRUE,Table223[[#This Row],[Categoria1]:[Column6]]) &amp; """"</f>
        <v>""</v>
      </c>
      <c r="P182" t="str">
        <f>"""" &amp; _xlfn.TEXTJOIN(""",""",TRUE,Table223[[#This Row],[Categoria]:[Column6]]) &amp; """"</f>
        <v>"Liturgia"</v>
      </c>
    </row>
    <row r="183" spans="1:16" x14ac:dyDescent="0.25">
      <c r="A183" s="1">
        <v>181</v>
      </c>
      <c r="B183" s="1">
        <v>300</v>
      </c>
      <c r="C183" s="11"/>
      <c r="D183" s="11"/>
      <c r="E183" s="11" t="s">
        <v>970</v>
      </c>
      <c r="F183" s="11"/>
      <c r="H183" s="4"/>
      <c r="N183" t="str">
        <f>"""" &amp; _xlfn.TEXTJOIN(""",""",TRUE,Table223[[#This Row],[Categoria1]:[Column6]]) &amp; """"</f>
        <v>""</v>
      </c>
      <c r="P183" t="str">
        <f>"""" &amp; _xlfn.TEXTJOIN(""",""",TRUE,Table223[[#This Row],[Categoria]:[Column6]]) &amp; """"</f>
        <v>"Liturgia"</v>
      </c>
    </row>
    <row r="184" spans="1:16" x14ac:dyDescent="0.25">
      <c r="A184" s="1">
        <v>182</v>
      </c>
      <c r="B184" s="1">
        <v>300</v>
      </c>
      <c r="C184" s="13"/>
      <c r="D184" s="13"/>
      <c r="E184" s="11" t="s">
        <v>970</v>
      </c>
      <c r="F184" s="11"/>
      <c r="H184" s="4"/>
      <c r="N184" t="str">
        <f>"""" &amp; _xlfn.TEXTJOIN(""",""",TRUE,Table223[[#This Row],[Categoria1]:[Column6]]) &amp; """"</f>
        <v>""</v>
      </c>
      <c r="P184" t="str">
        <f>"""" &amp; _xlfn.TEXTJOIN(""",""",TRUE,Table223[[#This Row],[Categoria]:[Column6]]) &amp; """"</f>
        <v>"Liturgia"</v>
      </c>
    </row>
    <row r="185" spans="1:16" x14ac:dyDescent="0.25">
      <c r="A185" s="1">
        <v>183</v>
      </c>
      <c r="B185" s="1">
        <v>300</v>
      </c>
      <c r="C185" s="11"/>
      <c r="D185" s="11"/>
      <c r="E185" s="11" t="s">
        <v>970</v>
      </c>
      <c r="F185" s="11"/>
      <c r="H185" s="4"/>
      <c r="N185" t="str">
        <f>"""" &amp; _xlfn.TEXTJOIN(""",""",TRUE,Table223[[#This Row],[Categoria1]:[Column6]]) &amp; """"</f>
        <v>""</v>
      </c>
      <c r="P185" t="str">
        <f>"""" &amp; _xlfn.TEXTJOIN(""",""",TRUE,Table223[[#This Row],[Categoria]:[Column6]]) &amp; """"</f>
        <v>"Liturgia"</v>
      </c>
    </row>
    <row r="186" spans="1:16" x14ac:dyDescent="0.25">
      <c r="A186" s="1">
        <v>184</v>
      </c>
      <c r="B186" s="1">
        <v>300</v>
      </c>
      <c r="C186" s="13"/>
      <c r="D186" s="13"/>
      <c r="E186" s="11" t="s">
        <v>970</v>
      </c>
      <c r="F186" s="11"/>
      <c r="H186" s="4"/>
      <c r="N186" t="str">
        <f>"""" &amp; _xlfn.TEXTJOIN(""",""",TRUE,Table223[[#This Row],[Categoria1]:[Column6]]) &amp; """"</f>
        <v>""</v>
      </c>
      <c r="P186" t="str">
        <f>"""" &amp; _xlfn.TEXTJOIN(""",""",TRUE,Table223[[#This Row],[Categoria]:[Column6]]) &amp; """"</f>
        <v>"Liturgia"</v>
      </c>
    </row>
    <row r="187" spans="1:16" x14ac:dyDescent="0.25">
      <c r="A187" s="1">
        <v>185</v>
      </c>
      <c r="B187" s="1">
        <v>300</v>
      </c>
      <c r="E187" s="11" t="s">
        <v>970</v>
      </c>
      <c r="F187" s="11"/>
      <c r="N187" t="str">
        <f>"""" &amp; _xlfn.TEXTJOIN(""",""",TRUE,Table223[[#This Row],[Categoria1]:[Column6]]) &amp; """"</f>
        <v>""</v>
      </c>
      <c r="P187" t="str">
        <f>"""" &amp; _xlfn.TEXTJOIN(""",""",TRUE,Table223[[#This Row],[Categoria]:[Column6]]) &amp; """"</f>
        <v>"Liturgia"</v>
      </c>
    </row>
    <row r="188" spans="1:16" x14ac:dyDescent="0.25">
      <c r="A188" s="1">
        <v>186</v>
      </c>
      <c r="B188" s="1">
        <v>300</v>
      </c>
      <c r="C188" s="11"/>
      <c r="D188" s="11"/>
      <c r="E188" s="11" t="s">
        <v>970</v>
      </c>
      <c r="F188" s="11"/>
      <c r="H188" s="4"/>
      <c r="N188" t="str">
        <f>"""" &amp; _xlfn.TEXTJOIN(""",""",TRUE,Table223[[#This Row],[Categoria1]:[Column6]]) &amp; """"</f>
        <v>""</v>
      </c>
      <c r="P188" t="str">
        <f>"""" &amp; _xlfn.TEXTJOIN(""",""",TRUE,Table223[[#This Row],[Categoria]:[Column6]]) &amp; """"</f>
        <v>"Liturgia"</v>
      </c>
    </row>
    <row r="189" spans="1:16" x14ac:dyDescent="0.25">
      <c r="A189" s="1">
        <v>187</v>
      </c>
      <c r="B189" s="1">
        <v>300</v>
      </c>
      <c r="C189" s="13"/>
      <c r="D189" s="13"/>
      <c r="E189" s="11" t="s">
        <v>970</v>
      </c>
      <c r="F189" s="11"/>
      <c r="H189" s="4"/>
      <c r="N189" t="str">
        <f>"""" &amp; _xlfn.TEXTJOIN(""",""",TRUE,Table223[[#This Row],[Categoria1]:[Column6]]) &amp; """"</f>
        <v>""</v>
      </c>
      <c r="P189" t="str">
        <f>"""" &amp; _xlfn.TEXTJOIN(""",""",TRUE,Table223[[#This Row],[Categoria]:[Column6]]) &amp; """"</f>
        <v>"Liturgia"</v>
      </c>
    </row>
    <row r="190" spans="1:16" x14ac:dyDescent="0.25">
      <c r="A190" s="1">
        <v>188</v>
      </c>
      <c r="B190" s="1">
        <v>300</v>
      </c>
      <c r="C190" s="13"/>
      <c r="D190" s="13"/>
      <c r="E190" s="11" t="s">
        <v>970</v>
      </c>
      <c r="F190" s="11"/>
      <c r="H190" s="4"/>
      <c r="N190" t="str">
        <f>"""" &amp; _xlfn.TEXTJOIN(""",""",TRUE,Table223[[#This Row],[Categoria1]:[Column6]]) &amp; """"</f>
        <v>""</v>
      </c>
      <c r="P190" t="str">
        <f>"""" &amp; _xlfn.TEXTJOIN(""",""",TRUE,Table223[[#This Row],[Categoria]:[Column6]]) &amp; """"</f>
        <v>"Liturgia"</v>
      </c>
    </row>
    <row r="191" spans="1:16" x14ac:dyDescent="0.25">
      <c r="A191" s="1">
        <v>189</v>
      </c>
      <c r="B191" s="1">
        <v>300</v>
      </c>
      <c r="C191" s="11"/>
      <c r="D191" s="11"/>
      <c r="E191" s="11" t="s">
        <v>970</v>
      </c>
      <c r="F191" s="11"/>
      <c r="H191" s="4"/>
      <c r="N191" t="str">
        <f>"""" &amp; _xlfn.TEXTJOIN(""",""",TRUE,Table223[[#This Row],[Categoria1]:[Column6]]) &amp; """"</f>
        <v>""</v>
      </c>
      <c r="P191" t="str">
        <f>"""" &amp; _xlfn.TEXTJOIN(""",""",TRUE,Table223[[#This Row],[Categoria]:[Column6]]) &amp; """"</f>
        <v>"Liturgia"</v>
      </c>
    </row>
    <row r="192" spans="1:16" x14ac:dyDescent="0.25">
      <c r="A192" s="1">
        <v>190</v>
      </c>
      <c r="B192" s="1">
        <v>300</v>
      </c>
      <c r="C192" s="11"/>
      <c r="D192" s="11"/>
      <c r="E192" s="11" t="s">
        <v>970</v>
      </c>
      <c r="F192" s="11"/>
      <c r="H192" s="4"/>
      <c r="N192" t="str">
        <f>"""" &amp; _xlfn.TEXTJOIN(""",""",TRUE,Table223[[#This Row],[Categoria1]:[Column6]]) &amp; """"</f>
        <v>""</v>
      </c>
      <c r="P192" t="str">
        <f>"""" &amp; _xlfn.TEXTJOIN(""",""",TRUE,Table223[[#This Row],[Categoria]:[Column6]]) &amp; """"</f>
        <v>"Liturgia"</v>
      </c>
    </row>
    <row r="193" spans="1:16" x14ac:dyDescent="0.25">
      <c r="A193" s="1">
        <v>191</v>
      </c>
      <c r="B193" s="1">
        <v>300</v>
      </c>
      <c r="C193" s="13"/>
      <c r="D193" s="13"/>
      <c r="E193" s="11" t="s">
        <v>970</v>
      </c>
      <c r="F193" s="11"/>
      <c r="H193" s="4"/>
      <c r="N193" t="str">
        <f>"""" &amp; _xlfn.TEXTJOIN(""",""",TRUE,Table223[[#This Row],[Categoria1]:[Column6]]) &amp; """"</f>
        <v>""</v>
      </c>
      <c r="P193" t="str">
        <f>"""" &amp; _xlfn.TEXTJOIN(""",""",TRUE,Table223[[#This Row],[Categoria]:[Column6]]) &amp; """"</f>
        <v>"Liturgia"</v>
      </c>
    </row>
    <row r="194" spans="1:16" x14ac:dyDescent="0.25">
      <c r="A194" s="1">
        <v>192</v>
      </c>
      <c r="B194" s="1">
        <v>300</v>
      </c>
      <c r="E194" s="11" t="s">
        <v>970</v>
      </c>
      <c r="F194" s="11"/>
      <c r="N194" t="str">
        <f>"""" &amp; _xlfn.TEXTJOIN(""",""",TRUE,Table223[[#This Row],[Categoria1]:[Column6]]) &amp; """"</f>
        <v>""</v>
      </c>
      <c r="P194" t="str">
        <f>"""" &amp; _xlfn.TEXTJOIN(""",""",TRUE,Table223[[#This Row],[Categoria]:[Column6]]) &amp; """"</f>
        <v>"Liturgia"</v>
      </c>
    </row>
    <row r="195" spans="1:16" x14ac:dyDescent="0.25">
      <c r="A195" s="1">
        <v>193</v>
      </c>
      <c r="B195" s="1">
        <v>300</v>
      </c>
      <c r="E195" s="11" t="s">
        <v>970</v>
      </c>
      <c r="F195" s="11"/>
      <c r="N195" t="str">
        <f>"""" &amp; _xlfn.TEXTJOIN(""",""",TRUE,Table223[[#This Row],[Categoria1]:[Column6]]) &amp; """"</f>
        <v>""</v>
      </c>
      <c r="P195" t="str">
        <f>"""" &amp; _xlfn.TEXTJOIN(""",""",TRUE,Table223[[#This Row],[Categoria]:[Column6]]) &amp; """"</f>
        <v>"Liturgia"</v>
      </c>
    </row>
    <row r="196" spans="1:16" x14ac:dyDescent="0.25">
      <c r="A196" s="1">
        <v>194</v>
      </c>
      <c r="B196" s="1">
        <v>300</v>
      </c>
      <c r="E196" s="11" t="s">
        <v>970</v>
      </c>
      <c r="F196" s="11"/>
      <c r="G196" s="6"/>
      <c r="N196" t="str">
        <f>"""" &amp; _xlfn.TEXTJOIN(""",""",TRUE,Table223[[#This Row],[Categoria1]:[Column6]]) &amp; """"</f>
        <v>""</v>
      </c>
      <c r="P196" t="str">
        <f>"""" &amp; _xlfn.TEXTJOIN(""",""",TRUE,Table223[[#This Row],[Categoria]:[Column6]]) &amp; """"</f>
        <v>"Liturgia"</v>
      </c>
    </row>
    <row r="197" spans="1:16" x14ac:dyDescent="0.25">
      <c r="A197" s="1">
        <v>195</v>
      </c>
      <c r="B197" s="1">
        <v>300</v>
      </c>
      <c r="C197" s="15"/>
      <c r="D197" s="15"/>
      <c r="E197" s="11" t="s">
        <v>970</v>
      </c>
      <c r="F197" s="11"/>
      <c r="N197" t="str">
        <f>"""" &amp; _xlfn.TEXTJOIN(""",""",TRUE,Table223[[#This Row],[Categoria1]:[Column6]]) &amp; """"</f>
        <v>""</v>
      </c>
      <c r="P197" t="str">
        <f>"""" &amp; _xlfn.TEXTJOIN(""",""",TRUE,Table223[[#This Row],[Categoria]:[Column6]]) &amp; """"</f>
        <v>"Liturgia"</v>
      </c>
    </row>
    <row r="198" spans="1:16" x14ac:dyDescent="0.25">
      <c r="A198" s="1">
        <v>196</v>
      </c>
      <c r="B198" s="1">
        <v>300</v>
      </c>
      <c r="E198" s="11" t="s">
        <v>970</v>
      </c>
      <c r="F198" s="11"/>
      <c r="N198" t="str">
        <f>"""" &amp; _xlfn.TEXTJOIN(""",""",TRUE,Table223[[#This Row],[Categoria1]:[Column6]]) &amp; """"</f>
        <v>""</v>
      </c>
      <c r="P198" t="str">
        <f>"""" &amp; _xlfn.TEXTJOIN(""",""",TRUE,Table223[[#This Row],[Categoria]:[Column6]]) &amp; """"</f>
        <v>"Liturgia"</v>
      </c>
    </row>
    <row r="199" spans="1:16" x14ac:dyDescent="0.25">
      <c r="A199" s="1">
        <v>197</v>
      </c>
      <c r="B199" s="1">
        <v>300</v>
      </c>
      <c r="C199" s="17"/>
      <c r="D199" s="17"/>
      <c r="E199" s="11" t="s">
        <v>970</v>
      </c>
      <c r="F199" s="11"/>
      <c r="N199" t="str">
        <f>"""" &amp; _xlfn.TEXTJOIN(""",""",TRUE,Table223[[#This Row],[Categoria1]:[Column6]]) &amp; """"</f>
        <v>""</v>
      </c>
      <c r="P199" t="str">
        <f>"""" &amp; _xlfn.TEXTJOIN(""",""",TRUE,Table223[[#This Row],[Categoria]:[Column6]]) &amp; """"</f>
        <v>"Liturgia"</v>
      </c>
    </row>
    <row r="200" spans="1:16" x14ac:dyDescent="0.25">
      <c r="A200" s="1">
        <v>198</v>
      </c>
      <c r="B200" s="1">
        <v>300</v>
      </c>
      <c r="E200" s="11" t="s">
        <v>970</v>
      </c>
      <c r="F200" s="11"/>
      <c r="N200" t="str">
        <f>"""" &amp; _xlfn.TEXTJOIN(""",""",TRUE,Table223[[#This Row],[Categoria1]:[Column6]]) &amp; """"</f>
        <v>""</v>
      </c>
      <c r="P200" t="str">
        <f>"""" &amp; _xlfn.TEXTJOIN(""",""",TRUE,Table223[[#This Row],[Categoria]:[Column6]]) &amp; """"</f>
        <v>"Liturgia"</v>
      </c>
    </row>
    <row r="201" spans="1:16" x14ac:dyDescent="0.25">
      <c r="A201" s="1">
        <v>199</v>
      </c>
      <c r="B201" s="1">
        <v>300</v>
      </c>
      <c r="E201" s="11" t="s">
        <v>970</v>
      </c>
      <c r="F201" s="11"/>
      <c r="G201" s="6"/>
      <c r="N201" t="str">
        <f>"""" &amp; _xlfn.TEXTJOIN(""",""",TRUE,Table223[[#This Row],[Categoria1]:[Column6]]) &amp; """"</f>
        <v>""</v>
      </c>
      <c r="P201" t="str">
        <f>"""" &amp; _xlfn.TEXTJOIN(""",""",TRUE,Table223[[#This Row],[Categoria]:[Column6]]) &amp; """"</f>
        <v>"Liturgia"</v>
      </c>
    </row>
    <row r="202" spans="1:16" x14ac:dyDescent="0.25">
      <c r="A202" s="1">
        <v>200</v>
      </c>
      <c r="B202" s="1">
        <v>300</v>
      </c>
      <c r="E202" s="11" t="s">
        <v>970</v>
      </c>
      <c r="F202" s="11"/>
      <c r="N202" t="str">
        <f>"""" &amp; _xlfn.TEXTJOIN(""",""",TRUE,Table223[[#This Row],[Categoria1]:[Column6]]) &amp; """"</f>
        <v>""</v>
      </c>
      <c r="P202" t="str">
        <f>"""" &amp; _xlfn.TEXTJOIN(""",""",TRUE,Table223[[#This Row],[Categoria]:[Column6]]) &amp; """"</f>
        <v>"Liturgia"</v>
      </c>
    </row>
    <row r="203" spans="1:16" x14ac:dyDescent="0.25">
      <c r="A203" s="1">
        <v>201</v>
      </c>
      <c r="B203" s="1">
        <v>300</v>
      </c>
      <c r="E203" s="11" t="s">
        <v>970</v>
      </c>
      <c r="F203" s="11"/>
      <c r="N203" t="str">
        <f>"""" &amp; _xlfn.TEXTJOIN(""",""",TRUE,Table223[[#This Row],[Categoria1]:[Column6]]) &amp; """"</f>
        <v>""</v>
      </c>
      <c r="P203" t="str">
        <f>"""" &amp; _xlfn.TEXTJOIN(""",""",TRUE,Table223[[#This Row],[Categoria]:[Column6]]) &amp; """"</f>
        <v>"Liturgia"</v>
      </c>
    </row>
    <row r="204" spans="1:16" x14ac:dyDescent="0.25">
      <c r="A204" s="1">
        <v>202</v>
      </c>
      <c r="B204" s="1">
        <v>300</v>
      </c>
      <c r="E204" s="11" t="s">
        <v>970</v>
      </c>
      <c r="F204" s="11"/>
      <c r="G204" s="6"/>
      <c r="N204" t="str">
        <f>"""" &amp; _xlfn.TEXTJOIN(""",""",TRUE,Table223[[#This Row],[Categoria1]:[Column6]]) &amp; """"</f>
        <v>""</v>
      </c>
      <c r="P204" t="str">
        <f>"""" &amp; _xlfn.TEXTJOIN(""",""",TRUE,Table223[[#This Row],[Categoria]:[Column6]]) &amp; """"</f>
        <v>"Liturgia"</v>
      </c>
    </row>
    <row r="205" spans="1:16" x14ac:dyDescent="0.25">
      <c r="A205" s="1">
        <v>203</v>
      </c>
      <c r="B205" s="1">
        <v>300</v>
      </c>
      <c r="C205" s="15"/>
      <c r="D205" s="15"/>
      <c r="E205" s="11" t="s">
        <v>970</v>
      </c>
      <c r="F205" s="11"/>
      <c r="N205" t="str">
        <f>"""" &amp; _xlfn.TEXTJOIN(""",""",TRUE,Table223[[#This Row],[Categoria1]:[Column6]]) &amp; """"</f>
        <v>""</v>
      </c>
      <c r="P205" t="str">
        <f>"""" &amp; _xlfn.TEXTJOIN(""",""",TRUE,Table223[[#This Row],[Categoria]:[Column6]]) &amp; """"</f>
        <v>"Liturgia"</v>
      </c>
    </row>
    <row r="206" spans="1:16" x14ac:dyDescent="0.25">
      <c r="A206" s="1">
        <v>204</v>
      </c>
      <c r="B206" s="1">
        <v>300</v>
      </c>
      <c r="E206" s="11" t="s">
        <v>970</v>
      </c>
      <c r="F206" s="11"/>
      <c r="H206" s="6"/>
      <c r="N206" t="str">
        <f>"""" &amp; _xlfn.TEXTJOIN(""",""",TRUE,Table223[[#This Row],[Categoria1]:[Column6]]) &amp; """"</f>
        <v>""</v>
      </c>
      <c r="P206" t="str">
        <f>"""" &amp; _xlfn.TEXTJOIN(""",""",TRUE,Table223[[#This Row],[Categoria]:[Column6]]) &amp; """"</f>
        <v>"Liturgia"</v>
      </c>
    </row>
    <row r="207" spans="1:16" x14ac:dyDescent="0.25">
      <c r="A207" s="1">
        <v>205</v>
      </c>
      <c r="B207" s="1">
        <v>300</v>
      </c>
      <c r="E207" s="11" t="s">
        <v>970</v>
      </c>
      <c r="F207" s="11"/>
      <c r="G207" s="5"/>
      <c r="N207" t="str">
        <f>"""" &amp; _xlfn.TEXTJOIN(""",""",TRUE,Table223[[#This Row],[Categoria1]:[Column6]]) &amp; """"</f>
        <v>""</v>
      </c>
      <c r="P207" t="str">
        <f>"""" &amp; _xlfn.TEXTJOIN(""",""",TRUE,Table223[[#This Row],[Categoria]:[Column6]]) &amp; """"</f>
        <v>"Liturgia"</v>
      </c>
    </row>
    <row r="208" spans="1:16" x14ac:dyDescent="0.25">
      <c r="A208" s="1">
        <v>206</v>
      </c>
      <c r="B208" s="1">
        <v>300</v>
      </c>
      <c r="E208" s="11" t="s">
        <v>970</v>
      </c>
      <c r="F208" s="11"/>
      <c r="G208" s="5"/>
      <c r="N208" t="str">
        <f>"""" &amp; _xlfn.TEXTJOIN(""",""",TRUE,Table223[[#This Row],[Categoria1]:[Column6]]) &amp; """"</f>
        <v>""</v>
      </c>
      <c r="P208" t="str">
        <f>"""" &amp; _xlfn.TEXTJOIN(""",""",TRUE,Table223[[#This Row],[Categoria]:[Column6]]) &amp; """"</f>
        <v>"Liturgia"</v>
      </c>
    </row>
    <row r="209" spans="1:16" x14ac:dyDescent="0.25">
      <c r="A209" s="1">
        <v>207</v>
      </c>
      <c r="B209" s="1">
        <v>300</v>
      </c>
      <c r="C209" s="21"/>
      <c r="D209" s="21"/>
      <c r="E209" s="11" t="s">
        <v>970</v>
      </c>
      <c r="F209" s="11"/>
      <c r="N209" t="str">
        <f>"""" &amp; _xlfn.TEXTJOIN(""",""",TRUE,Table223[[#This Row],[Categoria1]:[Column6]]) &amp; """"</f>
        <v>""</v>
      </c>
      <c r="P209" t="str">
        <f>"""" &amp; _xlfn.TEXTJOIN(""",""",TRUE,Table223[[#This Row],[Categoria]:[Column6]]) &amp; """"</f>
        <v>"Liturgia"</v>
      </c>
    </row>
    <row r="210" spans="1:16" x14ac:dyDescent="0.25">
      <c r="A210" s="1">
        <v>208</v>
      </c>
      <c r="B210" s="1">
        <v>300</v>
      </c>
      <c r="E210" s="11" t="s">
        <v>970</v>
      </c>
      <c r="F210" s="11"/>
      <c r="G210" s="3"/>
      <c r="H210" s="6"/>
      <c r="N210" t="str">
        <f>"""" &amp; _xlfn.TEXTJOIN(""",""",TRUE,Table223[[#This Row],[Categoria1]:[Column6]]) &amp; """"</f>
        <v>""</v>
      </c>
      <c r="P210" t="str">
        <f>"""" &amp; _xlfn.TEXTJOIN(""",""",TRUE,Table223[[#This Row],[Categoria]:[Column6]]) &amp; """"</f>
        <v>"Liturgia"</v>
      </c>
    </row>
    <row r="211" spans="1:16" x14ac:dyDescent="0.25">
      <c r="A211" s="1">
        <v>209</v>
      </c>
      <c r="B211" s="1">
        <v>300</v>
      </c>
      <c r="C211" s="11"/>
      <c r="D211" s="11"/>
      <c r="E211" s="11" t="s">
        <v>970</v>
      </c>
      <c r="F211" s="11"/>
      <c r="H211" s="4"/>
      <c r="N211" t="str">
        <f>"""" &amp; _xlfn.TEXTJOIN(""",""",TRUE,Table223[[#This Row],[Categoria1]:[Column6]]) &amp; """"</f>
        <v>""</v>
      </c>
      <c r="P211" t="str">
        <f>"""" &amp; _xlfn.TEXTJOIN(""",""",TRUE,Table223[[#This Row],[Categoria]:[Column6]]) &amp; """"</f>
        <v>"Liturgia"</v>
      </c>
    </row>
    <row r="212" spans="1:16" x14ac:dyDescent="0.25">
      <c r="A212" s="1">
        <v>210</v>
      </c>
      <c r="B212" s="1">
        <v>300</v>
      </c>
      <c r="E212" s="11" t="s">
        <v>970</v>
      </c>
      <c r="F212" s="11"/>
      <c r="G212" s="6"/>
      <c r="N212" t="str">
        <f>"""" &amp; _xlfn.TEXTJOIN(""",""",TRUE,Table223[[#This Row],[Categoria1]:[Column6]]) &amp; """"</f>
        <v>""</v>
      </c>
      <c r="P212" t="str">
        <f>"""" &amp; _xlfn.TEXTJOIN(""",""",TRUE,Table223[[#This Row],[Categoria]:[Column6]]) &amp; """"</f>
        <v>"Liturgia"</v>
      </c>
    </row>
    <row r="213" spans="1:16" x14ac:dyDescent="0.25">
      <c r="A213" s="1">
        <v>211</v>
      </c>
      <c r="B213" s="1">
        <v>300</v>
      </c>
      <c r="E213" s="11" t="s">
        <v>970</v>
      </c>
      <c r="F213" s="11"/>
      <c r="G213" s="6"/>
      <c r="N213" t="str">
        <f>"""" &amp; _xlfn.TEXTJOIN(""",""",TRUE,Table223[[#This Row],[Categoria1]:[Column6]]) &amp; """"</f>
        <v>""</v>
      </c>
      <c r="P213" t="str">
        <f>"""" &amp; _xlfn.TEXTJOIN(""",""",TRUE,Table223[[#This Row],[Categoria]:[Column6]]) &amp; """"</f>
        <v>"Liturgia"</v>
      </c>
    </row>
    <row r="214" spans="1:16" x14ac:dyDescent="0.25">
      <c r="A214" s="1">
        <v>212</v>
      </c>
      <c r="B214" s="1">
        <v>300</v>
      </c>
      <c r="C214" s="17"/>
      <c r="D214" s="17"/>
      <c r="E214" s="11" t="s">
        <v>970</v>
      </c>
      <c r="F214" s="11"/>
      <c r="G214" s="8"/>
      <c r="H214" s="5"/>
      <c r="I214" s="6"/>
      <c r="N214" t="str">
        <f>"""" &amp; _xlfn.TEXTJOIN(""",""",TRUE,Table223[[#This Row],[Categoria1]:[Column6]]) &amp; """"</f>
        <v>""</v>
      </c>
      <c r="P214" t="str">
        <f>"""" &amp; _xlfn.TEXTJOIN(""",""",TRUE,Table223[[#This Row],[Categoria]:[Column6]]) &amp; """"</f>
        <v>"Liturgia"</v>
      </c>
    </row>
    <row r="215" spans="1:16" x14ac:dyDescent="0.25">
      <c r="A215" s="1">
        <v>213</v>
      </c>
      <c r="B215" s="1">
        <v>300</v>
      </c>
      <c r="E215" s="11" t="s">
        <v>970</v>
      </c>
      <c r="F215" s="11"/>
      <c r="G215" s="2"/>
      <c r="H215" s="3"/>
      <c r="N215" t="str">
        <f>"""" &amp; _xlfn.TEXTJOIN(""",""",TRUE,Table223[[#This Row],[Categoria1]:[Column6]]) &amp; """"</f>
        <v>""</v>
      </c>
      <c r="P215" t="str">
        <f>"""" &amp; _xlfn.TEXTJOIN(""",""",TRUE,Table223[[#This Row],[Categoria]:[Column6]]) &amp; """"</f>
        <v>"Liturgia"</v>
      </c>
    </row>
    <row r="216" spans="1:16" x14ac:dyDescent="0.25">
      <c r="A216" s="1">
        <v>214</v>
      </c>
      <c r="B216" s="1">
        <v>300</v>
      </c>
      <c r="E216" s="11" t="s">
        <v>970</v>
      </c>
      <c r="F216" s="11"/>
      <c r="H216" s="6"/>
      <c r="N216" t="str">
        <f>"""" &amp; _xlfn.TEXTJOIN(""",""",TRUE,Table223[[#This Row],[Categoria1]:[Column6]]) &amp; """"</f>
        <v>""</v>
      </c>
      <c r="P216" t="str">
        <f>"""" &amp; _xlfn.TEXTJOIN(""",""",TRUE,Table223[[#This Row],[Categoria]:[Column6]]) &amp; """"</f>
        <v>"Liturgia"</v>
      </c>
    </row>
    <row r="217" spans="1:16" x14ac:dyDescent="0.25">
      <c r="A217" s="1">
        <v>215</v>
      </c>
      <c r="B217" s="1">
        <v>300</v>
      </c>
      <c r="E217" s="11" t="s">
        <v>970</v>
      </c>
      <c r="F217" s="11"/>
      <c r="G217" s="8"/>
      <c r="H217" s="2"/>
      <c r="I217" s="3"/>
      <c r="K217" s="6"/>
      <c r="N217" t="str">
        <f>"""" &amp; _xlfn.TEXTJOIN(""",""",TRUE,Table223[[#This Row],[Categoria1]:[Column6]]) &amp; """"</f>
        <v>""</v>
      </c>
      <c r="P217" t="str">
        <f>"""" &amp; _xlfn.TEXTJOIN(""",""",TRUE,Table223[[#This Row],[Categoria]:[Column6]]) &amp; """"</f>
        <v>"Liturgia"</v>
      </c>
    </row>
    <row r="218" spans="1:16" x14ac:dyDescent="0.25">
      <c r="A218" s="1">
        <v>216</v>
      </c>
      <c r="B218" s="1">
        <v>300</v>
      </c>
      <c r="E218" s="11" t="s">
        <v>970</v>
      </c>
      <c r="F218" s="11"/>
      <c r="G218" s="7"/>
      <c r="H218" s="8"/>
      <c r="I218" s="2"/>
      <c r="J218" s="3"/>
      <c r="L218" s="4"/>
      <c r="N218" t="str">
        <f>"""" &amp; _xlfn.TEXTJOIN(""",""",TRUE,Table223[[#This Row],[Categoria1]:[Column6]]) &amp; """"</f>
        <v>""</v>
      </c>
      <c r="P218" t="str">
        <f>"""" &amp; _xlfn.TEXTJOIN(""",""",TRUE,Table223[[#This Row],[Categoria]:[Column6]]) &amp; """"</f>
        <v>"Liturgia"</v>
      </c>
    </row>
    <row r="219" spans="1:16" x14ac:dyDescent="0.25">
      <c r="A219" s="1">
        <v>217</v>
      </c>
      <c r="B219" s="1">
        <v>300</v>
      </c>
      <c r="E219" s="11" t="s">
        <v>970</v>
      </c>
      <c r="F219" s="11"/>
      <c r="G219" s="8"/>
      <c r="N219" t="str">
        <f>"""" &amp; _xlfn.TEXTJOIN(""",""",TRUE,Table223[[#This Row],[Categoria1]:[Column6]]) &amp; """"</f>
        <v>""</v>
      </c>
      <c r="P219" t="str">
        <f>"""" &amp; _xlfn.TEXTJOIN(""",""",TRUE,Table223[[#This Row],[Categoria]:[Column6]]) &amp; """"</f>
        <v>"Liturgia"</v>
      </c>
    </row>
    <row r="220" spans="1:16" x14ac:dyDescent="0.25">
      <c r="A220" s="1">
        <v>218</v>
      </c>
      <c r="B220" s="1">
        <v>300</v>
      </c>
      <c r="E220" s="11" t="s">
        <v>970</v>
      </c>
      <c r="F220" s="11"/>
      <c r="G220" s="8"/>
      <c r="N220" t="str">
        <f>"""" &amp; _xlfn.TEXTJOIN(""",""",TRUE,Table223[[#This Row],[Categoria1]:[Column6]]) &amp; """"</f>
        <v>""</v>
      </c>
      <c r="P220" t="str">
        <f>"""" &amp; _xlfn.TEXTJOIN(""",""",TRUE,Table223[[#This Row],[Categoria]:[Column6]]) &amp; """"</f>
        <v>"Liturgia"</v>
      </c>
    </row>
    <row r="221" spans="1:16" x14ac:dyDescent="0.25">
      <c r="A221" s="1">
        <v>219</v>
      </c>
      <c r="B221" s="1">
        <v>300</v>
      </c>
      <c r="E221" s="11" t="s">
        <v>970</v>
      </c>
      <c r="F221" s="11"/>
      <c r="G221" s="3"/>
      <c r="J221" s="6"/>
      <c r="N221" t="str">
        <f>"""" &amp; _xlfn.TEXTJOIN(""",""",TRUE,Table223[[#This Row],[Categoria1]:[Column6]]) &amp; """"</f>
        <v>""</v>
      </c>
      <c r="P221" t="str">
        <f>"""" &amp; _xlfn.TEXTJOIN(""",""",TRUE,Table223[[#This Row],[Categoria]:[Column6]]) &amp; """"</f>
        <v>"Liturgia"</v>
      </c>
    </row>
    <row r="222" spans="1:16" x14ac:dyDescent="0.25">
      <c r="A222" s="1">
        <v>220</v>
      </c>
      <c r="B222" s="1">
        <v>300</v>
      </c>
      <c r="E222" s="11" t="s">
        <v>970</v>
      </c>
      <c r="F222" s="11"/>
      <c r="G222" s="3"/>
      <c r="N222" t="str">
        <f>"""" &amp; _xlfn.TEXTJOIN(""",""",TRUE,Table223[[#This Row],[Categoria1]:[Column6]]) &amp; """"</f>
        <v>""</v>
      </c>
      <c r="P222" t="str">
        <f>"""" &amp; _xlfn.TEXTJOIN(""",""",TRUE,Table223[[#This Row],[Categoria]:[Column6]]) &amp; """"</f>
        <v>"Liturgia"</v>
      </c>
    </row>
    <row r="223" spans="1:16" x14ac:dyDescent="0.25">
      <c r="A223" s="1">
        <v>221</v>
      </c>
      <c r="B223" s="1">
        <v>300</v>
      </c>
      <c r="E223" s="11" t="s">
        <v>970</v>
      </c>
      <c r="F223" s="11"/>
      <c r="G223" s="8"/>
      <c r="H223" s="4"/>
      <c r="N223" t="str">
        <f>"""" &amp; _xlfn.TEXTJOIN(""",""",TRUE,Table223[[#This Row],[Categoria1]:[Column6]]) &amp; """"</f>
        <v>""</v>
      </c>
      <c r="P223" t="str">
        <f>"""" &amp; _xlfn.TEXTJOIN(""",""",TRUE,Table223[[#This Row],[Categoria]:[Column6]]) &amp; """"</f>
        <v>"Liturgia"</v>
      </c>
    </row>
    <row r="224" spans="1:16" x14ac:dyDescent="0.25">
      <c r="A224" s="1">
        <v>222</v>
      </c>
      <c r="B224" s="1">
        <v>300</v>
      </c>
      <c r="E224" s="11" t="s">
        <v>970</v>
      </c>
      <c r="F224" s="11"/>
      <c r="G224" s="3"/>
      <c r="N224" t="str">
        <f>"""" &amp; _xlfn.TEXTJOIN(""",""",TRUE,Table223[[#This Row],[Categoria1]:[Column6]]) &amp; """"</f>
        <v>""</v>
      </c>
      <c r="P224" t="str">
        <f>"""" &amp; _xlfn.TEXTJOIN(""",""",TRUE,Table223[[#This Row],[Categoria]:[Column6]]) &amp; """"</f>
        <v>"Liturgia"</v>
      </c>
    </row>
    <row r="225" spans="1:16" x14ac:dyDescent="0.25">
      <c r="A225" s="1">
        <v>223</v>
      </c>
      <c r="B225" s="1">
        <v>300</v>
      </c>
      <c r="E225" s="11" t="s">
        <v>970</v>
      </c>
      <c r="F225" s="11"/>
      <c r="G225" s="8"/>
      <c r="H225" s="4"/>
      <c r="I225" s="6"/>
      <c r="N225" t="str">
        <f>"""" &amp; _xlfn.TEXTJOIN(""",""",TRUE,Table223[[#This Row],[Categoria1]:[Column6]]) &amp; """"</f>
        <v>""</v>
      </c>
      <c r="P225" t="str">
        <f>"""" &amp; _xlfn.TEXTJOIN(""",""",TRUE,Table223[[#This Row],[Categoria]:[Column6]]) &amp; """"</f>
        <v>"Liturgia"</v>
      </c>
    </row>
    <row r="226" spans="1:16" x14ac:dyDescent="0.25">
      <c r="A226" s="1">
        <v>224</v>
      </c>
      <c r="B226" s="1">
        <v>300</v>
      </c>
      <c r="E226" s="11" t="s">
        <v>970</v>
      </c>
      <c r="F226" s="11"/>
      <c r="G226" s="7"/>
      <c r="H226" s="8"/>
      <c r="N226" t="str">
        <f>"""" &amp; _xlfn.TEXTJOIN(""",""",TRUE,Table223[[#This Row],[Categoria1]:[Column6]]) &amp; """"</f>
        <v>""</v>
      </c>
      <c r="P226" t="str">
        <f>"""" &amp; _xlfn.TEXTJOIN(""",""",TRUE,Table223[[#This Row],[Categoria]:[Column6]]) &amp; """"</f>
        <v>"Liturgia"</v>
      </c>
    </row>
    <row r="227" spans="1:16" x14ac:dyDescent="0.25">
      <c r="A227" s="1">
        <v>225</v>
      </c>
      <c r="B227" s="1">
        <v>300</v>
      </c>
      <c r="E227" s="11" t="s">
        <v>970</v>
      </c>
      <c r="F227" s="11"/>
      <c r="G227" s="8"/>
      <c r="H227" s="4"/>
      <c r="N227" t="str">
        <f>"""" &amp; _xlfn.TEXTJOIN(""",""",TRUE,Table223[[#This Row],[Categoria1]:[Column6]]) &amp; """"</f>
        <v>""</v>
      </c>
      <c r="P227" t="str">
        <f>"""" &amp; _xlfn.TEXTJOIN(""",""",TRUE,Table223[[#This Row],[Categoria]:[Column6]]) &amp; """"</f>
        <v>"Liturgia"</v>
      </c>
    </row>
    <row r="228" spans="1:16" x14ac:dyDescent="0.25">
      <c r="A228" s="1">
        <v>226</v>
      </c>
      <c r="B228" s="1">
        <v>300</v>
      </c>
      <c r="E228" s="11" t="s">
        <v>970</v>
      </c>
      <c r="F228" s="11"/>
      <c r="N228" t="str">
        <f>"""" &amp; _xlfn.TEXTJOIN(""",""",TRUE,Table223[[#This Row],[Categoria1]:[Column6]]) &amp; """"</f>
        <v>""</v>
      </c>
      <c r="P228" t="str">
        <f>"""" &amp; _xlfn.TEXTJOIN(""",""",TRUE,Table223[[#This Row],[Categoria]:[Column6]]) &amp; """"</f>
        <v>"Liturgia"</v>
      </c>
    </row>
    <row r="229" spans="1:16" x14ac:dyDescent="0.25">
      <c r="A229" s="1">
        <v>227</v>
      </c>
      <c r="B229" s="1">
        <v>300</v>
      </c>
      <c r="E229" s="11" t="s">
        <v>970</v>
      </c>
      <c r="F229" s="11"/>
      <c r="G229" s="8"/>
      <c r="N229" t="str">
        <f>"""" &amp; _xlfn.TEXTJOIN(""",""",TRUE,Table223[[#This Row],[Categoria1]:[Column6]]) &amp; """"</f>
        <v>""</v>
      </c>
      <c r="P229" t="str">
        <f>"""" &amp; _xlfn.TEXTJOIN(""",""",TRUE,Table223[[#This Row],[Categoria]:[Column6]]) &amp; """"</f>
        <v>"Liturgia"</v>
      </c>
    </row>
    <row r="230" spans="1:16" x14ac:dyDescent="0.25">
      <c r="A230" s="1">
        <v>228</v>
      </c>
      <c r="B230" s="1">
        <v>300</v>
      </c>
      <c r="E230" s="11" t="s">
        <v>970</v>
      </c>
      <c r="F230" s="11"/>
      <c r="G230" s="6"/>
      <c r="N230" t="str">
        <f>"""" &amp; _xlfn.TEXTJOIN(""",""",TRUE,Table223[[#This Row],[Categoria1]:[Column6]]) &amp; """"</f>
        <v>""</v>
      </c>
      <c r="P230" t="str">
        <f>"""" &amp; _xlfn.TEXTJOIN(""",""",TRUE,Table223[[#This Row],[Categoria]:[Column6]]) &amp; """"</f>
        <v>"Liturgia"</v>
      </c>
    </row>
    <row r="231" spans="1:16" x14ac:dyDescent="0.25">
      <c r="A231" s="1">
        <v>229</v>
      </c>
      <c r="B231" s="1">
        <v>300</v>
      </c>
      <c r="E231" s="11" t="s">
        <v>970</v>
      </c>
      <c r="F231" s="11"/>
      <c r="G231" s="6"/>
      <c r="N231" t="str">
        <f>"""" &amp; _xlfn.TEXTJOIN(""",""",TRUE,Table223[[#This Row],[Categoria1]:[Column6]]) &amp; """"</f>
        <v>""</v>
      </c>
      <c r="P231" t="str">
        <f>"""" &amp; _xlfn.TEXTJOIN(""",""",TRUE,Table223[[#This Row],[Categoria]:[Column6]]) &amp; """"</f>
        <v>"Liturgia"</v>
      </c>
    </row>
    <row r="232" spans="1:16" x14ac:dyDescent="0.25">
      <c r="A232" s="1">
        <v>230</v>
      </c>
      <c r="B232" s="1">
        <v>300</v>
      </c>
      <c r="E232" s="11" t="s">
        <v>970</v>
      </c>
      <c r="F232" s="11"/>
      <c r="H232" s="6"/>
      <c r="N232" t="str">
        <f>"""" &amp; _xlfn.TEXTJOIN(""",""",TRUE,Table223[[#This Row],[Categoria1]:[Column6]]) &amp; """"</f>
        <v>""</v>
      </c>
      <c r="P232" t="str">
        <f>"""" &amp; _xlfn.TEXTJOIN(""",""",TRUE,Table223[[#This Row],[Categoria]:[Column6]]) &amp; """"</f>
        <v>"Liturgia"</v>
      </c>
    </row>
    <row r="233" spans="1:16" x14ac:dyDescent="0.25">
      <c r="A233" s="1">
        <v>231</v>
      </c>
      <c r="B233" s="1">
        <v>300</v>
      </c>
      <c r="E233" s="11" t="s">
        <v>970</v>
      </c>
      <c r="F233" s="11"/>
      <c r="H233" s="4"/>
      <c r="N233" t="str">
        <f>"""" &amp; _xlfn.TEXTJOIN(""",""",TRUE,Table223[[#This Row],[Categoria1]:[Column6]]) &amp; """"</f>
        <v>""</v>
      </c>
      <c r="P233" t="str">
        <f>"""" &amp; _xlfn.TEXTJOIN(""",""",TRUE,Table223[[#This Row],[Categoria]:[Column6]]) &amp; """"</f>
        <v>"Liturgia"</v>
      </c>
    </row>
  </sheetData>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93B25-EFFE-41DB-BFE3-CF33209FF250}">
  <sheetPr codeName="Sheet133">
    <tabColor rgb="FF00B0F0"/>
  </sheetPr>
  <dimension ref="A1:AN120"/>
  <sheetViews>
    <sheetView zoomScale="85" zoomScaleNormal="85" workbookViewId="0">
      <pane xSplit="2" ySplit="1" topLeftCell="C32" activePane="bottomRight" state="frozen"/>
      <selection pane="topRight" activeCell="C1" sqref="C1"/>
      <selection pane="bottomLeft" activeCell="A2" sqref="A2"/>
      <selection pane="bottomRight" activeCell="C54" sqref="C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92</v>
      </c>
      <c r="E1" s="39"/>
      <c r="F1" s="39"/>
      <c r="G1" s="39"/>
      <c r="H1" s="39"/>
      <c r="I1" s="39"/>
      <c r="J1" s="39"/>
      <c r="K1" s="39"/>
      <c r="L1" s="107" t="str">
        <f>UPPER(VLOOKUP(C1,Table223[#Data],3,FALSE))</f>
        <v>SALMO 92</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2582</v>
      </c>
    </row>
    <row r="4" spans="2:32" ht="23.25" x14ac:dyDescent="0.25">
      <c r="L4" s="45" t="str">
        <f>_xlfn.CONCAT("║           ",L1,"               ║")</f>
        <v>║           SALMO 92               ║</v>
      </c>
    </row>
    <row r="5" spans="2:32" ht="23.25" x14ac:dyDescent="0.25">
      <c r="L5" s="45" t="s">
        <v>2583</v>
      </c>
    </row>
    <row r="6" spans="2:32" ht="23.25" x14ac:dyDescent="0.25">
      <c r="L6" s="108"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salmo92</v>
      </c>
      <c r="L7" s="109" t="str">
        <f>_xlfn.CONCAT("        id: ","""",C7,"""",",")</f>
        <v xml:space="preserve">        id: "salmo92",</v>
      </c>
    </row>
    <row r="8" spans="2:32" ht="23.25" x14ac:dyDescent="0.25">
      <c r="C8" t="str">
        <f>PROPER(L1)</f>
        <v>Salmo 92</v>
      </c>
      <c r="L8" s="109" t="str">
        <f>_xlfn.CONCAT("        tt: ","""",C8,"""",",")</f>
        <v xml:space="preserve">        tt: "Salmo 92",</v>
      </c>
    </row>
    <row r="9" spans="2:32" ht="23.25" x14ac:dyDescent="0.25">
      <c r="C9" t="str">
        <f>PROPER(L1)</f>
        <v>Salmo 92</v>
      </c>
      <c r="L9" s="109" t="str">
        <f>_xlfn.CONCAT("        title: ","""",C9,"""",",")</f>
        <v xml:space="preserve">        title: "Salmo 92",</v>
      </c>
    </row>
    <row r="10" spans="2:32" ht="23.25" x14ac:dyDescent="0.25">
      <c r="C10" t="str">
        <f>VLOOKUP(C1,Table223[#Data],4,FALSE)</f>
        <v>Salmo 92 - GLORIA DEL DIOS CREADOR</v>
      </c>
      <c r="L10" s="109" t="str">
        <f>_xlfn.CONCAT("        ","subtitle: ","""",C10,"""",",")</f>
        <v xml:space="preserve">        subtitle: "Salmo 92 - GLORIA DEL DIOS CREADOR",</v>
      </c>
    </row>
    <row r="11" spans="2:32" ht="23.25" x14ac:dyDescent="0.25">
      <c r="C11" t="str">
        <f>_xlfn.CONCAT("category: [",VLOOKUP(C1,Table223[#Data],16,FALSE),"],")</f>
        <v>category: ["Liturgia"],</v>
      </c>
      <c r="L11" s="109" t="str">
        <f>_xlfn.CONCAT("        ",C11)</f>
        <v xml:space="preserve">        category: ["Liturgia"],</v>
      </c>
    </row>
    <row r="12" spans="2:32" ht="23.25" x14ac:dyDescent="0.25">
      <c r="C12" t="str">
        <f>VLOOKUP(C1,Table223[#Data],5,FALSE)</f>
        <v>Liturgia</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VLOOKUP(C1,Table223[#Data],2,FALSE)</f>
        <v>300</v>
      </c>
      <c r="L16" s="109" t="str">
        <f>_xlfn.CONCAT("        dbno: ","""",C16,"""",",")</f>
        <v xml:space="preserve">        dbno: "300",</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C7</f>
        <v>salmo92</v>
      </c>
      <c r="L19" s="109" t="str">
        <f>_xlfn.CONCAT("        audioSrc: ","""https://audio.resucito.do/",C19,".mp3""",",")</f>
        <v xml:space="preserve">        audioSrc: "https://audio.resucito.do/salmo92.mp3",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+C1-1</f>
        <v>91</v>
      </c>
      <c r="C26" t="str">
        <f>VLOOKUP(B26,Table4[#Data],13,FALSE)</f>
        <v>"/src/index.html?canto=salmo91"</v>
      </c>
      <c r="L26" s="109" t="str">
        <f>_xlfn.CONCAT("        ant: ",C26,",")</f>
        <v xml:space="preserve">        ant: "/src/index.html?canto=salmo91",</v>
      </c>
    </row>
    <row r="27" spans="1:40" ht="23.25" x14ac:dyDescent="0.25">
      <c r="B27">
        <f>+C1+1</f>
        <v>93</v>
      </c>
      <c r="C27" t="str">
        <f>VLOOKUP(B27,Table4[#Data],13,FALSE)</f>
        <v>"/src/index.html?canto=salmo93"</v>
      </c>
      <c r="L27" s="109" t="str">
        <f>_xlfn.CONCAT("        sig: ",C27,",")</f>
        <v xml:space="preserve">        sig: "/src/index.html?canto=salmo93",</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8" t="s">
        <v>2264</v>
      </c>
      <c r="D31" s="112" t="s">
        <v>1017</v>
      </c>
      <c r="E31" s="51" t="s">
        <v>1016</v>
      </c>
      <c r="F31" s="52" t="s">
        <v>1015</v>
      </c>
      <c r="G31" s="52" t="s">
        <v>1016</v>
      </c>
      <c r="H31" s="51"/>
      <c r="I31" s="51"/>
      <c r="J31" s="53"/>
      <c r="K31" s="53"/>
      <c r="L31" s="77" t="str">
        <f t="shared" ref="L31:L54" si="0">IF(C31="","",_xlfn.CONCAT("            { line: ","""",C31,", ",M31:AN31,""", sC: ","""",B31,"""},"))</f>
        <v xml:space="preserve">            { line: "El Señor reina vestido de majestad,, (La,m,20)(Mi,m,250)", sC: "tc"},</v>
      </c>
      <c r="M31" s="55" t="str">
        <f t="shared" ref="M31:M57" si="1">IF(N31="","","(")</f>
        <v>(</v>
      </c>
      <c r="N31" s="56" t="str">
        <f t="shared" ref="N31:N106" si="2">IF(D31="","",D31)</f>
        <v>La</v>
      </c>
      <c r="O31" s="57" t="str">
        <f t="shared" ref="O31:O57" si="3">IF(N31="","",",")</f>
        <v>,</v>
      </c>
      <c r="P31" s="58" t="str">
        <f t="shared" ref="P31:P106" si="4">IF(E31="","",E31)</f>
        <v>m</v>
      </c>
      <c r="Q31" s="59" t="str">
        <f t="shared" ref="Q31:Q57" si="5">IF(N31="","",",")</f>
        <v>,</v>
      </c>
      <c r="R31" s="60">
        <f t="shared" ref="R31:R106" si="6">IF(N31="Do",10,IF(N31="Re",22,IF(N31="Mi",20,IF(N31="Fa",20,IF(N31="Sol",14,IF(N31="La",20,IF(N31="Si",20,IF(N31="Do#",14,IF(N31="Fa#",15,IF(N31="Sol#",20,IF(N31="Si♭",17,"")))))))))))</f>
        <v>20</v>
      </c>
      <c r="S31" s="55" t="str">
        <f t="shared" ref="S31:S57" si="7">IF(N31="","",")")</f>
        <v>)</v>
      </c>
      <c r="T31" s="61" t="str">
        <f t="shared" ref="T31:T57" si="8">IF(U31="","","(")</f>
        <v>(</v>
      </c>
      <c r="U31" s="62" t="str">
        <f t="shared" ref="U31:U106" si="9">IF(F31="","",F31)</f>
        <v>Mi</v>
      </c>
      <c r="V31" s="63" t="str">
        <f t="shared" ref="V31:V57" si="10">IF(U31="","",",")</f>
        <v>,</v>
      </c>
      <c r="W31" s="64" t="str">
        <f t="shared" ref="W31:W106" si="11">IF(G31="","",G31)</f>
        <v>m</v>
      </c>
      <c r="X31" s="63" t="str">
        <f t="shared" ref="X31:X57" si="12">IF(U31="","",",")</f>
        <v>,</v>
      </c>
      <c r="Y31" s="63">
        <f t="shared" ref="Y31:Y57" si="13">IF(U31="","",250)</f>
        <v>250</v>
      </c>
      <c r="Z31" s="55" t="str">
        <f t="shared" ref="Z31:Z57" si="14">IF(U31="","",")")</f>
        <v>)</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3">
      <c r="C32" s="127" t="s">
        <v>2265</v>
      </c>
      <c r="D32" s="112" t="s">
        <v>1017</v>
      </c>
      <c r="E32" s="51" t="s">
        <v>1016</v>
      </c>
      <c r="F32" s="52" t="s">
        <v>1015</v>
      </c>
      <c r="G32" s="52" t="s">
        <v>1016</v>
      </c>
      <c r="H32" s="51"/>
      <c r="I32" s="51"/>
      <c r="J32" s="53"/>
      <c r="K32" s="53"/>
      <c r="L32" s="77" t="str">
        <f t="shared" si="0"/>
        <v xml:space="preserve">            { line: "el Señor, vestido y ceñido de poder:,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C33" s="128" t="s">
        <v>2266</v>
      </c>
      <c r="D33" s="112" t="s">
        <v>1026</v>
      </c>
      <c r="E33" s="51"/>
      <c r="F33" s="52" t="s">
        <v>1017</v>
      </c>
      <c r="G33" s="52" t="s">
        <v>1016</v>
      </c>
      <c r="H33" s="51"/>
      <c r="I33" s="51"/>
      <c r="J33" s="53"/>
      <c r="K33" s="53"/>
      <c r="L33" s="77" t="str">
        <f>IF(C33="","",_xlfn.CONCAT("            { line: ","""",C33,", ",M33:AN33,""", sC: ","""",B33,"""},"))</f>
        <v xml:space="preserve">            { line: "así está firme el orbe y no vacila., (Re,,22)(La,m,250)", sC: ""},</v>
      </c>
      <c r="M33" s="55" t="str">
        <f t="shared" si="1"/>
        <v>(</v>
      </c>
      <c r="N33" s="56" t="str">
        <f t="shared" si="2"/>
        <v>Re</v>
      </c>
      <c r="O33" s="57" t="str">
        <f t="shared" si="3"/>
        <v>,</v>
      </c>
      <c r="P33" s="58" t="str">
        <f t="shared" si="4"/>
        <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28" t="s">
        <v>2267</v>
      </c>
      <c r="D35" s="112" t="s">
        <v>1017</v>
      </c>
      <c r="E35" s="51" t="s">
        <v>1016</v>
      </c>
      <c r="F35" s="52" t="s">
        <v>1015</v>
      </c>
      <c r="G35" s="52" t="s">
        <v>1016</v>
      </c>
      <c r="H35" s="51"/>
      <c r="I35" s="51"/>
      <c r="J35" s="53"/>
      <c r="K35" s="53"/>
      <c r="L35" s="77" t="str">
        <f t="shared" ref="L35:L39" si="29">IF(C35="","",_xlfn.CONCAT("            { line: ","""",C35,", ",M35:AN35,""", sC: ","""",B35,"""},"))</f>
        <v xml:space="preserve">            { line: "Tu trono está firme desde siempre,, (La,m,20)(Mi,m,250)", sC: "ta as"},</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Mi</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1003</v>
      </c>
      <c r="C36" s="127" t="s">
        <v>2268</v>
      </c>
      <c r="D36" s="112" t="s">
        <v>1026</v>
      </c>
      <c r="E36" s="51"/>
      <c r="F36" s="52" t="s">
        <v>1017</v>
      </c>
      <c r="G36" s="52" t="s">
        <v>1016</v>
      </c>
      <c r="H36" s="51"/>
      <c r="I36" s="51"/>
      <c r="J36" s="53"/>
      <c r="K36" s="53"/>
      <c r="L36" s="54" t="str">
        <f t="shared" si="29"/>
        <v xml:space="preserve">            { line: "y tú eres eterno., (Re,,22)(La,m,250)", sC: "as"},</v>
      </c>
      <c r="M36" s="55" t="str">
        <f>IF(N36="","","(")</f>
        <v>(</v>
      </c>
      <c r="N36" s="56" t="str">
        <f>IF(D36="","",D36)</f>
        <v>Re</v>
      </c>
      <c r="O36" s="57" t="str">
        <f>IF(N36="","",",")</f>
        <v>,</v>
      </c>
      <c r="P36" s="58" t="str">
        <f>IF(E36="","",E36)</f>
        <v/>
      </c>
      <c r="Q36" s="59" t="str">
        <f>IF(N36="","",",")</f>
        <v>,</v>
      </c>
      <c r="R36" s="60">
        <f t="shared" si="6"/>
        <v>22</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27" t="s">
        <v>2269</v>
      </c>
      <c r="D38" s="112" t="s">
        <v>1017</v>
      </c>
      <c r="E38" s="51" t="s">
        <v>1016</v>
      </c>
      <c r="F38" s="52" t="s">
        <v>1015</v>
      </c>
      <c r="G38" s="52" t="s">
        <v>1016</v>
      </c>
      <c r="H38" s="51"/>
      <c r="I38" s="51"/>
      <c r="J38" s="53"/>
      <c r="K38" s="53"/>
      <c r="L38" s="54" t="str">
        <f t="shared" si="29"/>
        <v xml:space="preserve">            { line: "Levantan los ríos, Señor,, (La,m,20)(Mi,m,250)", sC: "tc"},</v>
      </c>
      <c r="M38" s="55" t="str">
        <f>IF(N38="","","(")</f>
        <v>(</v>
      </c>
      <c r="N38" s="56" t="str">
        <f>IF(D38="","",D38)</f>
        <v>La</v>
      </c>
      <c r="O38" s="57" t="str">
        <f>IF(N38="","",",")</f>
        <v>,</v>
      </c>
      <c r="P38" s="58" t="str">
        <f>IF(E38="","",E38)</f>
        <v>m</v>
      </c>
      <c r="Q38" s="59" t="str">
        <f>IF(N38="","",",")</f>
        <v>,</v>
      </c>
      <c r="R38" s="60">
        <f t="shared" si="6"/>
        <v>20</v>
      </c>
      <c r="S38" s="55" t="str">
        <f>IF(N38="","",")")</f>
        <v>)</v>
      </c>
      <c r="T38" s="61" t="str">
        <f>IF(U38="","","(")</f>
        <v>(</v>
      </c>
      <c r="U38" s="62" t="str">
        <f>IF(F38="","",F38)</f>
        <v>Mi</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3">
      <c r="C39" s="128" t="s">
        <v>2270</v>
      </c>
      <c r="D39" s="112" t="s">
        <v>1017</v>
      </c>
      <c r="E39" s="51" t="s">
        <v>1016</v>
      </c>
      <c r="F39" s="52" t="s">
        <v>1015</v>
      </c>
      <c r="G39" s="52" t="s">
        <v>1016</v>
      </c>
      <c r="H39" s="51"/>
      <c r="I39" s="51"/>
      <c r="J39" s="53"/>
      <c r="K39" s="53"/>
      <c r="L39" s="77" t="str">
        <f t="shared" si="29"/>
        <v xml:space="preserve">            { line: "levantan los ríos su voz,, (La,m,20)(Mi,m,250)",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3">
      <c r="C40" s="127" t="s">
        <v>2271</v>
      </c>
      <c r="D40" s="112" t="s">
        <v>1026</v>
      </c>
      <c r="E40" s="51"/>
      <c r="F40" s="52" t="s">
        <v>1017</v>
      </c>
      <c r="G40" s="52" t="s">
        <v>1016</v>
      </c>
      <c r="H40" s="51"/>
      <c r="I40" s="51"/>
      <c r="J40" s="53"/>
      <c r="K40" s="53"/>
      <c r="L40" s="77" t="str">
        <f>IF(C40="","",_xlfn.CONCAT("            { line: ","""",C40,", ",M40:AN40,""", sC: ","""",B40,"""},"))</f>
        <v xml:space="preserve">            { line: "levantan los ríos su fragor;, (Re,,22)(La,m,250)", sC: ""},</v>
      </c>
      <c r="M40" s="55" t="str">
        <f t="shared" si="30"/>
        <v>(</v>
      </c>
      <c r="N40" s="56" t="str">
        <f t="shared" si="31"/>
        <v>Re</v>
      </c>
      <c r="O40" s="57" t="str">
        <f t="shared" si="32"/>
        <v>,</v>
      </c>
      <c r="P40" s="58" t="str">
        <f t="shared" si="33"/>
        <v/>
      </c>
      <c r="Q40" s="59" t="str">
        <f t="shared" si="34"/>
        <v>,</v>
      </c>
      <c r="R40" s="60">
        <f t="shared" si="6"/>
        <v>22</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3">
      <c r="B42" t="s">
        <v>1001</v>
      </c>
      <c r="C42" s="127" t="s">
        <v>2272</v>
      </c>
      <c r="D42" s="112" t="s">
        <v>1017</v>
      </c>
      <c r="E42" s="51" t="s">
        <v>1016</v>
      </c>
      <c r="F42" s="52" t="s">
        <v>1015</v>
      </c>
      <c r="G42" s="52" t="s">
        <v>1016</v>
      </c>
      <c r="H42" s="51"/>
      <c r="I42" s="51"/>
      <c r="J42" s="53"/>
      <c r="K42" s="53"/>
      <c r="L42" s="77" t="str">
        <f t="shared" ref="L42:L47" si="57">IF(C42="","",_xlfn.CONCAT("            { line: ","""",C42,", ",M42:AN42,""", sC: ","""",B42,"""},"))</f>
        <v xml:space="preserve">            { line: "pero más que la voz de aguas caudalosas,, (La,m,20)(Mi,m,250)", sC: "ta as"},</v>
      </c>
      <c r="M42" s="55" t="str">
        <f t="shared" si="30"/>
        <v>(</v>
      </c>
      <c r="N42" s="56" t="str">
        <f t="shared" si="31"/>
        <v>La</v>
      </c>
      <c r="O42" s="57" t="str">
        <f t="shared" si="32"/>
        <v>,</v>
      </c>
      <c r="P42" s="58" t="str">
        <f t="shared" si="33"/>
        <v>m</v>
      </c>
      <c r="Q42" s="59" t="str">
        <f t="shared" si="34"/>
        <v>,</v>
      </c>
      <c r="R42" s="60">
        <f t="shared" si="6"/>
        <v>20</v>
      </c>
      <c r="S42" s="55" t="str">
        <f t="shared" si="35"/>
        <v>)</v>
      </c>
      <c r="T42" s="61" t="str">
        <f t="shared" si="36"/>
        <v>(</v>
      </c>
      <c r="U42" s="62" t="str">
        <f t="shared" si="37"/>
        <v>Mi</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3">
      <c r="B43" t="s">
        <v>1003</v>
      </c>
      <c r="C43" s="128" t="s">
        <v>2273</v>
      </c>
      <c r="D43" s="112" t="s">
        <v>1017</v>
      </c>
      <c r="E43" s="51" t="s">
        <v>1016</v>
      </c>
      <c r="F43" s="52" t="s">
        <v>1015</v>
      </c>
      <c r="G43" s="52" t="s">
        <v>1016</v>
      </c>
      <c r="H43" s="51"/>
      <c r="I43" s="51"/>
      <c r="J43" s="53"/>
      <c r="K43" s="53"/>
      <c r="L43" s="54" t="str">
        <f t="shared" si="57"/>
        <v xml:space="preserve">            { line: "más potente que el oleaje del mar,, (La,m,20)(Mi,m,250)", sC: "as"},</v>
      </c>
      <c r="M43" s="55" t="str">
        <f>IF(N43="","","(")</f>
        <v>(</v>
      </c>
      <c r="N43" s="56" t="str">
        <f>IF(D43="","",D43)</f>
        <v>La</v>
      </c>
      <c r="O43" s="57" t="str">
        <f>IF(N43="","",",")</f>
        <v>,</v>
      </c>
      <c r="P43" s="58" t="str">
        <f>IF(E43="","",E43)</f>
        <v>m</v>
      </c>
      <c r="Q43" s="59" t="str">
        <f>IF(N43="","",",")</f>
        <v>,</v>
      </c>
      <c r="R43" s="60">
        <f t="shared" si="6"/>
        <v>20</v>
      </c>
      <c r="S43" s="55" t="str">
        <f>IF(N43="","",")")</f>
        <v>)</v>
      </c>
      <c r="T43" s="61" t="str">
        <f>IF(U43="","","(")</f>
        <v>(</v>
      </c>
      <c r="U43" s="62" t="str">
        <f>IF(F43="","",F43)</f>
        <v>Mi</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3">
      <c r="B44" t="s">
        <v>1003</v>
      </c>
      <c r="C44" s="127" t="s">
        <v>2274</v>
      </c>
      <c r="D44" s="112" t="s">
        <v>1026</v>
      </c>
      <c r="E44" s="51"/>
      <c r="F44" s="52" t="s">
        <v>1017</v>
      </c>
      <c r="G44" s="52" t="s">
        <v>1016</v>
      </c>
      <c r="H44" s="51"/>
      <c r="I44" s="51"/>
      <c r="J44" s="53"/>
      <c r="K44" s="53"/>
      <c r="L44" s="54" t="str">
        <f t="shared" si="57"/>
        <v xml:space="preserve">            { line: "más potente en el cielo es el Señor., (Re,,22)(La,m,250)", sC: "as"},</v>
      </c>
      <c r="M44" s="55" t="str">
        <f>IF(N44="","","(")</f>
        <v>(</v>
      </c>
      <c r="N44" s="56" t="str">
        <f>IF(D44="","",D44)</f>
        <v>Re</v>
      </c>
      <c r="O44" s="57" t="str">
        <f>IF(N44="","",",")</f>
        <v>,</v>
      </c>
      <c r="P44" s="58" t="str">
        <f>IF(E44="","",E44)</f>
        <v/>
      </c>
      <c r="Q44" s="59" t="str">
        <f>IF(N44="","",",")</f>
        <v>,</v>
      </c>
      <c r="R44" s="60">
        <f t="shared" si="6"/>
        <v>22</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B46" t="s">
        <v>1018</v>
      </c>
      <c r="C46" s="127" t="s">
        <v>2275</v>
      </c>
      <c r="D46" s="112" t="s">
        <v>1017</v>
      </c>
      <c r="E46" s="51" t="s">
        <v>1016</v>
      </c>
      <c r="F46" s="52" t="s">
        <v>1015</v>
      </c>
      <c r="G46" s="52" t="s">
        <v>1016</v>
      </c>
      <c r="H46" s="51"/>
      <c r="I46" s="51"/>
      <c r="J46" s="53"/>
      <c r="K46" s="53"/>
      <c r="L46" s="54" t="str">
        <f t="shared" si="57"/>
        <v xml:space="preserve">            { line: "Tus mandatos son fieles y seguros;, (La,m,20)(Mi,m,250)", sC: "tc"},</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Mi</v>
      </c>
      <c r="V46" s="63" t="str">
        <f t="shared" ref="V46:V50" si="66">IF(U46="","",",")</f>
        <v>,</v>
      </c>
      <c r="W46" s="64" t="str">
        <f t="shared" ref="W46:W50" si="67">IF(G46="","",G46)</f>
        <v>m</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3">
      <c r="C47" s="128" t="s">
        <v>2276</v>
      </c>
      <c r="D47" s="112" t="s">
        <v>1017</v>
      </c>
      <c r="E47" s="51" t="s">
        <v>1016</v>
      </c>
      <c r="F47" s="52" t="s">
        <v>1015</v>
      </c>
      <c r="G47" s="52" t="s">
        <v>1016</v>
      </c>
      <c r="H47" s="51"/>
      <c r="I47" s="51"/>
      <c r="J47" s="53"/>
      <c r="K47" s="53"/>
      <c r="L47" s="77" t="str">
        <f t="shared" si="57"/>
        <v xml:space="preserve">            { line: "la santidad es el adorno de tu casa,, (La,m,20)(Mi,m,250)",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v>
      </c>
      <c r="U47" s="62" t="str">
        <f t="shared" si="65"/>
        <v>Mi</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3">
      <c r="C48" s="127" t="s">
        <v>2277</v>
      </c>
      <c r="D48" s="112" t="s">
        <v>1026</v>
      </c>
      <c r="E48" s="51"/>
      <c r="F48" s="52" t="s">
        <v>1017</v>
      </c>
      <c r="G48" s="52" t="s">
        <v>1016</v>
      </c>
      <c r="H48" s="51"/>
      <c r="I48" s="51"/>
      <c r="J48" s="53"/>
      <c r="K48" s="53"/>
      <c r="L48" s="77" t="str">
        <f>IF(C48="","",_xlfn.CONCAT("            { line: ","""",C48,", ",M48:AN48,""", sC: ","""",B48,"""},"))</f>
        <v xml:space="preserve">            { line: "Señor, por días sin término., (Re,,22)(La,m,250)", sC: ""},</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v>
      </c>
      <c r="U48" s="62" t="str">
        <f t="shared" si="65"/>
        <v>La</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3">
      <c r="B50" t="s">
        <v>1001</v>
      </c>
      <c r="C50" s="127" t="s">
        <v>2120</v>
      </c>
      <c r="D50" s="112" t="s">
        <v>1017</v>
      </c>
      <c r="E50" s="51" t="s">
        <v>1016</v>
      </c>
      <c r="F50" s="52" t="s">
        <v>1015</v>
      </c>
      <c r="G50" s="52" t="s">
        <v>1016</v>
      </c>
      <c r="H50" s="51"/>
      <c r="I50" s="51"/>
      <c r="J50" s="53"/>
      <c r="K50" s="53"/>
      <c r="L50" s="77" t="str">
        <f t="shared" ref="L50:L53" si="85">IF(C50="","",_xlfn.CONCAT("            { line: ","""",C50,", ",M50:AN50,""", sC: ","""",B50,"""},"))</f>
        <v xml:space="preserve">            { line: "Gloria al Padre, y al Hijo, y al Espíritu Santo., (La,m,20)(Mi,m,250)", sC: "ta as"},</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v>
      </c>
      <c r="U50" s="62" t="str">
        <f t="shared" si="65"/>
        <v>Mi</v>
      </c>
      <c r="V50" s="63" t="str">
        <f t="shared" si="66"/>
        <v>,</v>
      </c>
      <c r="W50" s="64" t="str">
        <f t="shared" si="67"/>
        <v>m</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3">
      <c r="B51" t="s">
        <v>1018</v>
      </c>
      <c r="C51" s="128" t="s">
        <v>2154</v>
      </c>
      <c r="D51" s="112" t="s">
        <v>1026</v>
      </c>
      <c r="E51" s="51"/>
      <c r="F51" s="52" t="s">
        <v>1017</v>
      </c>
      <c r="G51" s="52" t="s">
        <v>1016</v>
      </c>
      <c r="H51" s="51"/>
      <c r="I51" s="51"/>
      <c r="J51" s="53"/>
      <c r="K51" s="53"/>
      <c r="L51" s="54" t="str">
        <f t="shared" si="85"/>
        <v xml:space="preserve">            { line: "Como era en el principio, ahora y siempre, por los siglos de los siglos. Amén., (Re,,22)(La,m,250)", sC: "tc"},</v>
      </c>
      <c r="M51" s="55" t="str">
        <f>IF(N51="","","(")</f>
        <v>(</v>
      </c>
      <c r="N51" s="56" t="str">
        <f>IF(D51="","",D51)</f>
        <v>Re</v>
      </c>
      <c r="O51" s="57" t="str">
        <f>IF(N51="","",",")</f>
        <v>,</v>
      </c>
      <c r="P51" s="58" t="str">
        <f>IF(E51="","",E51)</f>
        <v/>
      </c>
      <c r="Q51" s="59" t="str">
        <f>IF(N51="","",",")</f>
        <v>,</v>
      </c>
      <c r="R51" s="60">
        <f t="shared" si="6"/>
        <v>22</v>
      </c>
      <c r="S51" s="55" t="str">
        <f>IF(N51="","",")")</f>
        <v>)</v>
      </c>
      <c r="T51" s="61" t="str">
        <f>IF(U51="","","(")</f>
        <v>(</v>
      </c>
      <c r="U51" s="62" t="str">
        <f>IF(F51="","",F51)</f>
        <v>La</v>
      </c>
      <c r="V51" s="63" t="str">
        <f>IF(U51="","",",")</f>
        <v>,</v>
      </c>
      <c r="W51" s="64" t="str">
        <f>IF(G51="","",G51)</f>
        <v>m</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11"/>
      <c r="D52" s="112"/>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11"/>
      <c r="D53" s="112"/>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11"/>
      <c r="D54" s="112"/>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11"/>
      <c r="D56" s="112"/>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11"/>
      <c r="D57" s="112"/>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11"/>
      <c r="D59" s="112"/>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11"/>
      <c r="D60" s="112"/>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11"/>
      <c r="D61" s="112"/>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11"/>
      <c r="D62" s="112"/>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2059</v>
      </c>
      <c r="D63" s="76"/>
      <c r="E63" s="76"/>
      <c r="F63" s="76"/>
      <c r="G63" s="76"/>
      <c r="H63" s="76"/>
      <c r="I63" s="76"/>
      <c r="J63" s="76"/>
      <c r="K63" s="76"/>
      <c r="L63" s="110" t="s">
        <v>998</v>
      </c>
      <c r="M63" s="113"/>
      <c r="N63" s="56"/>
      <c r="O63" s="114"/>
      <c r="P63" s="58"/>
      <c r="Q63" s="115"/>
      <c r="R63" s="60" t="str">
        <f t="shared" si="6"/>
        <v/>
      </c>
      <c r="S63" s="113"/>
      <c r="T63" s="116"/>
      <c r="U63" s="117"/>
      <c r="V63" s="118"/>
      <c r="W63" s="119"/>
      <c r="X63" s="118"/>
      <c r="Y63" s="118"/>
      <c r="Z63" s="113"/>
      <c r="AA63" s="65"/>
      <c r="AB63" s="56"/>
      <c r="AC63" s="66"/>
      <c r="AD63" s="58"/>
      <c r="AE63" s="67"/>
      <c r="AF63" s="60"/>
      <c r="AG63" s="60"/>
      <c r="AH63" s="65"/>
      <c r="AI63" s="120"/>
      <c r="AJ63" s="118"/>
      <c r="AK63" s="118"/>
      <c r="AL63" s="118"/>
      <c r="AM63" s="118"/>
      <c r="AN63" s="118"/>
    </row>
    <row r="64" spans="1:40" ht="25.5" hidden="1" outlineLevel="1" thickTop="1" thickBot="1" x14ac:dyDescent="0.4">
      <c r="C64" s="111"/>
      <c r="D64" s="112"/>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hidden="1" outlineLevel="1" thickTop="1" thickBot="1" x14ac:dyDescent="0.4">
      <c r="C65" s="111"/>
      <c r="D65" s="112"/>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11"/>
      <c r="D66" s="112"/>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11"/>
      <c r="D67" s="112"/>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11"/>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11"/>
      <c r="D69" s="112"/>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11"/>
      <c r="D70" s="112"/>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11"/>
      <c r="D71" s="112"/>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11"/>
      <c r="D72" s="112"/>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11"/>
      <c r="D73" s="112"/>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11"/>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11"/>
      <c r="D75" s="112"/>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11"/>
      <c r="D76" s="112"/>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11"/>
      <c r="D77" s="112"/>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hidden="1" outlineLevel="1" thickTop="1" thickBot="1" x14ac:dyDescent="0.4">
      <c r="C104" s="111"/>
      <c r="D104" s="112"/>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hidden="1" outlineLevel="1" thickTop="1" thickBot="1" x14ac:dyDescent="0.4">
      <c r="C105" s="111"/>
      <c r="D105" s="112"/>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hidden="1" outlineLevel="1" thickTop="1" thickBot="1" x14ac:dyDescent="0.4">
      <c r="C106" s="111"/>
      <c r="D106" s="112"/>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collapsed="1" thickTop="1" x14ac:dyDescent="0.4">
      <c r="A107" s="94"/>
      <c r="B107" s="94"/>
      <c r="C107" s="94"/>
      <c r="D107" s="94"/>
      <c r="E107" s="94"/>
      <c r="F107" s="94"/>
      <c r="G107" s="94"/>
      <c r="H107" s="94"/>
      <c r="I107" s="94"/>
      <c r="J107" s="94"/>
      <c r="K107" s="94"/>
      <c r="L107" s="98" t="str">
        <f>_xlfn.CONCAT("]}, // ULTIMA LINEA DEL CANTO: ",L1)</f>
        <v>]}, // ULTIMA LINEA DEL CANTO: SALMO 92</v>
      </c>
      <c r="M107" s="94"/>
    </row>
    <row r="108" spans="1:40" ht="20.25" x14ac:dyDescent="0.25">
      <c r="L108" s="99" t="s">
        <v>1012</v>
      </c>
      <c r="M108" s="100"/>
    </row>
    <row r="109" spans="1:40" ht="15.75" hidden="1" outlineLevel="1" thickBot="1" x14ac:dyDescent="0.3">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21"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hidden="1"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hidden="1"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hidden="1"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hidden="1"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61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FAE0A-C413-46B9-8AF4-0B9A2CCC0067}">
  <sheetPr codeName="Sheet89">
    <tabColor rgb="FF00B0F0"/>
  </sheetPr>
  <dimension ref="A1:AN117"/>
  <sheetViews>
    <sheetView zoomScale="85" zoomScaleNormal="85" workbookViewId="0">
      <pane xSplit="2" ySplit="1" topLeftCell="C11" activePane="bottomRight" state="frozen"/>
      <selection pane="topRight" activeCell="C1" sqref="C1"/>
      <selection pane="bottomLeft" activeCell="A2" sqref="A2"/>
      <selection pane="bottomRight" activeCell="D85" sqref="D8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152</v>
      </c>
      <c r="E1" s="39"/>
      <c r="F1" s="39"/>
      <c r="G1" s="39"/>
      <c r="H1" s="39"/>
      <c r="I1" s="39"/>
      <c r="J1" s="39"/>
      <c r="K1" s="39"/>
      <c r="L1" s="107" t="str">
        <f>UPPER(VLOOKUP(C1,Table223[#Data],3,FALSE))</f>
        <v>SALMODIA CANTICO - DN 3, 57-88. 56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 CANTICO - DN 3, 57-88. 56               ║</v>
      </c>
    </row>
    <row r="5" spans="2:32" ht="23.25" x14ac:dyDescent="0.25">
      <c r="L5" s="45" t="s">
        <v>986</v>
      </c>
    </row>
    <row r="6" spans="2:32" ht="23.25" x14ac:dyDescent="0.25">
      <c r="C6" t="str" cm="1">
        <f t="array" ref="C6">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salmodiacanticodn3578856</v>
      </c>
      <c r="L6" s="108" t="s">
        <v>987</v>
      </c>
    </row>
    <row r="7" spans="2:32" ht="23.25" x14ac:dyDescent="0.25">
      <c r="C7" t="str">
        <f>VLOOKUP(C1,Table223[#Data],13,FALSE)</f>
        <v>dn3578856</v>
      </c>
      <c r="L7" s="109" t="str">
        <f>_xlfn.CONCAT("        id: ","""",C7,"""",",")</f>
        <v xml:space="preserve">        id: "dn3578856",</v>
      </c>
    </row>
    <row r="8" spans="2:32" ht="23.25" x14ac:dyDescent="0.25">
      <c r="C8" t="str">
        <f>PROPER(L1)</f>
        <v>Salmodia Cantico - Dn 3, 57-88. 56</v>
      </c>
      <c r="L8" s="109" t="str">
        <f>_xlfn.CONCAT("        tt: ","""",C8,"""",",")</f>
        <v xml:space="preserve">        tt: "Salmodia Cantico - Dn 3, 57-88. 56",</v>
      </c>
    </row>
    <row r="9" spans="2:32" ht="23.25" x14ac:dyDescent="0.25">
      <c r="C9" t="str">
        <f>PROPER(L1)</f>
        <v>Salmodia Cantico - Dn 3, 57-88. 56</v>
      </c>
      <c r="L9" s="109" t="str">
        <f>_xlfn.CONCAT("        title: ","""",C9,"""",",")</f>
        <v xml:space="preserve">        title: "Salmodia Cantico - Dn 3, 57-88. 56",</v>
      </c>
    </row>
    <row r="10" spans="2:32" ht="23.25" x14ac:dyDescent="0.25">
      <c r="C10" t="str">
        <f>VLOOKUP(C1,Table223[#Data],4,FALSE)</f>
        <v>Cántico: TODA LA CREACIÓN ALABE AL SEÑOR - Dn 3, 57-88. 56</v>
      </c>
      <c r="L10" s="109" t="str">
        <f>_xlfn.CONCAT("        ","subtitle: ","""",C10,"""",",")</f>
        <v xml:space="preserve">        subtitle: "Cántico: TODA LA CREACIÓN ALABE AL SEÑOR - Dn 3, 57-88. 56",</v>
      </c>
    </row>
    <row r="11" spans="2:32" ht="23.25" x14ac:dyDescent="0.25">
      <c r="C11" t="str">
        <f>_xlfn.CONCAT("category: [",VLOOKUP(C1,Table223[#Data],16,FALSE),"],")</f>
        <v>category: ["Liturgia"],</v>
      </c>
      <c r="L11" s="109" t="str">
        <f>_xlfn.CONCAT("        ",C11)</f>
        <v xml:space="preserve">        category: ["Liturgia"],</v>
      </c>
    </row>
    <row r="12" spans="2:32" ht="23.25" x14ac:dyDescent="0.25">
      <c r="C12" t="str">
        <f>VLOOKUP(C1,Table223[#Data],5,FALSE)</f>
        <v>Liturgia</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VLOOKUP(C1,Table223[#Data],2,FALSE)</f>
        <v>300</v>
      </c>
      <c r="L16" s="109" t="str">
        <f>_xlfn.CONCAT("        dbno: ","""",C16,"""",",")</f>
        <v xml:space="preserve">        dbno: "300",</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C7</f>
        <v>dn3578856</v>
      </c>
      <c r="L19" s="109" t="str">
        <f>_xlfn.CONCAT("        audioSrc: ","""https://audio.resucito.do/",C19,".mp3""",",")</f>
        <v xml:space="preserve">        audioSrc: "https://audio.resucito.do/dn3578856.mp3",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+C1-1</f>
        <v>151</v>
      </c>
      <c r="C26" t="str">
        <f>VLOOKUP(B26,Table4[#Data],13,FALSE)</f>
        <v>"/src/index.html?canto=Is401017"</v>
      </c>
      <c r="L26" s="109" t="str">
        <f>_xlfn.CONCAT("        ant: ",C26,",")</f>
        <v xml:space="preserve">        ant: "/src/index.html?canto=Is401017",</v>
      </c>
    </row>
    <row r="27" spans="1:40" ht="23.25" x14ac:dyDescent="0.25">
      <c r="B27">
        <f>+C1+1</f>
        <v>153</v>
      </c>
      <c r="C27" t="str">
        <f>VLOOKUP(B27,Table4[#Data],13,FALSE)</f>
        <v>"/src/index.html?canto="</v>
      </c>
      <c r="L27" s="109" t="str">
        <f>_xlfn.CONCAT("        sig: ",C27,",")</f>
        <v xml:space="preserve">        sig: "/src/index.html?canto=",</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C31" s="127" t="s">
        <v>2590</v>
      </c>
      <c r="D31" s="112"/>
      <c r="E31" s="51"/>
      <c r="F31" s="52"/>
      <c r="G31" s="52"/>
      <c r="H31" s="51"/>
      <c r="I31" s="51"/>
      <c r="J31" s="53"/>
      <c r="K31" s="53"/>
      <c r="L31" s="77" t="str">
        <f t="shared" ref="L31:L54" si="0">IF(C31="","",_xlfn.CONCAT("            { line: ","""",C31,", ",M31:AN31,""", sC: ","""",B31,"""},"))</f>
        <v xml:space="preserve">            { line: "Creaturas todas del Señor, bendecid al Señor,, ", sC: ""},</v>
      </c>
      <c r="M31" s="55" t="str">
        <f t="shared" ref="M31:M57" si="1">IF(N31="","","(")</f>
        <v/>
      </c>
      <c r="N31" s="56" t="str">
        <f t="shared" ref="N31:N103" si="2">IF(D31="","",D31)</f>
        <v/>
      </c>
      <c r="O31" s="57" t="str">
        <f t="shared" ref="O31:O57" si="3">IF(N31="","",",")</f>
        <v/>
      </c>
      <c r="P31" s="58" t="str">
        <f t="shared" ref="P31:P103" si="4">IF(E31="","",E31)</f>
        <v/>
      </c>
      <c r="Q31" s="59" t="str">
        <f t="shared" ref="Q31:Q57" si="5">IF(N31="","",",")</f>
        <v/>
      </c>
      <c r="R31" s="60" t="str">
        <f t="shared" ref="R31:R103" si="6">IF(N31="Do",10,IF(N31="Re",22,IF(N31="Mi",20,IF(N31="Fa",20,IF(N31="Sol",14,IF(N31="La",20,IF(N31="Si",20,IF(N31="Do#",14,IF(N31="Fa#",15,IF(N31="Sol#",20,IF(N31="Si♭",17,"")))))))))))</f>
        <v/>
      </c>
      <c r="S31" s="55" t="str">
        <f t="shared" ref="S31:S57" si="7">IF(N31="","",")")</f>
        <v/>
      </c>
      <c r="T31" s="61" t="str">
        <f t="shared" ref="T31:T57" si="8">IF(U31="","","(")</f>
        <v/>
      </c>
      <c r="U31" s="62" t="str">
        <f t="shared" ref="U31:U103" si="9">IF(F31="","",F31)</f>
        <v/>
      </c>
      <c r="V31" s="63" t="str">
        <f t="shared" ref="V31:V57" si="10">IF(U31="","",",")</f>
        <v/>
      </c>
      <c r="W31" s="64" t="str">
        <f t="shared" ref="W31:W103" si="11">IF(G31="","",G31)</f>
        <v/>
      </c>
      <c r="X31" s="63" t="str">
        <f t="shared" ref="X31:X57" si="12">IF(U31="","",",")</f>
        <v/>
      </c>
      <c r="Y31" s="63" t="str">
        <f t="shared" ref="Y31:Y57" si="13">IF(U31="","",250)</f>
        <v/>
      </c>
      <c r="Z31" s="55" t="str">
        <f t="shared" ref="Z31:Z57" si="14">IF(U31="","",")")</f>
        <v/>
      </c>
      <c r="AA31" s="65" t="str">
        <f t="shared" ref="AA31:AA57" si="15">IF(AB31="","","(")</f>
        <v/>
      </c>
      <c r="AB31" s="56" t="str">
        <f t="shared" ref="AB31:AB103"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3"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3">
      <c r="C32" s="128" t="s">
        <v>2591</v>
      </c>
      <c r="D32" s="112"/>
      <c r="E32" s="51"/>
      <c r="F32" s="52"/>
      <c r="G32" s="52"/>
      <c r="H32" s="51"/>
      <c r="I32" s="51"/>
      <c r="J32" s="53"/>
      <c r="K32" s="53"/>
      <c r="L32" s="77" t="str">
        <f t="shared" si="0"/>
        <v xml:space="preserve">            { line: "ensalzadlo con himnos por los siglos.,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3">
      <c r="C34" s="128" t="s">
        <v>2592</v>
      </c>
      <c r="D34" s="112"/>
      <c r="E34" s="51"/>
      <c r="F34" s="52"/>
      <c r="G34" s="52"/>
      <c r="H34" s="51"/>
      <c r="I34" s="51"/>
      <c r="J34" s="53"/>
      <c r="K34" s="53"/>
      <c r="L34" s="77" t="str">
        <f>IF(C34="","",_xlfn.CONCAT("            { line: ","""",C34,", ",M34:AN34,""", sC: ","""",B34,"""},"))</f>
        <v xml:space="preserve">            { line: "Ángeles del Señor, bendecid al Señor;, ", sC: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C35" s="127" t="s">
        <v>2593</v>
      </c>
      <c r="D35" s="112"/>
      <c r="E35" s="51"/>
      <c r="F35" s="52"/>
      <c r="G35" s="52"/>
      <c r="H35" s="51"/>
      <c r="I35" s="51"/>
      <c r="J35" s="53"/>
      <c r="K35" s="53"/>
      <c r="L35" s="77" t="str">
        <f t="shared" ref="L35:L39" si="29">IF(C35="","",_xlfn.CONCAT("            { line: ","""",C35,", ",M35:AN35,""", sC: ","""",B35,"""},"))</f>
        <v xml:space="preserve">            { line: "cielos, bendecid al Señor.,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3">
      <c r="C37" s="127" t="s">
        <v>2594</v>
      </c>
      <c r="D37" s="112"/>
      <c r="E37" s="51"/>
      <c r="F37" s="52"/>
      <c r="G37" s="52"/>
      <c r="H37" s="51"/>
      <c r="I37" s="51"/>
      <c r="J37" s="53"/>
      <c r="K37" s="53"/>
      <c r="L37" s="54" t="str">
        <f t="shared" si="29"/>
        <v xml:space="preserve">            { line: "Aguas del espacio, bendecid al Señor;,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C38" s="128" t="s">
        <v>2595</v>
      </c>
      <c r="D38" s="112"/>
      <c r="E38" s="51"/>
      <c r="F38" s="52"/>
      <c r="G38" s="52"/>
      <c r="H38" s="51"/>
      <c r="I38" s="51"/>
      <c r="J38" s="53"/>
      <c r="K38" s="53"/>
      <c r="L38" s="54" t="str">
        <f t="shared" si="29"/>
        <v xml:space="preserve">            { line: "ejércitos del Señor, bendecid al Señor.,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3">
      <c r="C40" s="128" t="s">
        <v>2596</v>
      </c>
      <c r="D40" s="112"/>
      <c r="E40" s="51"/>
      <c r="F40" s="52"/>
      <c r="G40" s="52"/>
      <c r="H40" s="51"/>
      <c r="I40" s="51"/>
      <c r="J40" s="53"/>
      <c r="K40" s="53"/>
      <c r="L40" s="77" t="str">
        <f>IF(C40="","",_xlfn.CONCAT("            { line: ","""",C40,", ",M40:AN40,""", sC: ","""",B40,"""},"))</f>
        <v xml:space="preserve">            { line: "Sol y luna, bendecid al Señor;, ", sC: ""},</v>
      </c>
      <c r="M40" s="55" t="str">
        <f t="shared" ref="M39:M42" si="30">IF(N40="","","(")</f>
        <v/>
      </c>
      <c r="N40" s="56" t="str">
        <f t="shared" ref="N39:N42" si="31">IF(D40="","",D40)</f>
        <v/>
      </c>
      <c r="O40" s="57" t="str">
        <f t="shared" ref="O39:O42" si="32">IF(N40="","",",")</f>
        <v/>
      </c>
      <c r="P40" s="58" t="str">
        <f t="shared" ref="P39:P42" si="33">IF(E40="","",E40)</f>
        <v/>
      </c>
      <c r="Q40" s="59" t="str">
        <f t="shared" ref="Q39:Q42" si="34">IF(N40="","",",")</f>
        <v/>
      </c>
      <c r="R40" s="60" t="str">
        <f t="shared" si="6"/>
        <v/>
      </c>
      <c r="S40" s="55" t="str">
        <f t="shared" ref="S39:S42" si="35">IF(N40="","",")")</f>
        <v/>
      </c>
      <c r="T40" s="61" t="str">
        <f t="shared" ref="T39:T42" si="36">IF(U40="","","(")</f>
        <v/>
      </c>
      <c r="U40" s="62" t="str">
        <f t="shared" ref="U39:U42" si="37">IF(F40="","",F40)</f>
        <v/>
      </c>
      <c r="V40" s="63" t="str">
        <f t="shared" ref="V39:V42" si="38">IF(U40="","",",")</f>
        <v/>
      </c>
      <c r="W40" s="64" t="str">
        <f t="shared" ref="W39:W42" si="39">IF(G40="","",G40)</f>
        <v/>
      </c>
      <c r="X40" s="63" t="str">
        <f t="shared" ref="X39:X42" si="40">IF(U40="","",",")</f>
        <v/>
      </c>
      <c r="Y40" s="63" t="str">
        <f t="shared" ref="Y39:Y42" si="41">IF(U40="","",250)</f>
        <v/>
      </c>
      <c r="Z40" s="55" t="str">
        <f t="shared" ref="Z39:Z42" si="42">IF(U40="","",")")</f>
        <v/>
      </c>
      <c r="AA40" s="65" t="str">
        <f t="shared" ref="AA39:AA42" si="43">IF(AB40="","","(")</f>
        <v/>
      </c>
      <c r="AB40" s="56" t="str">
        <f t="shared" ref="AB39:AB42" si="44">IF(H40="","",H40)</f>
        <v/>
      </c>
      <c r="AC40" s="66" t="str">
        <f t="shared" ref="AC39:AC42" si="45">IF(AB40="","",",")</f>
        <v/>
      </c>
      <c r="AD40" s="58" t="str">
        <f t="shared" ref="AD39:AD42" si="46">IF(I40="","",I40)</f>
        <v/>
      </c>
      <c r="AE40" s="67" t="str">
        <f t="shared" ref="AE39:AE42" si="47">IF(AB40="","",",")</f>
        <v/>
      </c>
      <c r="AF40" s="60" t="str">
        <f t="shared" ref="AF39:AF42" si="48">IF(AB40="","",350)</f>
        <v/>
      </c>
      <c r="AG40" s="60" t="str">
        <f t="shared" ref="AG39:AG42" si="49">IF(AB40="","",")")</f>
        <v/>
      </c>
      <c r="AH40" s="68" t="str">
        <f t="shared" ref="AH39:AH42" si="50">IF(AI40="","","(")</f>
        <v/>
      </c>
      <c r="AI40" s="69" t="str">
        <f t="shared" ref="AI39:AI42" si="51">IF(J40="","",J40)</f>
        <v/>
      </c>
      <c r="AJ40" s="63" t="str">
        <f t="shared" ref="AJ39:AJ42" si="52">IF(AI40="","",",")</f>
        <v/>
      </c>
      <c r="AK40" s="63" t="str">
        <f t="shared" ref="AK39:AK42" si="53">IF(K40="","",K40)</f>
        <v/>
      </c>
      <c r="AL40" s="63" t="str">
        <f t="shared" ref="AL39:AL42" si="54">IF(AI40="","",",")</f>
        <v/>
      </c>
      <c r="AM40" s="63" t="str">
        <f t="shared" ref="AM39:AM42" si="55">IF(AI40="","",450)</f>
        <v/>
      </c>
      <c r="AN40" s="63" t="str">
        <f t="shared" ref="AN39:AN42" si="56">IF(AI40="","",")")</f>
        <v/>
      </c>
    </row>
    <row r="41" spans="1:40" ht="25.5" thickTop="1" thickBot="1" x14ac:dyDescent="0.3">
      <c r="C41" s="127" t="s">
        <v>2597</v>
      </c>
      <c r="D41" s="112"/>
      <c r="E41" s="51"/>
      <c r="F41" s="52"/>
      <c r="G41" s="52"/>
      <c r="H41" s="51"/>
      <c r="I41" s="51"/>
      <c r="J41" s="53"/>
      <c r="K41" s="53"/>
      <c r="L41" s="77" t="str">
        <f>IF(C41="","",_xlfn.CONCAT("            { line: ","""",C41,", ",M41:AN41,""", sC: ","""",B41,"""},"))</f>
        <v xml:space="preserve">            { line: "astros del cielo, bendecid al Señor.,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3">
      <c r="C43" s="127" t="s">
        <v>2598</v>
      </c>
      <c r="D43" s="112"/>
      <c r="E43" s="51"/>
      <c r="F43" s="52"/>
      <c r="G43" s="52"/>
      <c r="H43" s="51"/>
      <c r="I43" s="51"/>
      <c r="J43" s="53"/>
      <c r="K43" s="53"/>
      <c r="L43" s="54" t="str">
        <f t="shared" ref="L42:L47" si="57">IF(C43="","",_xlfn.CONCAT("            { line: ","""",C43,", ",M43:AN43,""", sC: ","""",B43,"""},"))</f>
        <v xml:space="preserve">            { line: "Lluvia y rocío, bendecid al Señor;,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3">
      <c r="C44" s="128" t="s">
        <v>2599</v>
      </c>
      <c r="D44" s="112"/>
      <c r="E44" s="51"/>
      <c r="F44" s="52"/>
      <c r="G44" s="52"/>
      <c r="H44" s="51"/>
      <c r="I44" s="51"/>
      <c r="J44" s="53"/>
      <c r="K44" s="53"/>
      <c r="L44" s="54" t="str">
        <f t="shared" si="57"/>
        <v xml:space="preserve">            { line: "vientos todos, bendecid al Señor.,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C46" s="128" t="s">
        <v>2600</v>
      </c>
      <c r="D46" s="112"/>
      <c r="E46" s="51"/>
      <c r="F46" s="52"/>
      <c r="G46" s="52"/>
      <c r="H46" s="51"/>
      <c r="I46" s="51"/>
      <c r="J46" s="53"/>
      <c r="K46" s="53"/>
      <c r="L46" s="54" t="str">
        <f t="shared" si="57"/>
        <v xml:space="preserve">            { line: "Fuego y calor, bendecid al Señor;,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3">
      <c r="C47" s="127" t="s">
        <v>2601</v>
      </c>
      <c r="D47" s="112"/>
      <c r="E47" s="51"/>
      <c r="F47" s="52"/>
      <c r="G47" s="52"/>
      <c r="H47" s="51"/>
      <c r="I47" s="51"/>
      <c r="J47" s="53"/>
      <c r="K47" s="53"/>
      <c r="L47" s="77" t="str">
        <f t="shared" si="57"/>
        <v xml:space="preserve">            { line: "fríos y heladas, bendecid al Señor.,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3">
      <c r="C49" s="127" t="s">
        <v>2602</v>
      </c>
      <c r="D49" s="112"/>
      <c r="E49" s="51"/>
      <c r="F49" s="52"/>
      <c r="G49" s="52"/>
      <c r="H49" s="51"/>
      <c r="I49" s="51"/>
      <c r="J49" s="53"/>
      <c r="K49" s="53"/>
      <c r="L49" s="77" t="str">
        <f>IF(C49="","",_xlfn.CONCAT("            { line: ","""",C49,", ",M49:AN49,""", sC: ","""",B49,"""},"))</f>
        <v xml:space="preserve">            { line: "Rocíos y nevadas, bendecid al Señor;, ", sC: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3">
      <c r="C50" s="128" t="s">
        <v>2603</v>
      </c>
      <c r="D50" s="112"/>
      <c r="E50" s="51"/>
      <c r="F50" s="52"/>
      <c r="G50" s="52"/>
      <c r="H50" s="51"/>
      <c r="I50" s="51"/>
      <c r="J50" s="53"/>
      <c r="K50" s="53"/>
      <c r="L50" s="77" t="str">
        <f t="shared" ref="L50:L53" si="85">IF(C50="","",_xlfn.CONCAT("            { line: ","""",C50,", ",M50:AN50,""", sC: ","""",B50,"""},"))</f>
        <v xml:space="preserve">            { line: "témpanos y hielos, bendecid al Señor.,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3">
      <c r="C52" s="128" t="s">
        <v>2604</v>
      </c>
      <c r="D52" s="112"/>
      <c r="E52" s="51"/>
      <c r="F52" s="52"/>
      <c r="G52" s="52"/>
      <c r="H52" s="51"/>
      <c r="I52" s="51"/>
      <c r="J52" s="53"/>
      <c r="K52" s="53"/>
      <c r="L52" s="54" t="str">
        <f t="shared" si="85"/>
        <v xml:space="preserve">            { line: "Escarchas y nieves, bendecid al Señor;,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3">
      <c r="C53" s="127" t="s">
        <v>2605</v>
      </c>
      <c r="D53" s="112"/>
      <c r="E53" s="51"/>
      <c r="F53" s="52"/>
      <c r="G53" s="52"/>
      <c r="H53" s="51"/>
      <c r="I53" s="51"/>
      <c r="J53" s="53"/>
      <c r="K53" s="53"/>
      <c r="L53" s="54" t="str">
        <f t="shared" si="85"/>
        <v xml:space="preserve">            { line: "noche y día, bendecid al Señor.,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thickTop="1" thickBot="1" x14ac:dyDescent="0.3">
      <c r="C55" s="127" t="s">
        <v>2606</v>
      </c>
      <c r="D55" s="112"/>
      <c r="E55" s="51"/>
      <c r="F55" s="52"/>
      <c r="G55" s="52"/>
      <c r="H55" s="51"/>
      <c r="I55" s="51"/>
      <c r="J55" s="53"/>
      <c r="K55" s="53"/>
      <c r="L55" s="77" t="str">
        <f>IF(C55="","",_xlfn.CONCAT("            { line: ","""",C55,", ",M55:AN55,""", sC: ","""",B55,"""},"))</f>
        <v xml:space="preserve">            { line: "Luz y tinieblas, bendecid al Señor;,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3">
      <c r="C56" s="128" t="s">
        <v>2607</v>
      </c>
      <c r="D56" s="112"/>
      <c r="E56" s="51"/>
      <c r="F56" s="52"/>
      <c r="G56" s="52"/>
      <c r="H56" s="51"/>
      <c r="I56" s="51"/>
      <c r="J56" s="53"/>
      <c r="K56" s="53"/>
      <c r="L56" s="77" t="str">
        <f>IF(C56="","",_xlfn.CONCAT("            { line: ","""",C56,", ",M56:AN56,""", sC: ","""",B56,"""},"))</f>
        <v xml:space="preserve">            { line: "rayos y nubes, bendecid al Señor.,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thickTop="1" thickBot="1" x14ac:dyDescent="0.3">
      <c r="C58" s="128" t="s">
        <v>2608</v>
      </c>
      <c r="D58" s="112"/>
      <c r="E58" s="51"/>
      <c r="F58" s="52"/>
      <c r="G58" s="52"/>
      <c r="H58" s="51"/>
      <c r="I58" s="51"/>
      <c r="J58" s="53"/>
      <c r="K58" s="53"/>
      <c r="L58" s="54" t="str">
        <f>IF(C58="","",_xlfn.CONCAT("            { line: ","""",C58,", ",M58:AN58,""", sC: ","""",B58,"""},"))</f>
        <v xml:space="preserve">            { line: "Bendiga la tierra al Señor,, ", sC: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3">
      <c r="C59" s="127" t="s">
        <v>2609</v>
      </c>
      <c r="D59" s="112"/>
      <c r="E59" s="51"/>
      <c r="F59" s="52"/>
      <c r="G59" s="52"/>
      <c r="H59" s="51"/>
      <c r="I59" s="51"/>
      <c r="J59" s="53"/>
      <c r="K59" s="53"/>
      <c r="L59" s="54" t="str">
        <f t="shared" ref="L57:L59" si="86">IF(C59="","",_xlfn.CONCAT("            { line: ","""",C59,", ",M59:AN59,""", sC: ","""",B59,"""},"))</f>
        <v xml:space="preserve">            { line: "ensálcelo con himnos por los siglos., ", sC: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36.75" thickTop="1" thickBot="1" x14ac:dyDescent="0.4">
      <c r="A60" s="75"/>
      <c r="B60" s="75"/>
      <c r="C60" s="75" t="s">
        <v>2059</v>
      </c>
      <c r="D60" s="76"/>
      <c r="E60" s="76"/>
      <c r="F60" s="76"/>
      <c r="G60" s="76"/>
      <c r="H60" s="76"/>
      <c r="I60" s="76"/>
      <c r="J60" s="76"/>
      <c r="K60" s="76"/>
      <c r="L60" s="110" t="s">
        <v>998</v>
      </c>
      <c r="M60" s="113"/>
      <c r="N60" s="56"/>
      <c r="O60" s="114"/>
      <c r="P60" s="58"/>
      <c r="Q60" s="115"/>
      <c r="R60" s="60" t="str">
        <f t="shared" si="6"/>
        <v/>
      </c>
      <c r="S60" s="113"/>
      <c r="T60" s="116"/>
      <c r="U60" s="117"/>
      <c r="V60" s="118"/>
      <c r="W60" s="119"/>
      <c r="X60" s="118"/>
      <c r="Y60" s="118"/>
      <c r="Z60" s="113"/>
      <c r="AA60" s="65"/>
      <c r="AB60" s="56"/>
      <c r="AC60" s="66"/>
      <c r="AD60" s="58"/>
      <c r="AE60" s="67"/>
      <c r="AF60" s="60"/>
      <c r="AG60" s="60"/>
      <c r="AH60" s="65"/>
      <c r="AI60" s="120"/>
      <c r="AJ60" s="118"/>
      <c r="AK60" s="118"/>
      <c r="AL60" s="118"/>
      <c r="AM60" s="118"/>
      <c r="AN60" s="118"/>
    </row>
    <row r="61" spans="1:40" ht="25.5" outlineLevel="1" thickTop="1" thickBot="1" x14ac:dyDescent="0.3">
      <c r="C61" s="127" t="s">
        <v>2610</v>
      </c>
      <c r="D61" s="112"/>
      <c r="E61" s="51"/>
      <c r="F61" s="52"/>
      <c r="G61" s="52"/>
      <c r="H61" s="51"/>
      <c r="I61" s="51"/>
      <c r="J61" s="53"/>
      <c r="K61" s="53"/>
      <c r="L61" s="77" t="str">
        <f t="shared" ref="L61:L91" si="87">IF(C61="","",_xlfn.CONCAT("            { line: ","""",C61,", ",M61:AN61,""", sC: ","""",B61,"""},"))</f>
        <v xml:space="preserve">            { line: "Montes y cumbres, bendecid al Señor;, ", sC: ""},</v>
      </c>
      <c r="M61" s="55" t="str">
        <f t="shared" ref="M61:M103" si="88">IF(N61="","","(")</f>
        <v/>
      </c>
      <c r="N61" s="56" t="str">
        <f t="shared" si="2"/>
        <v/>
      </c>
      <c r="O61" s="57" t="str">
        <f t="shared" ref="O61:O103" si="89">IF(N61="","",",")</f>
        <v/>
      </c>
      <c r="P61" s="58" t="str">
        <f t="shared" si="4"/>
        <v/>
      </c>
      <c r="Q61" s="59" t="str">
        <f t="shared" ref="Q61:Q103" si="90">IF(N61="","",",")</f>
        <v/>
      </c>
      <c r="R61" s="60" t="str">
        <f t="shared" si="6"/>
        <v/>
      </c>
      <c r="S61" s="55" t="str">
        <f t="shared" ref="S61:S103" si="91">IF(N61="","",")")</f>
        <v/>
      </c>
      <c r="T61" s="61" t="str">
        <f t="shared" ref="T61:T103" si="92">IF(U61="","","(")</f>
        <v/>
      </c>
      <c r="U61" s="62" t="str">
        <f t="shared" si="9"/>
        <v/>
      </c>
      <c r="V61" s="63" t="str">
        <f t="shared" ref="V61:V103" si="93">IF(U61="","",",")</f>
        <v/>
      </c>
      <c r="W61" s="64" t="str">
        <f t="shared" si="11"/>
        <v/>
      </c>
      <c r="X61" s="63" t="str">
        <f t="shared" ref="X61:X103" si="94">IF(U61="","",",")</f>
        <v/>
      </c>
      <c r="Y61" s="63" t="str">
        <f t="shared" ref="Y61:Y103" si="95">IF(U61="","",250)</f>
        <v/>
      </c>
      <c r="Z61" s="55" t="str">
        <f t="shared" ref="Z61:Z103" si="96">IF(U61="","",")")</f>
        <v/>
      </c>
      <c r="AA61" s="65" t="str">
        <f t="shared" ref="AA61:AA103" si="97">IF(AB61="","","(")</f>
        <v/>
      </c>
      <c r="AB61" s="56" t="str">
        <f t="shared" si="16"/>
        <v/>
      </c>
      <c r="AC61" s="66" t="str">
        <f t="shared" ref="AC61:AC103" si="98">IF(AB61="","",",")</f>
        <v/>
      </c>
      <c r="AD61" s="58" t="str">
        <f t="shared" ref="AD61:AD103" si="99">IF(I61="","",I61)</f>
        <v/>
      </c>
      <c r="AE61" s="67" t="str">
        <f t="shared" ref="AE61:AE103" si="100">IF(AB61="","",",")</f>
        <v/>
      </c>
      <c r="AF61" s="60" t="str">
        <f t="shared" ref="AF61:AF103" si="101">IF(AB61="","",350)</f>
        <v/>
      </c>
      <c r="AG61" s="60" t="str">
        <f t="shared" ref="AG61:AG103" si="102">IF(AB61="","",")")</f>
        <v/>
      </c>
      <c r="AH61" s="68" t="str">
        <f t="shared" ref="AH61:AH103" si="103">IF(AI61="","","(")</f>
        <v/>
      </c>
      <c r="AI61" s="69" t="str">
        <f t="shared" si="23"/>
        <v/>
      </c>
      <c r="AJ61" s="63" t="str">
        <f t="shared" ref="AJ61:AJ103" si="104">IF(AI61="","",",")</f>
        <v/>
      </c>
      <c r="AK61" s="63" t="str">
        <f t="shared" ref="AK61:AK103" si="105">IF(K61="","",K61)</f>
        <v/>
      </c>
      <c r="AL61" s="63" t="str">
        <f t="shared" ref="AL61:AL103" si="106">IF(AI61="","",",")</f>
        <v/>
      </c>
      <c r="AM61" s="63" t="str">
        <f t="shared" ref="AM61:AM103" si="107">IF(AI61="","",450)</f>
        <v/>
      </c>
      <c r="AN61" s="63" t="str">
        <f t="shared" ref="AN61:AN103" si="108">IF(AI61="","",")")</f>
        <v/>
      </c>
    </row>
    <row r="62" spans="1:40" ht="25.5" outlineLevel="1" thickTop="1" thickBot="1" x14ac:dyDescent="0.3">
      <c r="C62" s="128" t="s">
        <v>2611</v>
      </c>
      <c r="D62" s="112"/>
      <c r="E62" s="51"/>
      <c r="F62" s="52"/>
      <c r="G62" s="52"/>
      <c r="H62" s="51"/>
      <c r="I62" s="51"/>
      <c r="J62" s="53"/>
      <c r="K62" s="53"/>
      <c r="L62" s="77" t="str">
        <f t="shared" si="87"/>
        <v xml:space="preserve">            { line: "cuanto germina en la tierra, bendiga al Señor., ", sC: ""},</v>
      </c>
      <c r="M62" s="55" t="str">
        <f t="shared" si="88"/>
        <v/>
      </c>
      <c r="N62" s="56" t="str">
        <f t="shared" si="2"/>
        <v/>
      </c>
      <c r="O62" s="57" t="str">
        <f t="shared" si="89"/>
        <v/>
      </c>
      <c r="P62" s="58" t="str">
        <f t="shared" si="4"/>
        <v/>
      </c>
      <c r="Q62" s="59" t="str">
        <f t="shared" si="90"/>
        <v/>
      </c>
      <c r="R62" s="60" t="str">
        <f t="shared" si="6"/>
        <v/>
      </c>
      <c r="S62" s="55" t="str">
        <f t="shared" si="91"/>
        <v/>
      </c>
      <c r="T62" s="61" t="str">
        <f t="shared" si="92"/>
        <v/>
      </c>
      <c r="U62" s="62" t="str">
        <f t="shared" si="9"/>
        <v/>
      </c>
      <c r="V62" s="63" t="str">
        <f t="shared" si="93"/>
        <v/>
      </c>
      <c r="W62" s="64" t="str">
        <f t="shared" si="11"/>
        <v/>
      </c>
      <c r="X62" s="63" t="str">
        <f t="shared" si="94"/>
        <v/>
      </c>
      <c r="Y62" s="63" t="str">
        <f t="shared" si="95"/>
        <v/>
      </c>
      <c r="Z62" s="55" t="str">
        <f t="shared" si="96"/>
        <v/>
      </c>
      <c r="AA62" s="65" t="str">
        <f t="shared" si="97"/>
        <v/>
      </c>
      <c r="AB62" s="56" t="str">
        <f t="shared" si="16"/>
        <v/>
      </c>
      <c r="AC62" s="66" t="str">
        <f t="shared" si="98"/>
        <v/>
      </c>
      <c r="AD62" s="58" t="str">
        <f t="shared" si="99"/>
        <v/>
      </c>
      <c r="AE62" s="67" t="str">
        <f t="shared" si="100"/>
        <v/>
      </c>
      <c r="AF62" s="60" t="str">
        <f t="shared" si="101"/>
        <v/>
      </c>
      <c r="AG62" s="60" t="str">
        <f t="shared" si="102"/>
        <v/>
      </c>
      <c r="AH62" s="68" t="str">
        <f t="shared" si="103"/>
        <v/>
      </c>
      <c r="AI62" s="69" t="str">
        <f t="shared" si="23"/>
        <v/>
      </c>
      <c r="AJ62" s="63" t="str">
        <f t="shared" si="104"/>
        <v/>
      </c>
      <c r="AK62" s="63" t="str">
        <f t="shared" si="105"/>
        <v/>
      </c>
      <c r="AL62" s="63" t="str">
        <f t="shared" si="106"/>
        <v/>
      </c>
      <c r="AM62" s="63" t="str">
        <f t="shared" si="107"/>
        <v/>
      </c>
      <c r="AN62" s="63" t="str">
        <f t="shared" si="108"/>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3">
      <c r="C64" s="128" t="s">
        <v>2612</v>
      </c>
      <c r="D64" s="112"/>
      <c r="E64" s="51"/>
      <c r="F64" s="52"/>
      <c r="G64" s="52"/>
      <c r="H64" s="51"/>
      <c r="I64" s="51"/>
      <c r="J64" s="53"/>
      <c r="K64" s="53"/>
      <c r="L64" s="77" t="str">
        <f t="shared" si="87"/>
        <v xml:space="preserve">            { line: "Manantiales, bendecid al Señor;, ", sC: ""},</v>
      </c>
      <c r="M64" s="55" t="str">
        <f t="shared" si="88"/>
        <v/>
      </c>
      <c r="N64" s="56" t="str">
        <f t="shared" si="2"/>
        <v/>
      </c>
      <c r="O64" s="57" t="str">
        <f t="shared" si="89"/>
        <v/>
      </c>
      <c r="P64" s="58" t="str">
        <f t="shared" si="4"/>
        <v/>
      </c>
      <c r="Q64" s="59" t="str">
        <f t="shared" si="90"/>
        <v/>
      </c>
      <c r="R64" s="60" t="str">
        <f t="shared" si="6"/>
        <v/>
      </c>
      <c r="S64" s="55" t="str">
        <f t="shared" si="91"/>
        <v/>
      </c>
      <c r="T64" s="61" t="str">
        <f t="shared" si="92"/>
        <v/>
      </c>
      <c r="U64" s="62" t="str">
        <f t="shared" si="9"/>
        <v/>
      </c>
      <c r="V64" s="63" t="str">
        <f t="shared" si="93"/>
        <v/>
      </c>
      <c r="W64" s="64" t="str">
        <f t="shared" si="11"/>
        <v/>
      </c>
      <c r="X64" s="63" t="str">
        <f t="shared" si="94"/>
        <v/>
      </c>
      <c r="Y64" s="63" t="str">
        <f t="shared" si="95"/>
        <v/>
      </c>
      <c r="Z64" s="55" t="str">
        <f t="shared" si="96"/>
        <v/>
      </c>
      <c r="AA64" s="65" t="str">
        <f t="shared" si="97"/>
        <v/>
      </c>
      <c r="AB64" s="56" t="str">
        <f t="shared" si="16"/>
        <v/>
      </c>
      <c r="AC64" s="66" t="str">
        <f t="shared" si="98"/>
        <v/>
      </c>
      <c r="AD64" s="58" t="str">
        <f t="shared" si="99"/>
        <v/>
      </c>
      <c r="AE64" s="67" t="str">
        <f t="shared" si="100"/>
        <v/>
      </c>
      <c r="AF64" s="60" t="str">
        <f t="shared" si="101"/>
        <v/>
      </c>
      <c r="AG64" s="60" t="str">
        <f t="shared" si="102"/>
        <v/>
      </c>
      <c r="AH64" s="68" t="str">
        <f t="shared" si="103"/>
        <v/>
      </c>
      <c r="AI64" s="69" t="str">
        <f t="shared" si="23"/>
        <v/>
      </c>
      <c r="AJ64" s="63" t="str">
        <f t="shared" si="104"/>
        <v/>
      </c>
      <c r="AK64" s="63" t="str">
        <f t="shared" si="105"/>
        <v/>
      </c>
      <c r="AL64" s="63" t="str">
        <f t="shared" si="106"/>
        <v/>
      </c>
      <c r="AM64" s="63" t="str">
        <f t="shared" si="107"/>
        <v/>
      </c>
      <c r="AN64" s="63" t="str">
        <f t="shared" si="108"/>
        <v/>
      </c>
    </row>
    <row r="65" spans="1:40" ht="25.5" outlineLevel="1" thickTop="1" thickBot="1" x14ac:dyDescent="0.3">
      <c r="C65" s="127" t="s">
        <v>2613</v>
      </c>
      <c r="D65" s="112"/>
      <c r="E65" s="51"/>
      <c r="F65" s="52"/>
      <c r="G65" s="52"/>
      <c r="H65" s="51"/>
      <c r="I65" s="51"/>
      <c r="J65" s="53"/>
      <c r="K65" s="53"/>
      <c r="L65" s="77" t="str">
        <f t="shared" si="87"/>
        <v xml:space="preserve">            { line: "mares y ríos, bendecid al Señor., ", sC: ""},</v>
      </c>
      <c r="M65" s="55" t="str">
        <f t="shared" si="88"/>
        <v/>
      </c>
      <c r="N65" s="56" t="str">
        <f t="shared" si="2"/>
        <v/>
      </c>
      <c r="O65" s="57" t="str">
        <f t="shared" si="89"/>
        <v/>
      </c>
      <c r="P65" s="58" t="str">
        <f t="shared" si="4"/>
        <v/>
      </c>
      <c r="Q65" s="59" t="str">
        <f t="shared" si="90"/>
        <v/>
      </c>
      <c r="R65" s="60" t="str">
        <f t="shared" si="6"/>
        <v/>
      </c>
      <c r="S65" s="55" t="str">
        <f t="shared" si="91"/>
        <v/>
      </c>
      <c r="T65" s="61" t="str">
        <f t="shared" si="92"/>
        <v/>
      </c>
      <c r="U65" s="62" t="str">
        <f t="shared" si="9"/>
        <v/>
      </c>
      <c r="V65" s="63" t="str">
        <f t="shared" si="93"/>
        <v/>
      </c>
      <c r="W65" s="64" t="str">
        <f t="shared" si="11"/>
        <v/>
      </c>
      <c r="X65" s="63" t="str">
        <f t="shared" si="94"/>
        <v/>
      </c>
      <c r="Y65" s="63" t="str">
        <f t="shared" si="95"/>
        <v/>
      </c>
      <c r="Z65" s="55" t="str">
        <f t="shared" si="96"/>
        <v/>
      </c>
      <c r="AA65" s="65" t="str">
        <f t="shared" si="97"/>
        <v/>
      </c>
      <c r="AB65" s="56" t="str">
        <f t="shared" si="16"/>
        <v/>
      </c>
      <c r="AC65" s="66" t="str">
        <f t="shared" si="98"/>
        <v/>
      </c>
      <c r="AD65" s="58" t="str">
        <f t="shared" si="99"/>
        <v/>
      </c>
      <c r="AE65" s="67" t="str">
        <f t="shared" si="100"/>
        <v/>
      </c>
      <c r="AF65" s="60" t="str">
        <f t="shared" si="101"/>
        <v/>
      </c>
      <c r="AG65" s="60" t="str">
        <f t="shared" si="102"/>
        <v/>
      </c>
      <c r="AH65" s="68" t="str">
        <f t="shared" si="103"/>
        <v/>
      </c>
      <c r="AI65" s="69" t="str">
        <f t="shared" si="23"/>
        <v/>
      </c>
      <c r="AJ65" s="63" t="str">
        <f t="shared" si="104"/>
        <v/>
      </c>
      <c r="AK65" s="63" t="str">
        <f t="shared" si="105"/>
        <v/>
      </c>
      <c r="AL65" s="63" t="str">
        <f t="shared" si="106"/>
        <v/>
      </c>
      <c r="AM65" s="63" t="str">
        <f t="shared" si="107"/>
        <v/>
      </c>
      <c r="AN65" s="63" t="str">
        <f t="shared" si="108"/>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3">
      <c r="C67" s="127" t="s">
        <v>2614</v>
      </c>
      <c r="D67" s="112"/>
      <c r="E67" s="51"/>
      <c r="F67" s="52"/>
      <c r="G67" s="52"/>
      <c r="H67" s="51"/>
      <c r="I67" s="51"/>
      <c r="J67" s="53"/>
      <c r="K67" s="53"/>
      <c r="L67" s="77" t="str">
        <f t="shared" si="87"/>
        <v xml:space="preserve">            { line: "Cetáceos y peces, bendecid al Señor;, ", sC: ""},</v>
      </c>
      <c r="M67" s="55" t="str">
        <f t="shared" si="88"/>
        <v/>
      </c>
      <c r="N67" s="56" t="str">
        <f t="shared" si="2"/>
        <v/>
      </c>
      <c r="O67" s="57" t="str">
        <f t="shared" si="89"/>
        <v/>
      </c>
      <c r="P67" s="58" t="str">
        <f t="shared" si="4"/>
        <v/>
      </c>
      <c r="Q67" s="59" t="str">
        <f t="shared" si="90"/>
        <v/>
      </c>
      <c r="R67" s="60" t="str">
        <f t="shared" si="6"/>
        <v/>
      </c>
      <c r="S67" s="55" t="str">
        <f t="shared" si="91"/>
        <v/>
      </c>
      <c r="T67" s="61" t="str">
        <f t="shared" si="92"/>
        <v/>
      </c>
      <c r="U67" s="62" t="str">
        <f t="shared" si="9"/>
        <v/>
      </c>
      <c r="V67" s="63" t="str">
        <f t="shared" si="93"/>
        <v/>
      </c>
      <c r="W67" s="64" t="str">
        <f t="shared" si="11"/>
        <v/>
      </c>
      <c r="X67" s="63" t="str">
        <f t="shared" si="94"/>
        <v/>
      </c>
      <c r="Y67" s="63" t="str">
        <f t="shared" si="95"/>
        <v/>
      </c>
      <c r="Z67" s="55" t="str">
        <f t="shared" si="96"/>
        <v/>
      </c>
      <c r="AA67" s="65" t="str">
        <f t="shared" si="97"/>
        <v/>
      </c>
      <c r="AB67" s="56" t="str">
        <f t="shared" si="16"/>
        <v/>
      </c>
      <c r="AC67" s="66" t="str">
        <f t="shared" si="98"/>
        <v/>
      </c>
      <c r="AD67" s="58" t="str">
        <f t="shared" si="99"/>
        <v/>
      </c>
      <c r="AE67" s="67" t="str">
        <f t="shared" si="100"/>
        <v/>
      </c>
      <c r="AF67" s="60" t="str">
        <f t="shared" si="101"/>
        <v/>
      </c>
      <c r="AG67" s="60" t="str">
        <f t="shared" si="102"/>
        <v/>
      </c>
      <c r="AH67" s="68" t="str">
        <f t="shared" si="103"/>
        <v/>
      </c>
      <c r="AI67" s="69" t="str">
        <f t="shared" si="23"/>
        <v/>
      </c>
      <c r="AJ67" s="63" t="str">
        <f t="shared" si="104"/>
        <v/>
      </c>
      <c r="AK67" s="63" t="str">
        <f t="shared" si="105"/>
        <v/>
      </c>
      <c r="AL67" s="63" t="str">
        <f t="shared" si="106"/>
        <v/>
      </c>
      <c r="AM67" s="63" t="str">
        <f t="shared" si="107"/>
        <v/>
      </c>
      <c r="AN67" s="63" t="str">
        <f t="shared" si="108"/>
        <v/>
      </c>
    </row>
    <row r="68" spans="1:40" ht="25.5" outlineLevel="1" thickTop="1" thickBot="1" x14ac:dyDescent="0.3">
      <c r="C68" s="128" t="s">
        <v>2615</v>
      </c>
      <c r="D68" s="112"/>
      <c r="E68" s="51"/>
      <c r="F68" s="52"/>
      <c r="G68" s="52"/>
      <c r="H68" s="51"/>
      <c r="I68" s="51"/>
      <c r="J68" s="53"/>
      <c r="K68" s="53"/>
      <c r="L68" s="77" t="str">
        <f t="shared" si="87"/>
        <v xml:space="preserve">            { line: "aves del cielo, bendecid al Señor., ", sC: ""},</v>
      </c>
      <c r="M68" s="55" t="str">
        <f t="shared" si="88"/>
        <v/>
      </c>
      <c r="N68" s="56" t="str">
        <f t="shared" si="2"/>
        <v/>
      </c>
      <c r="O68" s="57" t="str">
        <f t="shared" si="89"/>
        <v/>
      </c>
      <c r="P68" s="58" t="str">
        <f t="shared" si="4"/>
        <v/>
      </c>
      <c r="Q68" s="59" t="str">
        <f t="shared" si="90"/>
        <v/>
      </c>
      <c r="R68" s="60" t="str">
        <f t="shared" si="6"/>
        <v/>
      </c>
      <c r="S68" s="55" t="str">
        <f t="shared" si="91"/>
        <v/>
      </c>
      <c r="T68" s="61" t="str">
        <f t="shared" si="92"/>
        <v/>
      </c>
      <c r="U68" s="62" t="str">
        <f t="shared" si="9"/>
        <v/>
      </c>
      <c r="V68" s="63" t="str">
        <f t="shared" si="93"/>
        <v/>
      </c>
      <c r="W68" s="64" t="str">
        <f t="shared" si="11"/>
        <v/>
      </c>
      <c r="X68" s="63" t="str">
        <f t="shared" si="94"/>
        <v/>
      </c>
      <c r="Y68" s="63" t="str">
        <f t="shared" si="95"/>
        <v/>
      </c>
      <c r="Z68" s="55" t="str">
        <f t="shared" si="96"/>
        <v/>
      </c>
      <c r="AA68" s="65" t="str">
        <f t="shared" si="97"/>
        <v/>
      </c>
      <c r="AB68" s="56" t="str">
        <f t="shared" si="16"/>
        <v/>
      </c>
      <c r="AC68" s="66" t="str">
        <f t="shared" si="98"/>
        <v/>
      </c>
      <c r="AD68" s="58" t="str">
        <f t="shared" si="99"/>
        <v/>
      </c>
      <c r="AE68" s="67" t="str">
        <f t="shared" si="100"/>
        <v/>
      </c>
      <c r="AF68" s="60" t="str">
        <f t="shared" si="101"/>
        <v/>
      </c>
      <c r="AG68" s="60" t="str">
        <f t="shared" si="102"/>
        <v/>
      </c>
      <c r="AH68" s="68" t="str">
        <f t="shared" si="103"/>
        <v/>
      </c>
      <c r="AI68" s="69" t="str">
        <f t="shared" si="23"/>
        <v/>
      </c>
      <c r="AJ68" s="63" t="str">
        <f t="shared" si="104"/>
        <v/>
      </c>
      <c r="AK68" s="63" t="str">
        <f t="shared" si="105"/>
        <v/>
      </c>
      <c r="AL68" s="63" t="str">
        <f t="shared" si="106"/>
        <v/>
      </c>
      <c r="AM68" s="63" t="str">
        <f t="shared" si="107"/>
        <v/>
      </c>
      <c r="AN68" s="63" t="str">
        <f t="shared" si="108"/>
        <v/>
      </c>
    </row>
    <row r="69" spans="1:40" ht="27.75" thickTop="1" thickBot="1" x14ac:dyDescent="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3">
      <c r="C70" s="128" t="s">
        <v>2616</v>
      </c>
      <c r="D70" s="112"/>
      <c r="E70" s="51"/>
      <c r="F70" s="52"/>
      <c r="G70" s="52"/>
      <c r="H70" s="51"/>
      <c r="I70" s="51"/>
      <c r="J70" s="53"/>
      <c r="K70" s="53"/>
      <c r="L70" s="77" t="str">
        <f t="shared" si="87"/>
        <v xml:space="preserve">            { line: "Fieras y ganados, bendecid al Señor,, ", sC: ""},</v>
      </c>
      <c r="M70" s="55" t="str">
        <f t="shared" si="88"/>
        <v/>
      </c>
      <c r="N70" s="56" t="str">
        <f t="shared" si="2"/>
        <v/>
      </c>
      <c r="O70" s="57" t="str">
        <f t="shared" si="89"/>
        <v/>
      </c>
      <c r="P70" s="58" t="str">
        <f t="shared" si="4"/>
        <v/>
      </c>
      <c r="Q70" s="59" t="str">
        <f t="shared" si="90"/>
        <v/>
      </c>
      <c r="R70" s="60" t="str">
        <f t="shared" si="6"/>
        <v/>
      </c>
      <c r="S70" s="55" t="str">
        <f t="shared" si="91"/>
        <v/>
      </c>
      <c r="T70" s="61" t="str">
        <f t="shared" si="92"/>
        <v/>
      </c>
      <c r="U70" s="62" t="str">
        <f t="shared" si="9"/>
        <v/>
      </c>
      <c r="V70" s="63" t="str">
        <f t="shared" si="93"/>
        <v/>
      </c>
      <c r="W70" s="64" t="str">
        <f t="shared" si="11"/>
        <v/>
      </c>
      <c r="X70" s="63" t="str">
        <f t="shared" si="94"/>
        <v/>
      </c>
      <c r="Y70" s="63" t="str">
        <f t="shared" si="95"/>
        <v/>
      </c>
      <c r="Z70" s="55" t="str">
        <f t="shared" si="96"/>
        <v/>
      </c>
      <c r="AA70" s="65" t="str">
        <f t="shared" si="97"/>
        <v/>
      </c>
      <c r="AB70" s="56" t="str">
        <f t="shared" si="16"/>
        <v/>
      </c>
      <c r="AC70" s="66" t="str">
        <f t="shared" si="98"/>
        <v/>
      </c>
      <c r="AD70" s="58" t="str">
        <f t="shared" si="99"/>
        <v/>
      </c>
      <c r="AE70" s="67" t="str">
        <f t="shared" si="100"/>
        <v/>
      </c>
      <c r="AF70" s="60" t="str">
        <f t="shared" si="101"/>
        <v/>
      </c>
      <c r="AG70" s="60" t="str">
        <f t="shared" si="102"/>
        <v/>
      </c>
      <c r="AH70" s="68" t="str">
        <f t="shared" si="103"/>
        <v/>
      </c>
      <c r="AI70" s="69" t="str">
        <f t="shared" si="23"/>
        <v/>
      </c>
      <c r="AJ70" s="63" t="str">
        <f t="shared" si="104"/>
        <v/>
      </c>
      <c r="AK70" s="63" t="str">
        <f t="shared" si="105"/>
        <v/>
      </c>
      <c r="AL70" s="63" t="str">
        <f t="shared" si="106"/>
        <v/>
      </c>
      <c r="AM70" s="63" t="str">
        <f t="shared" si="107"/>
        <v/>
      </c>
      <c r="AN70" s="63" t="str">
        <f t="shared" si="108"/>
        <v/>
      </c>
    </row>
    <row r="71" spans="1:40" ht="25.5" outlineLevel="1" thickTop="1" thickBot="1" x14ac:dyDescent="0.3">
      <c r="C71" s="127" t="s">
        <v>2591</v>
      </c>
      <c r="D71" s="112"/>
      <c r="E71" s="51"/>
      <c r="F71" s="52"/>
      <c r="G71" s="52"/>
      <c r="H71" s="51"/>
      <c r="I71" s="51"/>
      <c r="J71" s="53"/>
      <c r="K71" s="53"/>
      <c r="L71" s="77" t="str">
        <f t="shared" si="87"/>
        <v xml:space="preserve">            { line: "ensalzadlo con himnos por los siglos., ", sC: ""},</v>
      </c>
      <c r="M71" s="55" t="str">
        <f t="shared" si="88"/>
        <v/>
      </c>
      <c r="N71" s="56" t="str">
        <f t="shared" si="2"/>
        <v/>
      </c>
      <c r="O71" s="57" t="str">
        <f t="shared" si="89"/>
        <v/>
      </c>
      <c r="P71" s="58" t="str">
        <f t="shared" si="4"/>
        <v/>
      </c>
      <c r="Q71" s="59" t="str">
        <f t="shared" si="90"/>
        <v/>
      </c>
      <c r="R71" s="60" t="str">
        <f t="shared" si="6"/>
        <v/>
      </c>
      <c r="S71" s="55" t="str">
        <f t="shared" si="91"/>
        <v/>
      </c>
      <c r="T71" s="61" t="str">
        <f t="shared" si="92"/>
        <v/>
      </c>
      <c r="U71" s="62" t="str">
        <f t="shared" si="9"/>
        <v/>
      </c>
      <c r="V71" s="63" t="str">
        <f t="shared" si="93"/>
        <v/>
      </c>
      <c r="W71" s="64" t="str">
        <f t="shared" si="11"/>
        <v/>
      </c>
      <c r="X71" s="63" t="str">
        <f t="shared" si="94"/>
        <v/>
      </c>
      <c r="Y71" s="63" t="str">
        <f t="shared" si="95"/>
        <v/>
      </c>
      <c r="Z71" s="55" t="str">
        <f t="shared" si="96"/>
        <v/>
      </c>
      <c r="AA71" s="65" t="str">
        <f t="shared" si="97"/>
        <v/>
      </c>
      <c r="AB71" s="56" t="str">
        <f t="shared" si="16"/>
        <v/>
      </c>
      <c r="AC71" s="66" t="str">
        <f t="shared" si="98"/>
        <v/>
      </c>
      <c r="AD71" s="58" t="str">
        <f t="shared" si="99"/>
        <v/>
      </c>
      <c r="AE71" s="67" t="str">
        <f t="shared" si="100"/>
        <v/>
      </c>
      <c r="AF71" s="60" t="str">
        <f t="shared" si="101"/>
        <v/>
      </c>
      <c r="AG71" s="60" t="str">
        <f t="shared" si="102"/>
        <v/>
      </c>
      <c r="AH71" s="68" t="str">
        <f t="shared" si="103"/>
        <v/>
      </c>
      <c r="AI71" s="69" t="str">
        <f t="shared" si="23"/>
        <v/>
      </c>
      <c r="AJ71" s="63" t="str">
        <f t="shared" si="104"/>
        <v/>
      </c>
      <c r="AK71" s="63" t="str">
        <f t="shared" si="105"/>
        <v/>
      </c>
      <c r="AL71" s="63" t="str">
        <f t="shared" si="106"/>
        <v/>
      </c>
      <c r="AM71" s="63" t="str">
        <f t="shared" si="107"/>
        <v/>
      </c>
      <c r="AN71" s="63" t="str">
        <f t="shared" si="108"/>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3">
      <c r="C73" s="127" t="s">
        <v>2617</v>
      </c>
      <c r="D73" s="112"/>
      <c r="E73" s="51"/>
      <c r="F73" s="52"/>
      <c r="G73" s="52"/>
      <c r="H73" s="51"/>
      <c r="I73" s="51"/>
      <c r="J73" s="53"/>
      <c r="K73" s="53"/>
      <c r="L73" s="77" t="str">
        <f t="shared" si="87"/>
        <v xml:space="preserve">            { line: "Hijos de los hombres, bendecid al Señor;, ", sC: ""},</v>
      </c>
      <c r="M73" s="55" t="str">
        <f t="shared" si="88"/>
        <v/>
      </c>
      <c r="N73" s="56" t="str">
        <f t="shared" si="2"/>
        <v/>
      </c>
      <c r="O73" s="57" t="str">
        <f t="shared" si="89"/>
        <v/>
      </c>
      <c r="P73" s="58" t="str">
        <f t="shared" si="4"/>
        <v/>
      </c>
      <c r="Q73" s="59" t="str">
        <f t="shared" si="90"/>
        <v/>
      </c>
      <c r="R73" s="60" t="str">
        <f t="shared" si="6"/>
        <v/>
      </c>
      <c r="S73" s="55" t="str">
        <f t="shared" si="91"/>
        <v/>
      </c>
      <c r="T73" s="61" t="str">
        <f t="shared" si="92"/>
        <v/>
      </c>
      <c r="U73" s="62" t="str">
        <f t="shared" si="9"/>
        <v/>
      </c>
      <c r="V73" s="63" t="str">
        <f t="shared" si="93"/>
        <v/>
      </c>
      <c r="W73" s="64" t="str">
        <f t="shared" si="11"/>
        <v/>
      </c>
      <c r="X73" s="63" t="str">
        <f t="shared" si="94"/>
        <v/>
      </c>
      <c r="Y73" s="63" t="str">
        <f t="shared" si="95"/>
        <v/>
      </c>
      <c r="Z73" s="55" t="str">
        <f t="shared" si="96"/>
        <v/>
      </c>
      <c r="AA73" s="65" t="str">
        <f t="shared" si="97"/>
        <v/>
      </c>
      <c r="AB73" s="56" t="str">
        <f t="shared" si="16"/>
        <v/>
      </c>
      <c r="AC73" s="66" t="str">
        <f t="shared" si="98"/>
        <v/>
      </c>
      <c r="AD73" s="58" t="str">
        <f t="shared" si="99"/>
        <v/>
      </c>
      <c r="AE73" s="67" t="str">
        <f t="shared" si="100"/>
        <v/>
      </c>
      <c r="AF73" s="60" t="str">
        <f t="shared" si="101"/>
        <v/>
      </c>
      <c r="AG73" s="60" t="str">
        <f t="shared" si="102"/>
        <v/>
      </c>
      <c r="AH73" s="68" t="str">
        <f t="shared" si="103"/>
        <v/>
      </c>
      <c r="AI73" s="69" t="str">
        <f t="shared" si="23"/>
        <v/>
      </c>
      <c r="AJ73" s="63" t="str">
        <f t="shared" si="104"/>
        <v/>
      </c>
      <c r="AK73" s="63" t="str">
        <f t="shared" si="105"/>
        <v/>
      </c>
      <c r="AL73" s="63" t="str">
        <f t="shared" si="106"/>
        <v/>
      </c>
      <c r="AM73" s="63" t="str">
        <f t="shared" si="107"/>
        <v/>
      </c>
      <c r="AN73" s="63" t="str">
        <f t="shared" si="108"/>
        <v/>
      </c>
    </row>
    <row r="74" spans="1:40" ht="25.5" outlineLevel="1" thickTop="1" thickBot="1" x14ac:dyDescent="0.3">
      <c r="C74" s="128" t="s">
        <v>2618</v>
      </c>
      <c r="D74" s="112"/>
      <c r="E74" s="51"/>
      <c r="F74" s="52"/>
      <c r="G74" s="52"/>
      <c r="H74" s="51"/>
      <c r="I74" s="51"/>
      <c r="J74" s="53"/>
      <c r="K74" s="53"/>
      <c r="L74" s="77" t="str">
        <f t="shared" si="87"/>
        <v xml:space="preserve">            { line: "bendiga Israel al Señor., ", sC: ""},</v>
      </c>
      <c r="M74" s="55" t="str">
        <f t="shared" si="88"/>
        <v/>
      </c>
      <c r="N74" s="56" t="str">
        <f t="shared" si="2"/>
        <v/>
      </c>
      <c r="O74" s="57" t="str">
        <f t="shared" si="89"/>
        <v/>
      </c>
      <c r="P74" s="58" t="str">
        <f t="shared" si="4"/>
        <v/>
      </c>
      <c r="Q74" s="59" t="str">
        <f t="shared" si="90"/>
        <v/>
      </c>
      <c r="R74" s="60" t="str">
        <f t="shared" si="6"/>
        <v/>
      </c>
      <c r="S74" s="55" t="str">
        <f t="shared" si="91"/>
        <v/>
      </c>
      <c r="T74" s="61" t="str">
        <f t="shared" si="92"/>
        <v/>
      </c>
      <c r="U74" s="62" t="str">
        <f t="shared" si="9"/>
        <v/>
      </c>
      <c r="V74" s="63" t="str">
        <f t="shared" si="93"/>
        <v/>
      </c>
      <c r="W74" s="64" t="str">
        <f t="shared" si="11"/>
        <v/>
      </c>
      <c r="X74" s="63" t="str">
        <f t="shared" si="94"/>
        <v/>
      </c>
      <c r="Y74" s="63" t="str">
        <f t="shared" si="95"/>
        <v/>
      </c>
      <c r="Z74" s="55" t="str">
        <f t="shared" si="96"/>
        <v/>
      </c>
      <c r="AA74" s="65" t="str">
        <f t="shared" si="97"/>
        <v/>
      </c>
      <c r="AB74" s="56" t="str">
        <f t="shared" si="16"/>
        <v/>
      </c>
      <c r="AC74" s="66" t="str">
        <f t="shared" si="98"/>
        <v/>
      </c>
      <c r="AD74" s="58" t="str">
        <f t="shared" si="99"/>
        <v/>
      </c>
      <c r="AE74" s="67" t="str">
        <f t="shared" si="100"/>
        <v/>
      </c>
      <c r="AF74" s="60" t="str">
        <f t="shared" si="101"/>
        <v/>
      </c>
      <c r="AG74" s="60" t="str">
        <f t="shared" si="102"/>
        <v/>
      </c>
      <c r="AH74" s="68" t="str">
        <f t="shared" si="103"/>
        <v/>
      </c>
      <c r="AI74" s="69" t="str">
        <f t="shared" si="23"/>
        <v/>
      </c>
      <c r="AJ74" s="63" t="str">
        <f t="shared" si="104"/>
        <v/>
      </c>
      <c r="AK74" s="63" t="str">
        <f t="shared" si="105"/>
        <v/>
      </c>
      <c r="AL74" s="63" t="str">
        <f t="shared" si="106"/>
        <v/>
      </c>
      <c r="AM74" s="63" t="str">
        <f t="shared" si="107"/>
        <v/>
      </c>
      <c r="AN74" s="63" t="str">
        <f t="shared" si="108"/>
        <v/>
      </c>
    </row>
    <row r="75" spans="1:40" ht="27.75" thickTop="1" thickBot="1" x14ac:dyDescent="0.4">
      <c r="A75" s="72"/>
      <c r="B75" s="72"/>
      <c r="C75" s="72"/>
      <c r="D75" s="73"/>
      <c r="E75" s="73"/>
      <c r="F75" s="73"/>
      <c r="G75" s="73"/>
      <c r="H75" s="73"/>
      <c r="I75" s="73"/>
      <c r="J75" s="73"/>
      <c r="K75" s="73"/>
      <c r="L75" s="74" t="s">
        <v>997</v>
      </c>
      <c r="M75" s="55"/>
      <c r="N75" s="56"/>
      <c r="O75" s="57"/>
      <c r="P75" s="58"/>
      <c r="Q75" s="59"/>
      <c r="R75" s="60" t="str">
        <f>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outlineLevel="1" thickTop="1" thickBot="1" x14ac:dyDescent="0.3">
      <c r="C76" s="128" t="s">
        <v>2619</v>
      </c>
      <c r="D76" s="112"/>
      <c r="E76" s="51"/>
      <c r="F76" s="52"/>
      <c r="G76" s="52"/>
      <c r="H76" s="51"/>
      <c r="I76" s="51"/>
      <c r="J76" s="53"/>
      <c r="K76" s="53"/>
      <c r="L76" s="77" t="str">
        <f t="shared" si="87"/>
        <v xml:space="preserve">            { line: "Sacerdotes del Señor, bendecid al Señor;, ", sC: ""},</v>
      </c>
      <c r="M76" s="55" t="str">
        <f t="shared" si="88"/>
        <v/>
      </c>
      <c r="N76" s="56" t="str">
        <f t="shared" si="2"/>
        <v/>
      </c>
      <c r="O76" s="57" t="str">
        <f t="shared" si="89"/>
        <v/>
      </c>
      <c r="P76" s="58" t="str">
        <f t="shared" si="4"/>
        <v/>
      </c>
      <c r="Q76" s="59" t="str">
        <f t="shared" si="90"/>
        <v/>
      </c>
      <c r="R76" s="60" t="str">
        <f t="shared" si="6"/>
        <v/>
      </c>
      <c r="S76" s="55" t="str">
        <f t="shared" si="91"/>
        <v/>
      </c>
      <c r="T76" s="61" t="str">
        <f t="shared" si="92"/>
        <v/>
      </c>
      <c r="U76" s="62" t="str">
        <f t="shared" si="9"/>
        <v/>
      </c>
      <c r="V76" s="63" t="str">
        <f t="shared" si="93"/>
        <v/>
      </c>
      <c r="W76" s="64" t="str">
        <f t="shared" si="11"/>
        <v/>
      </c>
      <c r="X76" s="63" t="str">
        <f t="shared" si="94"/>
        <v/>
      </c>
      <c r="Y76" s="63" t="str">
        <f t="shared" si="95"/>
        <v/>
      </c>
      <c r="Z76" s="55" t="str">
        <f t="shared" si="96"/>
        <v/>
      </c>
      <c r="AA76" s="65" t="str">
        <f t="shared" si="97"/>
        <v/>
      </c>
      <c r="AB76" s="56" t="str">
        <f t="shared" si="16"/>
        <v/>
      </c>
      <c r="AC76" s="66" t="str">
        <f t="shared" si="98"/>
        <v/>
      </c>
      <c r="AD76" s="58" t="str">
        <f t="shared" si="99"/>
        <v/>
      </c>
      <c r="AE76" s="67" t="str">
        <f t="shared" si="100"/>
        <v/>
      </c>
      <c r="AF76" s="60" t="str">
        <f t="shared" si="101"/>
        <v/>
      </c>
      <c r="AG76" s="60" t="str">
        <f t="shared" si="102"/>
        <v/>
      </c>
      <c r="AH76" s="68" t="str">
        <f t="shared" si="103"/>
        <v/>
      </c>
      <c r="AI76" s="69" t="str">
        <f t="shared" si="23"/>
        <v/>
      </c>
      <c r="AJ76" s="63" t="str">
        <f t="shared" si="104"/>
        <v/>
      </c>
      <c r="AK76" s="63" t="str">
        <f t="shared" si="105"/>
        <v/>
      </c>
      <c r="AL76" s="63" t="str">
        <f t="shared" si="106"/>
        <v/>
      </c>
      <c r="AM76" s="63" t="str">
        <f t="shared" si="107"/>
        <v/>
      </c>
      <c r="AN76" s="63" t="str">
        <f t="shared" si="108"/>
        <v/>
      </c>
    </row>
    <row r="77" spans="1:40" ht="25.5" outlineLevel="1" thickTop="1" thickBot="1" x14ac:dyDescent="0.3">
      <c r="C77" s="127" t="s">
        <v>2620</v>
      </c>
      <c r="D77" s="112"/>
      <c r="E77" s="51"/>
      <c r="F77" s="52"/>
      <c r="G77" s="52"/>
      <c r="H77" s="51"/>
      <c r="I77" s="51"/>
      <c r="J77" s="53"/>
      <c r="K77" s="53"/>
      <c r="L77" s="77" t="str">
        <f t="shared" si="87"/>
        <v xml:space="preserve">            { line: "siervos del Señor, bendecid al Señor., ", sC: ""},</v>
      </c>
      <c r="M77" s="55" t="str">
        <f t="shared" si="88"/>
        <v/>
      </c>
      <c r="N77" s="56" t="str">
        <f t="shared" si="2"/>
        <v/>
      </c>
      <c r="O77" s="57" t="str">
        <f t="shared" si="89"/>
        <v/>
      </c>
      <c r="P77" s="58" t="str">
        <f t="shared" si="4"/>
        <v/>
      </c>
      <c r="Q77" s="59" t="str">
        <f t="shared" si="90"/>
        <v/>
      </c>
      <c r="R77" s="60" t="str">
        <f t="shared" si="6"/>
        <v/>
      </c>
      <c r="S77" s="55" t="str">
        <f t="shared" si="91"/>
        <v/>
      </c>
      <c r="T77" s="61" t="str">
        <f t="shared" si="92"/>
        <v/>
      </c>
      <c r="U77" s="62" t="str">
        <f t="shared" si="9"/>
        <v/>
      </c>
      <c r="V77" s="63" t="str">
        <f t="shared" si="93"/>
        <v/>
      </c>
      <c r="W77" s="64" t="str">
        <f t="shared" si="11"/>
        <v/>
      </c>
      <c r="X77" s="63" t="str">
        <f t="shared" si="94"/>
        <v/>
      </c>
      <c r="Y77" s="63" t="str">
        <f t="shared" si="95"/>
        <v/>
      </c>
      <c r="Z77" s="55" t="str">
        <f t="shared" si="96"/>
        <v/>
      </c>
      <c r="AA77" s="65" t="str">
        <f t="shared" si="97"/>
        <v/>
      </c>
      <c r="AB77" s="56" t="str">
        <f t="shared" si="16"/>
        <v/>
      </c>
      <c r="AC77" s="66" t="str">
        <f t="shared" si="98"/>
        <v/>
      </c>
      <c r="AD77" s="58" t="str">
        <f t="shared" si="99"/>
        <v/>
      </c>
      <c r="AE77" s="67" t="str">
        <f t="shared" si="100"/>
        <v/>
      </c>
      <c r="AF77" s="60" t="str">
        <f t="shared" si="101"/>
        <v/>
      </c>
      <c r="AG77" s="60" t="str">
        <f t="shared" si="102"/>
        <v/>
      </c>
      <c r="AH77" s="68" t="str">
        <f t="shared" si="103"/>
        <v/>
      </c>
      <c r="AI77" s="69" t="str">
        <f t="shared" si="23"/>
        <v/>
      </c>
      <c r="AJ77" s="63" t="str">
        <f t="shared" si="104"/>
        <v/>
      </c>
      <c r="AK77" s="63" t="str">
        <f t="shared" si="105"/>
        <v/>
      </c>
      <c r="AL77" s="63" t="str">
        <f t="shared" si="106"/>
        <v/>
      </c>
      <c r="AM77" s="63" t="str">
        <f t="shared" si="107"/>
        <v/>
      </c>
      <c r="AN77" s="63" t="str">
        <f t="shared" si="108"/>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outlineLevel="1" thickTop="1" thickBot="1" x14ac:dyDescent="0.3">
      <c r="C79" s="127" t="s">
        <v>2621</v>
      </c>
      <c r="D79" s="112"/>
      <c r="E79" s="51"/>
      <c r="F79" s="52"/>
      <c r="G79" s="52"/>
      <c r="H79" s="51"/>
      <c r="I79" s="51"/>
      <c r="J79" s="53"/>
      <c r="K79" s="53"/>
      <c r="L79" s="77" t="str">
        <f t="shared" si="87"/>
        <v xml:space="preserve">            { line: "Almas y espíritus justos, bendecid al Señor;, ", sC: ""},</v>
      </c>
      <c r="M79" s="55" t="str">
        <f t="shared" si="88"/>
        <v/>
      </c>
      <c r="N79" s="56" t="str">
        <f t="shared" si="2"/>
        <v/>
      </c>
      <c r="O79" s="57" t="str">
        <f t="shared" si="89"/>
        <v/>
      </c>
      <c r="P79" s="58" t="str">
        <f t="shared" si="4"/>
        <v/>
      </c>
      <c r="Q79" s="59" t="str">
        <f t="shared" si="90"/>
        <v/>
      </c>
      <c r="R79" s="60" t="str">
        <f t="shared" si="6"/>
        <v/>
      </c>
      <c r="S79" s="55" t="str">
        <f t="shared" si="91"/>
        <v/>
      </c>
      <c r="T79" s="61" t="str">
        <f t="shared" si="92"/>
        <v/>
      </c>
      <c r="U79" s="62" t="str">
        <f t="shared" si="9"/>
        <v/>
      </c>
      <c r="V79" s="63" t="str">
        <f t="shared" si="93"/>
        <v/>
      </c>
      <c r="W79" s="64" t="str">
        <f t="shared" si="11"/>
        <v/>
      </c>
      <c r="X79" s="63" t="str">
        <f t="shared" si="94"/>
        <v/>
      </c>
      <c r="Y79" s="63" t="str">
        <f t="shared" si="95"/>
        <v/>
      </c>
      <c r="Z79" s="55" t="str">
        <f t="shared" si="96"/>
        <v/>
      </c>
      <c r="AA79" s="65" t="str">
        <f t="shared" si="97"/>
        <v/>
      </c>
      <c r="AB79" s="56" t="str">
        <f t="shared" si="16"/>
        <v/>
      </c>
      <c r="AC79" s="66" t="str">
        <f t="shared" si="98"/>
        <v/>
      </c>
      <c r="AD79" s="58" t="str">
        <f t="shared" si="99"/>
        <v/>
      </c>
      <c r="AE79" s="67" t="str">
        <f t="shared" si="100"/>
        <v/>
      </c>
      <c r="AF79" s="60" t="str">
        <f t="shared" si="101"/>
        <v/>
      </c>
      <c r="AG79" s="60" t="str">
        <f t="shared" si="102"/>
        <v/>
      </c>
      <c r="AH79" s="68" t="str">
        <f t="shared" si="103"/>
        <v/>
      </c>
      <c r="AI79" s="69" t="str">
        <f t="shared" si="23"/>
        <v/>
      </c>
      <c r="AJ79" s="63" t="str">
        <f t="shared" si="104"/>
        <v/>
      </c>
      <c r="AK79" s="63" t="str">
        <f t="shared" si="105"/>
        <v/>
      </c>
      <c r="AL79" s="63" t="str">
        <f t="shared" si="106"/>
        <v/>
      </c>
      <c r="AM79" s="63" t="str">
        <f t="shared" si="107"/>
        <v/>
      </c>
      <c r="AN79" s="63" t="str">
        <f t="shared" si="108"/>
        <v/>
      </c>
    </row>
    <row r="80" spans="1:40" ht="25.5" outlineLevel="1" thickTop="1" thickBot="1" x14ac:dyDescent="0.3">
      <c r="C80" s="128" t="s">
        <v>2622</v>
      </c>
      <c r="D80" s="112"/>
      <c r="E80" s="51"/>
      <c r="F80" s="52"/>
      <c r="G80" s="52"/>
      <c r="H80" s="51"/>
      <c r="I80" s="51"/>
      <c r="J80" s="53"/>
      <c r="K80" s="53"/>
      <c r="L80" s="77" t="str">
        <f t="shared" si="87"/>
        <v xml:space="preserve">            { line: "santos y humildes de corazón, bendecid al Señor., ", sC: ""},</v>
      </c>
      <c r="M80" s="55" t="str">
        <f t="shared" si="88"/>
        <v/>
      </c>
      <c r="N80" s="56" t="str">
        <f t="shared" si="2"/>
        <v/>
      </c>
      <c r="O80" s="57" t="str">
        <f t="shared" si="89"/>
        <v/>
      </c>
      <c r="P80" s="58" t="str">
        <f t="shared" si="4"/>
        <v/>
      </c>
      <c r="Q80" s="59" t="str">
        <f t="shared" si="90"/>
        <v/>
      </c>
      <c r="R80" s="60" t="str">
        <f t="shared" si="6"/>
        <v/>
      </c>
      <c r="S80" s="55" t="str">
        <f t="shared" si="91"/>
        <v/>
      </c>
      <c r="T80" s="61" t="str">
        <f t="shared" si="92"/>
        <v/>
      </c>
      <c r="U80" s="62" t="str">
        <f t="shared" si="9"/>
        <v/>
      </c>
      <c r="V80" s="63" t="str">
        <f t="shared" si="93"/>
        <v/>
      </c>
      <c r="W80" s="64" t="str">
        <f t="shared" si="11"/>
        <v/>
      </c>
      <c r="X80" s="63" t="str">
        <f t="shared" si="94"/>
        <v/>
      </c>
      <c r="Y80" s="63" t="str">
        <f t="shared" si="95"/>
        <v/>
      </c>
      <c r="Z80" s="55" t="str">
        <f t="shared" si="96"/>
        <v/>
      </c>
      <c r="AA80" s="65" t="str">
        <f t="shared" si="97"/>
        <v/>
      </c>
      <c r="AB80" s="56" t="str">
        <f t="shared" si="16"/>
        <v/>
      </c>
      <c r="AC80" s="66" t="str">
        <f t="shared" si="98"/>
        <v/>
      </c>
      <c r="AD80" s="58" t="str">
        <f t="shared" si="99"/>
        <v/>
      </c>
      <c r="AE80" s="67" t="str">
        <f t="shared" si="100"/>
        <v/>
      </c>
      <c r="AF80" s="60" t="str">
        <f t="shared" si="101"/>
        <v/>
      </c>
      <c r="AG80" s="60" t="str">
        <f t="shared" si="102"/>
        <v/>
      </c>
      <c r="AH80" s="68" t="str">
        <f t="shared" si="103"/>
        <v/>
      </c>
      <c r="AI80" s="69" t="str">
        <f t="shared" si="23"/>
        <v/>
      </c>
      <c r="AJ80" s="63" t="str">
        <f t="shared" si="104"/>
        <v/>
      </c>
      <c r="AK80" s="63" t="str">
        <f t="shared" si="105"/>
        <v/>
      </c>
      <c r="AL80" s="63" t="str">
        <f t="shared" si="106"/>
        <v/>
      </c>
      <c r="AM80" s="63" t="str">
        <f t="shared" si="107"/>
        <v/>
      </c>
      <c r="AN80" s="63" t="str">
        <f t="shared" si="108"/>
        <v/>
      </c>
    </row>
    <row r="81" spans="1:40" ht="27.75" thickTop="1" thickBot="1" x14ac:dyDescent="0.4">
      <c r="A81" s="72"/>
      <c r="B81" s="72"/>
      <c r="C81" s="72"/>
      <c r="D81" s="73"/>
      <c r="E81" s="73"/>
      <c r="F81" s="73"/>
      <c r="G81" s="73"/>
      <c r="H81" s="73"/>
      <c r="I81" s="73"/>
      <c r="J81" s="73"/>
      <c r="K81" s="73"/>
      <c r="L81" s="74" t="s">
        <v>997</v>
      </c>
      <c r="M81" s="55"/>
      <c r="N81" s="56"/>
      <c r="O81" s="57"/>
      <c r="P81" s="58"/>
      <c r="Q81" s="59"/>
      <c r="R81" s="60" t="str">
        <f>IF(N81="Do",10,IF(N81="Re",22,IF(N81="Mi",20,IF(N81="Fa",20,IF(N81="Sol",14,IF(N81="La",20,IF(N81="Si",20,IF(N81="Do#",14,IF(N81="Fa#",15,IF(N81="Sol#",20,IF(N81="Si♭",17,"")))))))))))</f>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5.5" outlineLevel="1" thickTop="1" thickBot="1" x14ac:dyDescent="0.3">
      <c r="C82" s="128" t="s">
        <v>2623</v>
      </c>
      <c r="D82" s="112"/>
      <c r="E82" s="51"/>
      <c r="F82" s="52"/>
      <c r="G82" s="52"/>
      <c r="H82" s="51"/>
      <c r="I82" s="51"/>
      <c r="J82" s="53"/>
      <c r="K82" s="53"/>
      <c r="L82" s="77" t="str">
        <f t="shared" si="87"/>
        <v xml:space="preserve">            { line: "Ananías, Azarías y Misael, bendecid al Señor,, ", sC: ""},</v>
      </c>
      <c r="M82" s="55" t="str">
        <f t="shared" si="88"/>
        <v/>
      </c>
      <c r="N82" s="56" t="str">
        <f t="shared" si="2"/>
        <v/>
      </c>
      <c r="O82" s="57" t="str">
        <f t="shared" si="89"/>
        <v/>
      </c>
      <c r="P82" s="58" t="str">
        <f t="shared" si="4"/>
        <v/>
      </c>
      <c r="Q82" s="59" t="str">
        <f t="shared" si="90"/>
        <v/>
      </c>
      <c r="R82" s="60" t="str">
        <f t="shared" si="6"/>
        <v/>
      </c>
      <c r="S82" s="55" t="str">
        <f t="shared" si="91"/>
        <v/>
      </c>
      <c r="T82" s="61" t="str">
        <f t="shared" si="92"/>
        <v/>
      </c>
      <c r="U82" s="62" t="str">
        <f t="shared" si="9"/>
        <v/>
      </c>
      <c r="V82" s="63" t="str">
        <f t="shared" si="93"/>
        <v/>
      </c>
      <c r="W82" s="64" t="str">
        <f t="shared" si="11"/>
        <v/>
      </c>
      <c r="X82" s="63" t="str">
        <f t="shared" si="94"/>
        <v/>
      </c>
      <c r="Y82" s="63" t="str">
        <f t="shared" si="95"/>
        <v/>
      </c>
      <c r="Z82" s="55" t="str">
        <f t="shared" si="96"/>
        <v/>
      </c>
      <c r="AA82" s="65" t="str">
        <f t="shared" si="97"/>
        <v/>
      </c>
      <c r="AB82" s="56" t="str">
        <f t="shared" si="16"/>
        <v/>
      </c>
      <c r="AC82" s="66" t="str">
        <f t="shared" si="98"/>
        <v/>
      </c>
      <c r="AD82" s="58" t="str">
        <f t="shared" si="99"/>
        <v/>
      </c>
      <c r="AE82" s="67" t="str">
        <f t="shared" si="100"/>
        <v/>
      </c>
      <c r="AF82" s="60" t="str">
        <f t="shared" si="101"/>
        <v/>
      </c>
      <c r="AG82" s="60" t="str">
        <f t="shared" si="102"/>
        <v/>
      </c>
      <c r="AH82" s="68" t="str">
        <f t="shared" si="103"/>
        <v/>
      </c>
      <c r="AI82" s="69" t="str">
        <f t="shared" si="23"/>
        <v/>
      </c>
      <c r="AJ82" s="63" t="str">
        <f t="shared" si="104"/>
        <v/>
      </c>
      <c r="AK82" s="63" t="str">
        <f t="shared" si="105"/>
        <v/>
      </c>
      <c r="AL82" s="63" t="str">
        <f t="shared" si="106"/>
        <v/>
      </c>
      <c r="AM82" s="63" t="str">
        <f t="shared" si="107"/>
        <v/>
      </c>
      <c r="AN82" s="63" t="str">
        <f t="shared" si="108"/>
        <v/>
      </c>
    </row>
    <row r="83" spans="1:40" ht="25.5" outlineLevel="1" thickTop="1" thickBot="1" x14ac:dyDescent="0.3">
      <c r="C83" s="127" t="s">
        <v>2591</v>
      </c>
      <c r="D83" s="112"/>
      <c r="E83" s="51"/>
      <c r="F83" s="52"/>
      <c r="G83" s="52"/>
      <c r="H83" s="51"/>
      <c r="I83" s="51"/>
      <c r="J83" s="53"/>
      <c r="K83" s="53"/>
      <c r="L83" s="77" t="str">
        <f t="shared" si="87"/>
        <v xml:space="preserve">            { line: "ensalzadlo con himnos por los siglos., ", sC: ""},</v>
      </c>
      <c r="M83" s="55" t="str">
        <f t="shared" si="88"/>
        <v/>
      </c>
      <c r="N83" s="56" t="str">
        <f t="shared" si="2"/>
        <v/>
      </c>
      <c r="O83" s="57" t="str">
        <f t="shared" si="89"/>
        <v/>
      </c>
      <c r="P83" s="58" t="str">
        <f t="shared" si="4"/>
        <v/>
      </c>
      <c r="Q83" s="59" t="str">
        <f t="shared" si="90"/>
        <v/>
      </c>
      <c r="R83" s="60" t="str">
        <f t="shared" si="6"/>
        <v/>
      </c>
      <c r="S83" s="55" t="str">
        <f t="shared" si="91"/>
        <v/>
      </c>
      <c r="T83" s="61" t="str">
        <f t="shared" si="92"/>
        <v/>
      </c>
      <c r="U83" s="62" t="str">
        <f t="shared" si="9"/>
        <v/>
      </c>
      <c r="V83" s="63" t="str">
        <f t="shared" si="93"/>
        <v/>
      </c>
      <c r="W83" s="64" t="str">
        <f t="shared" si="11"/>
        <v/>
      </c>
      <c r="X83" s="63" t="str">
        <f t="shared" si="94"/>
        <v/>
      </c>
      <c r="Y83" s="63" t="str">
        <f t="shared" si="95"/>
        <v/>
      </c>
      <c r="Z83" s="55" t="str">
        <f t="shared" si="96"/>
        <v/>
      </c>
      <c r="AA83" s="65" t="str">
        <f t="shared" si="97"/>
        <v/>
      </c>
      <c r="AB83" s="56" t="str">
        <f t="shared" si="16"/>
        <v/>
      </c>
      <c r="AC83" s="66" t="str">
        <f t="shared" si="98"/>
        <v/>
      </c>
      <c r="AD83" s="58" t="str">
        <f t="shared" si="99"/>
        <v/>
      </c>
      <c r="AE83" s="67" t="str">
        <f t="shared" si="100"/>
        <v/>
      </c>
      <c r="AF83" s="60" t="str">
        <f t="shared" si="101"/>
        <v/>
      </c>
      <c r="AG83" s="60" t="str">
        <f t="shared" si="102"/>
        <v/>
      </c>
      <c r="AH83" s="68" t="str">
        <f t="shared" si="103"/>
        <v/>
      </c>
      <c r="AI83" s="69" t="str">
        <f t="shared" si="23"/>
        <v/>
      </c>
      <c r="AJ83" s="63" t="str">
        <f t="shared" si="104"/>
        <v/>
      </c>
      <c r="AK83" s="63" t="str">
        <f t="shared" si="105"/>
        <v/>
      </c>
      <c r="AL83" s="63" t="str">
        <f t="shared" si="106"/>
        <v/>
      </c>
      <c r="AM83" s="63" t="str">
        <f t="shared" si="107"/>
        <v/>
      </c>
      <c r="AN83" s="63" t="str">
        <f t="shared" si="108"/>
        <v/>
      </c>
    </row>
    <row r="84" spans="1:40" ht="27.75" thickTop="1" thickBot="1" x14ac:dyDescent="0.4">
      <c r="A84" s="72"/>
      <c r="B84" s="72"/>
      <c r="C84" s="72"/>
      <c r="D84" s="73"/>
      <c r="E84" s="73"/>
      <c r="F84" s="73"/>
      <c r="G84" s="73"/>
      <c r="H84" s="73"/>
      <c r="I84" s="73"/>
      <c r="J84" s="73"/>
      <c r="K84" s="73"/>
      <c r="L84" s="74" t="s">
        <v>997</v>
      </c>
      <c r="M84" s="55"/>
      <c r="N84" s="56"/>
      <c r="O84" s="57"/>
      <c r="P84" s="58"/>
      <c r="Q84" s="59"/>
      <c r="R84" s="60" t="str">
        <f>IF(N84="Do",10,IF(N84="Re",22,IF(N84="Mi",20,IF(N84="Fa",20,IF(N84="Sol",14,IF(N84="La",20,IF(N84="Si",20,IF(N84="Do#",14,IF(N84="Fa#",15,IF(N84="Sol#",20,IF(N84="Si♭",17,"")))))))))))</f>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outlineLevel="1" thickTop="1" thickBot="1" x14ac:dyDescent="0.3">
      <c r="C85" s="127" t="s">
        <v>2624</v>
      </c>
      <c r="D85" s="112"/>
      <c r="E85" s="51"/>
      <c r="F85" s="52"/>
      <c r="G85" s="52"/>
      <c r="H85" s="51"/>
      <c r="I85" s="51"/>
      <c r="J85" s="53"/>
      <c r="K85" s="53"/>
      <c r="L85" s="77" t="str">
        <f t="shared" si="87"/>
        <v xml:space="preserve">            { line: "Bendigamos al Padre, al Hijo y al Espíritu Santo,, ", sC: ""},</v>
      </c>
      <c r="M85" s="55" t="str">
        <f t="shared" si="88"/>
        <v/>
      </c>
      <c r="N85" s="56" t="str">
        <f t="shared" si="2"/>
        <v/>
      </c>
      <c r="O85" s="57" t="str">
        <f t="shared" si="89"/>
        <v/>
      </c>
      <c r="P85" s="58" t="str">
        <f t="shared" si="4"/>
        <v/>
      </c>
      <c r="Q85" s="59" t="str">
        <f t="shared" si="90"/>
        <v/>
      </c>
      <c r="R85" s="60" t="str">
        <f t="shared" si="6"/>
        <v/>
      </c>
      <c r="S85" s="55" t="str">
        <f t="shared" si="91"/>
        <v/>
      </c>
      <c r="T85" s="61" t="str">
        <f t="shared" si="92"/>
        <v/>
      </c>
      <c r="U85" s="62" t="str">
        <f t="shared" si="9"/>
        <v/>
      </c>
      <c r="V85" s="63" t="str">
        <f t="shared" si="93"/>
        <v/>
      </c>
      <c r="W85" s="64" t="str">
        <f t="shared" si="11"/>
        <v/>
      </c>
      <c r="X85" s="63" t="str">
        <f t="shared" si="94"/>
        <v/>
      </c>
      <c r="Y85" s="63" t="str">
        <f t="shared" si="95"/>
        <v/>
      </c>
      <c r="Z85" s="55" t="str">
        <f t="shared" si="96"/>
        <v/>
      </c>
      <c r="AA85" s="65" t="str">
        <f t="shared" si="97"/>
        <v/>
      </c>
      <c r="AB85" s="56" t="str">
        <f t="shared" si="16"/>
        <v/>
      </c>
      <c r="AC85" s="66" t="str">
        <f t="shared" si="98"/>
        <v/>
      </c>
      <c r="AD85" s="58" t="str">
        <f t="shared" si="99"/>
        <v/>
      </c>
      <c r="AE85" s="67" t="str">
        <f t="shared" si="100"/>
        <v/>
      </c>
      <c r="AF85" s="60" t="str">
        <f t="shared" si="101"/>
        <v/>
      </c>
      <c r="AG85" s="60" t="str">
        <f t="shared" si="102"/>
        <v/>
      </c>
      <c r="AH85" s="68" t="str">
        <f t="shared" si="103"/>
        <v/>
      </c>
      <c r="AI85" s="69" t="str">
        <f t="shared" si="23"/>
        <v/>
      </c>
      <c r="AJ85" s="63" t="str">
        <f t="shared" si="104"/>
        <v/>
      </c>
      <c r="AK85" s="63" t="str">
        <f t="shared" si="105"/>
        <v/>
      </c>
      <c r="AL85" s="63" t="str">
        <f t="shared" si="106"/>
        <v/>
      </c>
      <c r="AM85" s="63" t="str">
        <f t="shared" si="107"/>
        <v/>
      </c>
      <c r="AN85" s="63" t="str">
        <f t="shared" si="108"/>
        <v/>
      </c>
    </row>
    <row r="86" spans="1:40" ht="25.5" outlineLevel="1" thickTop="1" thickBot="1" x14ac:dyDescent="0.3">
      <c r="C86" s="128" t="s">
        <v>2625</v>
      </c>
      <c r="D86" s="112"/>
      <c r="E86" s="51"/>
      <c r="F86" s="52"/>
      <c r="G86" s="52"/>
      <c r="H86" s="51"/>
      <c r="I86" s="51"/>
      <c r="J86" s="53"/>
      <c r="K86" s="53"/>
      <c r="L86" s="77" t="str">
        <f t="shared" si="87"/>
        <v xml:space="preserve">            { line: "ensalcémoslo con himnos por los siglos., ", sC: ""},</v>
      </c>
      <c r="M86" s="55" t="str">
        <f t="shared" si="88"/>
        <v/>
      </c>
      <c r="N86" s="56" t="str">
        <f t="shared" si="2"/>
        <v/>
      </c>
      <c r="O86" s="57" t="str">
        <f t="shared" si="89"/>
        <v/>
      </c>
      <c r="P86" s="58" t="str">
        <f t="shared" si="4"/>
        <v/>
      </c>
      <c r="Q86" s="59" t="str">
        <f t="shared" si="90"/>
        <v/>
      </c>
      <c r="R86" s="60" t="str">
        <f t="shared" si="6"/>
        <v/>
      </c>
      <c r="S86" s="55" t="str">
        <f t="shared" si="91"/>
        <v/>
      </c>
      <c r="T86" s="61" t="str">
        <f t="shared" si="92"/>
        <v/>
      </c>
      <c r="U86" s="62" t="str">
        <f t="shared" si="9"/>
        <v/>
      </c>
      <c r="V86" s="63" t="str">
        <f t="shared" si="93"/>
        <v/>
      </c>
      <c r="W86" s="64" t="str">
        <f t="shared" si="11"/>
        <v/>
      </c>
      <c r="X86" s="63" t="str">
        <f t="shared" si="94"/>
        <v/>
      </c>
      <c r="Y86" s="63" t="str">
        <f t="shared" si="95"/>
        <v/>
      </c>
      <c r="Z86" s="55" t="str">
        <f t="shared" si="96"/>
        <v/>
      </c>
      <c r="AA86" s="65" t="str">
        <f t="shared" si="97"/>
        <v/>
      </c>
      <c r="AB86" s="56" t="str">
        <f t="shared" si="16"/>
        <v/>
      </c>
      <c r="AC86" s="66" t="str">
        <f t="shared" si="98"/>
        <v/>
      </c>
      <c r="AD86" s="58" t="str">
        <f t="shared" si="99"/>
        <v/>
      </c>
      <c r="AE86" s="67" t="str">
        <f t="shared" si="100"/>
        <v/>
      </c>
      <c r="AF86" s="60" t="str">
        <f t="shared" si="101"/>
        <v/>
      </c>
      <c r="AG86" s="60" t="str">
        <f t="shared" si="102"/>
        <v/>
      </c>
      <c r="AH86" s="68" t="str">
        <f t="shared" si="103"/>
        <v/>
      </c>
      <c r="AI86" s="69" t="str">
        <f t="shared" si="23"/>
        <v/>
      </c>
      <c r="AJ86" s="63" t="str">
        <f t="shared" si="104"/>
        <v/>
      </c>
      <c r="AK86" s="63" t="str">
        <f t="shared" si="105"/>
        <v/>
      </c>
      <c r="AL86" s="63" t="str">
        <f t="shared" si="106"/>
        <v/>
      </c>
      <c r="AM86" s="63" t="str">
        <f t="shared" si="107"/>
        <v/>
      </c>
      <c r="AN86" s="63" t="str">
        <f t="shared" si="108"/>
        <v/>
      </c>
    </row>
    <row r="87" spans="1:40" ht="27.75" thickTop="1" thickBot="1" x14ac:dyDescent="0.4">
      <c r="A87" s="72"/>
      <c r="B87" s="72"/>
      <c r="C87" s="72"/>
      <c r="D87" s="73"/>
      <c r="E87" s="73"/>
      <c r="F87" s="73"/>
      <c r="G87" s="73"/>
      <c r="H87" s="73"/>
      <c r="I87" s="73"/>
      <c r="J87" s="73"/>
      <c r="K87" s="73"/>
      <c r="L87" s="74" t="s">
        <v>997</v>
      </c>
      <c r="M87" s="55"/>
      <c r="N87" s="56"/>
      <c r="O87" s="57"/>
      <c r="P87" s="58"/>
      <c r="Q87" s="59"/>
      <c r="R87" s="60" t="str">
        <f>IF(N87="Do",10,IF(N87="Re",22,IF(N87="Mi",20,IF(N87="Fa",20,IF(N87="Sol",14,IF(N87="La",20,IF(N87="Si",20,IF(N87="Do#",14,IF(N87="Fa#",15,IF(N87="Sol#",20,IF(N87="Si♭",17,"")))))))))))</f>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ht="25.5" outlineLevel="1" thickTop="1" thickBot="1" x14ac:dyDescent="0.3">
      <c r="C88" s="128" t="s">
        <v>2626</v>
      </c>
      <c r="D88" s="112"/>
      <c r="E88" s="51"/>
      <c r="F88" s="52"/>
      <c r="G88" s="52"/>
      <c r="H88" s="51"/>
      <c r="I88" s="51"/>
      <c r="J88" s="53"/>
      <c r="K88" s="53"/>
      <c r="L88" s="77" t="str">
        <f t="shared" si="87"/>
        <v xml:space="preserve">            { line: "Bendito el Señor en la bóveda del cielo,, ", sC: ""},</v>
      </c>
      <c r="M88" s="55" t="str">
        <f t="shared" si="88"/>
        <v/>
      </c>
      <c r="N88" s="56" t="str">
        <f t="shared" si="2"/>
        <v/>
      </c>
      <c r="O88" s="57" t="str">
        <f t="shared" si="89"/>
        <v/>
      </c>
      <c r="P88" s="58" t="str">
        <f t="shared" si="4"/>
        <v/>
      </c>
      <c r="Q88" s="59" t="str">
        <f t="shared" si="90"/>
        <v/>
      </c>
      <c r="R88" s="60" t="str">
        <f t="shared" si="6"/>
        <v/>
      </c>
      <c r="S88" s="55" t="str">
        <f t="shared" si="91"/>
        <v/>
      </c>
      <c r="T88" s="61" t="str">
        <f t="shared" si="92"/>
        <v/>
      </c>
      <c r="U88" s="62" t="str">
        <f t="shared" si="9"/>
        <v/>
      </c>
      <c r="V88" s="63" t="str">
        <f t="shared" si="93"/>
        <v/>
      </c>
      <c r="W88" s="64" t="str">
        <f t="shared" si="11"/>
        <v/>
      </c>
      <c r="X88" s="63" t="str">
        <f t="shared" si="94"/>
        <v/>
      </c>
      <c r="Y88" s="63" t="str">
        <f t="shared" si="95"/>
        <v/>
      </c>
      <c r="Z88" s="55" t="str">
        <f t="shared" si="96"/>
        <v/>
      </c>
      <c r="AA88" s="65" t="str">
        <f t="shared" si="97"/>
        <v/>
      </c>
      <c r="AB88" s="56" t="str">
        <f t="shared" si="16"/>
        <v/>
      </c>
      <c r="AC88" s="66" t="str">
        <f t="shared" si="98"/>
        <v/>
      </c>
      <c r="AD88" s="58" t="str">
        <f t="shared" si="99"/>
        <v/>
      </c>
      <c r="AE88" s="67" t="str">
        <f t="shared" si="100"/>
        <v/>
      </c>
      <c r="AF88" s="60" t="str">
        <f t="shared" si="101"/>
        <v/>
      </c>
      <c r="AG88" s="60" t="str">
        <f t="shared" si="102"/>
        <v/>
      </c>
      <c r="AH88" s="68" t="str">
        <f t="shared" si="103"/>
        <v/>
      </c>
      <c r="AI88" s="69" t="str">
        <f t="shared" si="23"/>
        <v/>
      </c>
      <c r="AJ88" s="63" t="str">
        <f t="shared" si="104"/>
        <v/>
      </c>
      <c r="AK88" s="63" t="str">
        <f t="shared" si="105"/>
        <v/>
      </c>
      <c r="AL88" s="63" t="str">
        <f t="shared" si="106"/>
        <v/>
      </c>
      <c r="AM88" s="63" t="str">
        <f t="shared" si="107"/>
        <v/>
      </c>
      <c r="AN88" s="63" t="str">
        <f t="shared" si="108"/>
        <v/>
      </c>
    </row>
    <row r="89" spans="1:40" ht="25.5" outlineLevel="1" thickTop="1" thickBot="1" x14ac:dyDescent="0.3">
      <c r="C89" s="127" t="s">
        <v>2627</v>
      </c>
      <c r="D89" s="112"/>
      <c r="E89" s="51"/>
      <c r="F89" s="52"/>
      <c r="G89" s="52"/>
      <c r="H89" s="51"/>
      <c r="I89" s="51"/>
      <c r="J89" s="53"/>
      <c r="K89" s="53"/>
      <c r="L89" s="77" t="str">
        <f t="shared" si="87"/>
        <v xml:space="preserve">            { line: "alabado y glorioso y ensalzado por los siglos., ", sC: ""},</v>
      </c>
      <c r="M89" s="55" t="str">
        <f t="shared" si="88"/>
        <v/>
      </c>
      <c r="N89" s="56" t="str">
        <f t="shared" si="2"/>
        <v/>
      </c>
      <c r="O89" s="57" t="str">
        <f t="shared" si="89"/>
        <v/>
      </c>
      <c r="P89" s="58" t="str">
        <f t="shared" si="4"/>
        <v/>
      </c>
      <c r="Q89" s="59" t="str">
        <f t="shared" si="90"/>
        <v/>
      </c>
      <c r="R89" s="60" t="str">
        <f t="shared" si="6"/>
        <v/>
      </c>
      <c r="S89" s="55" t="str">
        <f t="shared" si="91"/>
        <v/>
      </c>
      <c r="T89" s="61" t="str">
        <f t="shared" si="92"/>
        <v/>
      </c>
      <c r="U89" s="62" t="str">
        <f t="shared" si="9"/>
        <v/>
      </c>
      <c r="V89" s="63" t="str">
        <f t="shared" si="93"/>
        <v/>
      </c>
      <c r="W89" s="64" t="str">
        <f t="shared" si="11"/>
        <v/>
      </c>
      <c r="X89" s="63" t="str">
        <f t="shared" si="94"/>
        <v/>
      </c>
      <c r="Y89" s="63" t="str">
        <f t="shared" si="95"/>
        <v/>
      </c>
      <c r="Z89" s="55" t="str">
        <f t="shared" si="96"/>
        <v/>
      </c>
      <c r="AA89" s="65" t="str">
        <f t="shared" si="97"/>
        <v/>
      </c>
      <c r="AB89" s="56" t="str">
        <f t="shared" si="16"/>
        <v/>
      </c>
      <c r="AC89" s="66" t="str">
        <f t="shared" si="98"/>
        <v/>
      </c>
      <c r="AD89" s="58" t="str">
        <f t="shared" si="99"/>
        <v/>
      </c>
      <c r="AE89" s="67" t="str">
        <f t="shared" si="100"/>
        <v/>
      </c>
      <c r="AF89" s="60" t="str">
        <f t="shared" si="101"/>
        <v/>
      </c>
      <c r="AG89" s="60" t="str">
        <f t="shared" si="102"/>
        <v/>
      </c>
      <c r="AH89" s="68" t="str">
        <f t="shared" si="103"/>
        <v/>
      </c>
      <c r="AI89" s="69" t="str">
        <f t="shared" si="23"/>
        <v/>
      </c>
      <c r="AJ89" s="63" t="str">
        <f t="shared" si="104"/>
        <v/>
      </c>
      <c r="AK89" s="63" t="str">
        <f t="shared" si="105"/>
        <v/>
      </c>
      <c r="AL89" s="63" t="str">
        <f t="shared" si="106"/>
        <v/>
      </c>
      <c r="AM89" s="63" t="str">
        <f t="shared" si="107"/>
        <v/>
      </c>
      <c r="AN89" s="63" t="str">
        <f t="shared" si="108"/>
        <v/>
      </c>
    </row>
    <row r="90" spans="1:40" ht="27.75"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outlineLevel="1" thickTop="1" thickBot="1" x14ac:dyDescent="0.3">
      <c r="C91" s="127" t="s">
        <v>2628</v>
      </c>
      <c r="D91" s="112"/>
      <c r="E91" s="51"/>
      <c r="F91" s="52"/>
      <c r="G91" s="52"/>
      <c r="H91" s="51"/>
      <c r="I91" s="51"/>
      <c r="J91" s="53"/>
      <c r="K91" s="53"/>
      <c r="L91" s="77" t="str">
        <f>IF(C91="","",_xlfn.CONCAT("            { line: ","""",C91,", ",M91:AN91,""", sC: ","""",B91,"""},"))</f>
        <v xml:space="preserve">            { line: "No se dice Gloria al Padre., ", sC: ""},</v>
      </c>
      <c r="M91" s="55" t="str">
        <f t="shared" si="88"/>
        <v/>
      </c>
      <c r="N91" s="56" t="str">
        <f t="shared" si="2"/>
        <v/>
      </c>
      <c r="O91" s="57" t="str">
        <f t="shared" si="89"/>
        <v/>
      </c>
      <c r="P91" s="58" t="str">
        <f t="shared" si="4"/>
        <v/>
      </c>
      <c r="Q91" s="59" t="str">
        <f t="shared" si="90"/>
        <v/>
      </c>
      <c r="R91" s="60" t="str">
        <f t="shared" si="6"/>
        <v/>
      </c>
      <c r="S91" s="55" t="str">
        <f t="shared" si="91"/>
        <v/>
      </c>
      <c r="T91" s="61" t="str">
        <f t="shared" si="92"/>
        <v/>
      </c>
      <c r="U91" s="62" t="str">
        <f t="shared" si="9"/>
        <v/>
      </c>
      <c r="V91" s="63" t="str">
        <f t="shared" si="93"/>
        <v/>
      </c>
      <c r="W91" s="64" t="str">
        <f t="shared" si="11"/>
        <v/>
      </c>
      <c r="X91" s="63" t="str">
        <f t="shared" si="94"/>
        <v/>
      </c>
      <c r="Y91" s="63" t="str">
        <f t="shared" si="95"/>
        <v/>
      </c>
      <c r="Z91" s="55" t="str">
        <f t="shared" si="96"/>
        <v/>
      </c>
      <c r="AA91" s="65" t="str">
        <f t="shared" si="97"/>
        <v/>
      </c>
      <c r="AB91" s="56" t="str">
        <f t="shared" si="16"/>
        <v/>
      </c>
      <c r="AC91" s="66" t="str">
        <f t="shared" si="98"/>
        <v/>
      </c>
      <c r="AD91" s="58" t="str">
        <f t="shared" si="99"/>
        <v/>
      </c>
      <c r="AE91" s="67" t="str">
        <f t="shared" si="100"/>
        <v/>
      </c>
      <c r="AF91" s="60" t="str">
        <f t="shared" si="101"/>
        <v/>
      </c>
      <c r="AG91" s="60" t="str">
        <f t="shared" si="102"/>
        <v/>
      </c>
      <c r="AH91" s="68" t="str">
        <f t="shared" si="103"/>
        <v/>
      </c>
      <c r="AI91" s="69" t="str">
        <f t="shared" si="23"/>
        <v/>
      </c>
      <c r="AJ91" s="63" t="str">
        <f t="shared" si="104"/>
        <v/>
      </c>
      <c r="AK91" s="63" t="str">
        <f t="shared" si="105"/>
        <v/>
      </c>
      <c r="AL91" s="63" t="str">
        <f t="shared" si="106"/>
        <v/>
      </c>
      <c r="AM91" s="63" t="str">
        <f t="shared" si="107"/>
        <v/>
      </c>
      <c r="AN91" s="63" t="str">
        <f t="shared" si="108"/>
        <v/>
      </c>
    </row>
    <row r="92" spans="1:40" ht="25.5" hidden="1" outlineLevel="1" thickTop="1" thickBot="1" x14ac:dyDescent="0.4">
      <c r="C92" s="111"/>
      <c r="D92" s="112"/>
      <c r="E92" s="51"/>
      <c r="F92" s="52"/>
      <c r="G92" s="52"/>
      <c r="H92" s="51"/>
      <c r="I92" s="51"/>
      <c r="J92" s="53"/>
      <c r="K92" s="53"/>
      <c r="L92" s="54" t="str">
        <f t="shared" ref="L61:L103" si="109">IF(C92="","",_xlfn.CONCAT("            { line: ","""",C92,", ",M92:AN92,""", sC: ","""",B92,"""},"))</f>
        <v/>
      </c>
      <c r="M92" s="55" t="str">
        <f t="shared" si="88"/>
        <v/>
      </c>
      <c r="N92" s="56" t="str">
        <f t="shared" si="2"/>
        <v/>
      </c>
      <c r="O92" s="57" t="str">
        <f t="shared" si="89"/>
        <v/>
      </c>
      <c r="P92" s="58" t="str">
        <f t="shared" si="4"/>
        <v/>
      </c>
      <c r="Q92" s="59" t="str">
        <f t="shared" si="90"/>
        <v/>
      </c>
      <c r="R92" s="60" t="str">
        <f t="shared" si="6"/>
        <v/>
      </c>
      <c r="S92" s="55" t="str">
        <f t="shared" si="91"/>
        <v/>
      </c>
      <c r="T92" s="61" t="str">
        <f t="shared" si="92"/>
        <v/>
      </c>
      <c r="U92" s="62" t="str">
        <f t="shared" si="9"/>
        <v/>
      </c>
      <c r="V92" s="63" t="str">
        <f t="shared" si="93"/>
        <v/>
      </c>
      <c r="W92" s="64" t="str">
        <f t="shared" si="11"/>
        <v/>
      </c>
      <c r="X92" s="63" t="str">
        <f t="shared" si="94"/>
        <v/>
      </c>
      <c r="Y92" s="63" t="str">
        <f t="shared" si="95"/>
        <v/>
      </c>
      <c r="Z92" s="55" t="str">
        <f t="shared" si="96"/>
        <v/>
      </c>
      <c r="AA92" s="65" t="str">
        <f t="shared" si="97"/>
        <v/>
      </c>
      <c r="AB92" s="56" t="str">
        <f t="shared" si="16"/>
        <v/>
      </c>
      <c r="AC92" s="66" t="str">
        <f t="shared" si="98"/>
        <v/>
      </c>
      <c r="AD92" s="58" t="str">
        <f t="shared" si="99"/>
        <v/>
      </c>
      <c r="AE92" s="67" t="str">
        <f t="shared" si="100"/>
        <v/>
      </c>
      <c r="AF92" s="60" t="str">
        <f t="shared" si="101"/>
        <v/>
      </c>
      <c r="AG92" s="60" t="str">
        <f t="shared" si="102"/>
        <v/>
      </c>
      <c r="AH92" s="68" t="str">
        <f t="shared" si="103"/>
        <v/>
      </c>
      <c r="AI92" s="69" t="str">
        <f t="shared" si="23"/>
        <v/>
      </c>
      <c r="AJ92" s="63" t="str">
        <f t="shared" si="104"/>
        <v/>
      </c>
      <c r="AK92" s="63" t="str">
        <f t="shared" si="105"/>
        <v/>
      </c>
      <c r="AL92" s="63" t="str">
        <f t="shared" si="106"/>
        <v/>
      </c>
      <c r="AM92" s="63" t="str">
        <f t="shared" si="107"/>
        <v/>
      </c>
      <c r="AN92" s="63" t="str">
        <f t="shared" si="108"/>
        <v/>
      </c>
    </row>
    <row r="93" spans="1:40" ht="25.5" hidden="1" outlineLevel="1" thickTop="1" thickBot="1" x14ac:dyDescent="0.4">
      <c r="C93" s="111"/>
      <c r="D93" s="112"/>
      <c r="E93" s="51"/>
      <c r="F93" s="52"/>
      <c r="G93" s="52"/>
      <c r="H93" s="51"/>
      <c r="I93" s="51"/>
      <c r="J93" s="53"/>
      <c r="K93" s="53"/>
      <c r="L93" s="54" t="str">
        <f t="shared" si="109"/>
        <v/>
      </c>
      <c r="M93" s="55" t="str">
        <f t="shared" si="88"/>
        <v/>
      </c>
      <c r="N93" s="56" t="str">
        <f t="shared" si="2"/>
        <v/>
      </c>
      <c r="O93" s="57" t="str">
        <f t="shared" si="89"/>
        <v/>
      </c>
      <c r="P93" s="58" t="str">
        <f t="shared" si="4"/>
        <v/>
      </c>
      <c r="Q93" s="59" t="str">
        <f t="shared" si="90"/>
        <v/>
      </c>
      <c r="R93" s="60" t="str">
        <f t="shared" si="6"/>
        <v/>
      </c>
      <c r="S93" s="55" t="str">
        <f t="shared" si="91"/>
        <v/>
      </c>
      <c r="T93" s="61" t="str">
        <f t="shared" si="92"/>
        <v/>
      </c>
      <c r="U93" s="62" t="str">
        <f t="shared" si="9"/>
        <v/>
      </c>
      <c r="V93" s="63" t="str">
        <f t="shared" si="93"/>
        <v/>
      </c>
      <c r="W93" s="64" t="str">
        <f t="shared" si="11"/>
        <v/>
      </c>
      <c r="X93" s="63" t="str">
        <f t="shared" si="94"/>
        <v/>
      </c>
      <c r="Y93" s="63" t="str">
        <f t="shared" si="95"/>
        <v/>
      </c>
      <c r="Z93" s="55" t="str">
        <f t="shared" si="96"/>
        <v/>
      </c>
      <c r="AA93" s="65" t="str">
        <f t="shared" si="97"/>
        <v/>
      </c>
      <c r="AB93" s="56" t="str">
        <f t="shared" si="16"/>
        <v/>
      </c>
      <c r="AC93" s="66" t="str">
        <f t="shared" si="98"/>
        <v/>
      </c>
      <c r="AD93" s="58" t="str">
        <f t="shared" si="99"/>
        <v/>
      </c>
      <c r="AE93" s="67" t="str">
        <f t="shared" si="100"/>
        <v/>
      </c>
      <c r="AF93" s="60" t="str">
        <f t="shared" si="101"/>
        <v/>
      </c>
      <c r="AG93" s="60" t="str">
        <f t="shared" si="102"/>
        <v/>
      </c>
      <c r="AH93" s="68" t="str">
        <f t="shared" si="103"/>
        <v/>
      </c>
      <c r="AI93" s="69" t="str">
        <f t="shared" si="23"/>
        <v/>
      </c>
      <c r="AJ93" s="63" t="str">
        <f t="shared" si="104"/>
        <v/>
      </c>
      <c r="AK93" s="63" t="str">
        <f t="shared" si="105"/>
        <v/>
      </c>
      <c r="AL93" s="63" t="str">
        <f t="shared" si="106"/>
        <v/>
      </c>
      <c r="AM93" s="63" t="str">
        <f t="shared" si="107"/>
        <v/>
      </c>
      <c r="AN93" s="63" t="str">
        <f t="shared" si="108"/>
        <v/>
      </c>
    </row>
    <row r="94" spans="1:40" ht="25.5" hidden="1" outlineLevel="1" thickTop="1" thickBot="1" x14ac:dyDescent="0.4">
      <c r="C94" s="111"/>
      <c r="D94" s="112"/>
      <c r="E94" s="51"/>
      <c r="F94" s="52"/>
      <c r="G94" s="52"/>
      <c r="H94" s="51"/>
      <c r="I94" s="51"/>
      <c r="J94" s="53"/>
      <c r="K94" s="53"/>
      <c r="L94" s="54" t="str">
        <f t="shared" si="109"/>
        <v/>
      </c>
      <c r="M94" s="55" t="str">
        <f t="shared" si="88"/>
        <v/>
      </c>
      <c r="N94" s="56" t="str">
        <f t="shared" si="2"/>
        <v/>
      </c>
      <c r="O94" s="57" t="str">
        <f t="shared" si="89"/>
        <v/>
      </c>
      <c r="P94" s="58" t="str">
        <f t="shared" si="4"/>
        <v/>
      </c>
      <c r="Q94" s="59" t="str">
        <f t="shared" si="90"/>
        <v/>
      </c>
      <c r="R94" s="60" t="str">
        <f t="shared" si="6"/>
        <v/>
      </c>
      <c r="S94" s="55" t="str">
        <f t="shared" si="91"/>
        <v/>
      </c>
      <c r="T94" s="61" t="str">
        <f t="shared" si="92"/>
        <v/>
      </c>
      <c r="U94" s="62" t="str">
        <f t="shared" si="9"/>
        <v/>
      </c>
      <c r="V94" s="63" t="str">
        <f t="shared" si="93"/>
        <v/>
      </c>
      <c r="W94" s="64" t="str">
        <f t="shared" si="11"/>
        <v/>
      </c>
      <c r="X94" s="63" t="str">
        <f t="shared" si="94"/>
        <v/>
      </c>
      <c r="Y94" s="63" t="str">
        <f t="shared" si="95"/>
        <v/>
      </c>
      <c r="Z94" s="55" t="str">
        <f t="shared" si="96"/>
        <v/>
      </c>
      <c r="AA94" s="65" t="str">
        <f t="shared" si="97"/>
        <v/>
      </c>
      <c r="AB94" s="56" t="str">
        <f t="shared" si="16"/>
        <v/>
      </c>
      <c r="AC94" s="66" t="str">
        <f t="shared" si="98"/>
        <v/>
      </c>
      <c r="AD94" s="58" t="str">
        <f t="shared" si="99"/>
        <v/>
      </c>
      <c r="AE94" s="67" t="str">
        <f t="shared" si="100"/>
        <v/>
      </c>
      <c r="AF94" s="60" t="str">
        <f t="shared" si="101"/>
        <v/>
      </c>
      <c r="AG94" s="60" t="str">
        <f t="shared" si="102"/>
        <v/>
      </c>
      <c r="AH94" s="68" t="str">
        <f t="shared" si="103"/>
        <v/>
      </c>
      <c r="AI94" s="69" t="str">
        <f t="shared" si="23"/>
        <v/>
      </c>
      <c r="AJ94" s="63" t="str">
        <f t="shared" si="104"/>
        <v/>
      </c>
      <c r="AK94" s="63" t="str">
        <f t="shared" si="105"/>
        <v/>
      </c>
      <c r="AL94" s="63" t="str">
        <f t="shared" si="106"/>
        <v/>
      </c>
      <c r="AM94" s="63" t="str">
        <f t="shared" si="107"/>
        <v/>
      </c>
      <c r="AN94" s="63" t="str">
        <f t="shared" si="108"/>
        <v/>
      </c>
    </row>
    <row r="95" spans="1:40" ht="25.5" hidden="1" outlineLevel="1" thickTop="1" thickBot="1" x14ac:dyDescent="0.4">
      <c r="C95" s="111"/>
      <c r="D95" s="112"/>
      <c r="E95" s="51"/>
      <c r="F95" s="52"/>
      <c r="G95" s="52"/>
      <c r="H95" s="51"/>
      <c r="I95" s="51"/>
      <c r="J95" s="53"/>
      <c r="K95" s="53"/>
      <c r="L95" s="54" t="str">
        <f t="shared" si="109"/>
        <v/>
      </c>
      <c r="M95" s="55" t="str">
        <f t="shared" si="88"/>
        <v/>
      </c>
      <c r="N95" s="56" t="str">
        <f t="shared" si="2"/>
        <v/>
      </c>
      <c r="O95" s="57" t="str">
        <f t="shared" si="89"/>
        <v/>
      </c>
      <c r="P95" s="58" t="str">
        <f t="shared" si="4"/>
        <v/>
      </c>
      <c r="Q95" s="59" t="str">
        <f t="shared" si="90"/>
        <v/>
      </c>
      <c r="R95" s="60" t="str">
        <f t="shared" si="6"/>
        <v/>
      </c>
      <c r="S95" s="55" t="str">
        <f t="shared" si="91"/>
        <v/>
      </c>
      <c r="T95" s="61" t="str">
        <f t="shared" si="92"/>
        <v/>
      </c>
      <c r="U95" s="62" t="str">
        <f t="shared" si="9"/>
        <v/>
      </c>
      <c r="V95" s="63" t="str">
        <f t="shared" si="93"/>
        <v/>
      </c>
      <c r="W95" s="64" t="str">
        <f t="shared" si="11"/>
        <v/>
      </c>
      <c r="X95" s="63" t="str">
        <f t="shared" si="94"/>
        <v/>
      </c>
      <c r="Y95" s="63" t="str">
        <f t="shared" si="95"/>
        <v/>
      </c>
      <c r="Z95" s="55" t="str">
        <f t="shared" si="96"/>
        <v/>
      </c>
      <c r="AA95" s="65" t="str">
        <f t="shared" si="97"/>
        <v/>
      </c>
      <c r="AB95" s="56" t="str">
        <f t="shared" si="16"/>
        <v/>
      </c>
      <c r="AC95" s="66" t="str">
        <f t="shared" si="98"/>
        <v/>
      </c>
      <c r="AD95" s="58" t="str">
        <f t="shared" si="99"/>
        <v/>
      </c>
      <c r="AE95" s="67" t="str">
        <f t="shared" si="100"/>
        <v/>
      </c>
      <c r="AF95" s="60" t="str">
        <f t="shared" si="101"/>
        <v/>
      </c>
      <c r="AG95" s="60" t="str">
        <f t="shared" si="102"/>
        <v/>
      </c>
      <c r="AH95" s="68" t="str">
        <f t="shared" si="103"/>
        <v/>
      </c>
      <c r="AI95" s="69" t="str">
        <f t="shared" si="23"/>
        <v/>
      </c>
      <c r="AJ95" s="63" t="str">
        <f t="shared" si="104"/>
        <v/>
      </c>
      <c r="AK95" s="63" t="str">
        <f t="shared" si="105"/>
        <v/>
      </c>
      <c r="AL95" s="63" t="str">
        <f t="shared" si="106"/>
        <v/>
      </c>
      <c r="AM95" s="63" t="str">
        <f t="shared" si="107"/>
        <v/>
      </c>
      <c r="AN95" s="63" t="str">
        <f t="shared" si="108"/>
        <v/>
      </c>
    </row>
    <row r="96" spans="1:40" ht="25.5" hidden="1" outlineLevel="1" thickTop="1" thickBot="1" x14ac:dyDescent="0.4">
      <c r="C96" s="111"/>
      <c r="D96" s="112"/>
      <c r="E96" s="51"/>
      <c r="F96" s="52"/>
      <c r="G96" s="52"/>
      <c r="H96" s="51"/>
      <c r="I96" s="51"/>
      <c r="J96" s="53"/>
      <c r="K96" s="53"/>
      <c r="L96" s="54" t="str">
        <f t="shared" si="109"/>
        <v/>
      </c>
      <c r="M96" s="55" t="str">
        <f t="shared" si="88"/>
        <v/>
      </c>
      <c r="N96" s="56" t="str">
        <f t="shared" si="2"/>
        <v/>
      </c>
      <c r="O96" s="57" t="str">
        <f t="shared" si="89"/>
        <v/>
      </c>
      <c r="P96" s="58" t="str">
        <f t="shared" si="4"/>
        <v/>
      </c>
      <c r="Q96" s="59" t="str">
        <f t="shared" si="90"/>
        <v/>
      </c>
      <c r="R96" s="60" t="str">
        <f t="shared" si="6"/>
        <v/>
      </c>
      <c r="S96" s="55" t="str">
        <f t="shared" si="91"/>
        <v/>
      </c>
      <c r="T96" s="61" t="str">
        <f t="shared" si="92"/>
        <v/>
      </c>
      <c r="U96" s="62" t="str">
        <f t="shared" si="9"/>
        <v/>
      </c>
      <c r="V96" s="63" t="str">
        <f t="shared" si="93"/>
        <v/>
      </c>
      <c r="W96" s="64" t="str">
        <f t="shared" si="11"/>
        <v/>
      </c>
      <c r="X96" s="63" t="str">
        <f t="shared" si="94"/>
        <v/>
      </c>
      <c r="Y96" s="63" t="str">
        <f t="shared" si="95"/>
        <v/>
      </c>
      <c r="Z96" s="55" t="str">
        <f t="shared" si="96"/>
        <v/>
      </c>
      <c r="AA96" s="65" t="str">
        <f t="shared" si="97"/>
        <v/>
      </c>
      <c r="AB96" s="56" t="str">
        <f t="shared" si="16"/>
        <v/>
      </c>
      <c r="AC96" s="66" t="str">
        <f t="shared" si="98"/>
        <v/>
      </c>
      <c r="AD96" s="58" t="str">
        <f t="shared" si="99"/>
        <v/>
      </c>
      <c r="AE96" s="67" t="str">
        <f t="shared" si="100"/>
        <v/>
      </c>
      <c r="AF96" s="60" t="str">
        <f t="shared" si="101"/>
        <v/>
      </c>
      <c r="AG96" s="60" t="str">
        <f t="shared" si="102"/>
        <v/>
      </c>
      <c r="AH96" s="68" t="str">
        <f t="shared" si="103"/>
        <v/>
      </c>
      <c r="AI96" s="69" t="str">
        <f t="shared" si="23"/>
        <v/>
      </c>
      <c r="AJ96" s="63" t="str">
        <f t="shared" si="104"/>
        <v/>
      </c>
      <c r="AK96" s="63" t="str">
        <f t="shared" si="105"/>
        <v/>
      </c>
      <c r="AL96" s="63" t="str">
        <f t="shared" si="106"/>
        <v/>
      </c>
      <c r="AM96" s="63" t="str">
        <f t="shared" si="107"/>
        <v/>
      </c>
      <c r="AN96" s="63" t="str">
        <f t="shared" si="108"/>
        <v/>
      </c>
    </row>
    <row r="97" spans="1:40" ht="25.5" hidden="1" outlineLevel="1" thickTop="1" thickBot="1" x14ac:dyDescent="0.4">
      <c r="C97" s="111"/>
      <c r="D97" s="112"/>
      <c r="E97" s="51"/>
      <c r="F97" s="52"/>
      <c r="G97" s="52"/>
      <c r="H97" s="51"/>
      <c r="I97" s="51"/>
      <c r="J97" s="53"/>
      <c r="K97" s="53"/>
      <c r="L97" s="54" t="str">
        <f t="shared" si="109"/>
        <v/>
      </c>
      <c r="M97" s="55" t="str">
        <f t="shared" si="88"/>
        <v/>
      </c>
      <c r="N97" s="56" t="str">
        <f t="shared" si="2"/>
        <v/>
      </c>
      <c r="O97" s="57" t="str">
        <f t="shared" si="89"/>
        <v/>
      </c>
      <c r="P97" s="58" t="str">
        <f t="shared" si="4"/>
        <v/>
      </c>
      <c r="Q97" s="59" t="str">
        <f t="shared" si="90"/>
        <v/>
      </c>
      <c r="R97" s="60" t="str">
        <f t="shared" si="6"/>
        <v/>
      </c>
      <c r="S97" s="55" t="str">
        <f t="shared" si="91"/>
        <v/>
      </c>
      <c r="T97" s="61" t="str">
        <f t="shared" si="92"/>
        <v/>
      </c>
      <c r="U97" s="62" t="str">
        <f t="shared" si="9"/>
        <v/>
      </c>
      <c r="V97" s="63" t="str">
        <f t="shared" si="93"/>
        <v/>
      </c>
      <c r="W97" s="64" t="str">
        <f t="shared" si="11"/>
        <v/>
      </c>
      <c r="X97" s="63" t="str">
        <f t="shared" si="94"/>
        <v/>
      </c>
      <c r="Y97" s="63" t="str">
        <f t="shared" si="95"/>
        <v/>
      </c>
      <c r="Z97" s="55" t="str">
        <f t="shared" si="96"/>
        <v/>
      </c>
      <c r="AA97" s="65" t="str">
        <f t="shared" si="97"/>
        <v/>
      </c>
      <c r="AB97" s="56" t="str">
        <f t="shared" si="16"/>
        <v/>
      </c>
      <c r="AC97" s="66" t="str">
        <f t="shared" si="98"/>
        <v/>
      </c>
      <c r="AD97" s="58" t="str">
        <f t="shared" si="99"/>
        <v/>
      </c>
      <c r="AE97" s="67" t="str">
        <f t="shared" si="100"/>
        <v/>
      </c>
      <c r="AF97" s="60" t="str">
        <f t="shared" si="101"/>
        <v/>
      </c>
      <c r="AG97" s="60" t="str">
        <f t="shared" si="102"/>
        <v/>
      </c>
      <c r="AH97" s="68" t="str">
        <f t="shared" si="103"/>
        <v/>
      </c>
      <c r="AI97" s="69" t="str">
        <f t="shared" si="23"/>
        <v/>
      </c>
      <c r="AJ97" s="63" t="str">
        <f t="shared" si="104"/>
        <v/>
      </c>
      <c r="AK97" s="63" t="str">
        <f t="shared" si="105"/>
        <v/>
      </c>
      <c r="AL97" s="63" t="str">
        <f t="shared" si="106"/>
        <v/>
      </c>
      <c r="AM97" s="63" t="str">
        <f t="shared" si="107"/>
        <v/>
      </c>
      <c r="AN97" s="63" t="str">
        <f t="shared" si="108"/>
        <v/>
      </c>
    </row>
    <row r="98" spans="1:40" ht="25.5" hidden="1" outlineLevel="1" thickTop="1" thickBot="1" x14ac:dyDescent="0.4">
      <c r="C98" s="111"/>
      <c r="D98" s="112"/>
      <c r="E98" s="51"/>
      <c r="F98" s="52"/>
      <c r="G98" s="52"/>
      <c r="H98" s="51"/>
      <c r="I98" s="51"/>
      <c r="J98" s="53"/>
      <c r="K98" s="53"/>
      <c r="L98" s="54" t="str">
        <f t="shared" si="109"/>
        <v/>
      </c>
      <c r="M98" s="55" t="str">
        <f t="shared" si="88"/>
        <v/>
      </c>
      <c r="N98" s="56" t="str">
        <f t="shared" si="2"/>
        <v/>
      </c>
      <c r="O98" s="57" t="str">
        <f t="shared" si="89"/>
        <v/>
      </c>
      <c r="P98" s="58" t="str">
        <f t="shared" si="4"/>
        <v/>
      </c>
      <c r="Q98" s="59" t="str">
        <f t="shared" si="90"/>
        <v/>
      </c>
      <c r="R98" s="60" t="str">
        <f t="shared" si="6"/>
        <v/>
      </c>
      <c r="S98" s="55" t="str">
        <f t="shared" si="91"/>
        <v/>
      </c>
      <c r="T98" s="61" t="str">
        <f t="shared" si="92"/>
        <v/>
      </c>
      <c r="U98" s="62" t="str">
        <f t="shared" si="9"/>
        <v/>
      </c>
      <c r="V98" s="63" t="str">
        <f t="shared" si="93"/>
        <v/>
      </c>
      <c r="W98" s="64" t="str">
        <f t="shared" si="11"/>
        <v/>
      </c>
      <c r="X98" s="63" t="str">
        <f t="shared" si="94"/>
        <v/>
      </c>
      <c r="Y98" s="63" t="str">
        <f t="shared" si="95"/>
        <v/>
      </c>
      <c r="Z98" s="55" t="str">
        <f t="shared" si="96"/>
        <v/>
      </c>
      <c r="AA98" s="65" t="str">
        <f t="shared" si="97"/>
        <v/>
      </c>
      <c r="AB98" s="56" t="str">
        <f t="shared" si="16"/>
        <v/>
      </c>
      <c r="AC98" s="66" t="str">
        <f t="shared" si="98"/>
        <v/>
      </c>
      <c r="AD98" s="58" t="str">
        <f t="shared" si="99"/>
        <v/>
      </c>
      <c r="AE98" s="67" t="str">
        <f t="shared" si="100"/>
        <v/>
      </c>
      <c r="AF98" s="60" t="str">
        <f t="shared" si="101"/>
        <v/>
      </c>
      <c r="AG98" s="60" t="str">
        <f t="shared" si="102"/>
        <v/>
      </c>
      <c r="AH98" s="68" t="str">
        <f t="shared" si="103"/>
        <v/>
      </c>
      <c r="AI98" s="69" t="str">
        <f t="shared" si="23"/>
        <v/>
      </c>
      <c r="AJ98" s="63" t="str">
        <f t="shared" si="104"/>
        <v/>
      </c>
      <c r="AK98" s="63" t="str">
        <f t="shared" si="105"/>
        <v/>
      </c>
      <c r="AL98" s="63" t="str">
        <f t="shared" si="106"/>
        <v/>
      </c>
      <c r="AM98" s="63" t="str">
        <f t="shared" si="107"/>
        <v/>
      </c>
      <c r="AN98" s="63" t="str">
        <f t="shared" si="108"/>
        <v/>
      </c>
    </row>
    <row r="99" spans="1:40" ht="25.5" hidden="1" outlineLevel="1" thickTop="1" thickBot="1" x14ac:dyDescent="0.4">
      <c r="C99" s="111"/>
      <c r="D99" s="112"/>
      <c r="E99" s="51"/>
      <c r="F99" s="52"/>
      <c r="G99" s="52"/>
      <c r="H99" s="51"/>
      <c r="I99" s="51"/>
      <c r="J99" s="53"/>
      <c r="K99" s="53"/>
      <c r="L99" s="54" t="str">
        <f t="shared" si="109"/>
        <v/>
      </c>
      <c r="M99" s="55" t="str">
        <f t="shared" si="88"/>
        <v/>
      </c>
      <c r="N99" s="56" t="str">
        <f t="shared" si="2"/>
        <v/>
      </c>
      <c r="O99" s="57" t="str">
        <f t="shared" si="89"/>
        <v/>
      </c>
      <c r="P99" s="58" t="str">
        <f t="shared" si="4"/>
        <v/>
      </c>
      <c r="Q99" s="59" t="str">
        <f t="shared" si="90"/>
        <v/>
      </c>
      <c r="R99" s="60" t="str">
        <f t="shared" si="6"/>
        <v/>
      </c>
      <c r="S99" s="55" t="str">
        <f t="shared" si="91"/>
        <v/>
      </c>
      <c r="T99" s="61" t="str">
        <f t="shared" si="92"/>
        <v/>
      </c>
      <c r="U99" s="62" t="str">
        <f t="shared" si="9"/>
        <v/>
      </c>
      <c r="V99" s="63" t="str">
        <f t="shared" si="93"/>
        <v/>
      </c>
      <c r="W99" s="64" t="str">
        <f t="shared" si="11"/>
        <v/>
      </c>
      <c r="X99" s="63" t="str">
        <f t="shared" si="94"/>
        <v/>
      </c>
      <c r="Y99" s="63" t="str">
        <f t="shared" si="95"/>
        <v/>
      </c>
      <c r="Z99" s="55" t="str">
        <f t="shared" si="96"/>
        <v/>
      </c>
      <c r="AA99" s="65" t="str">
        <f t="shared" si="97"/>
        <v/>
      </c>
      <c r="AB99" s="56" t="str">
        <f t="shared" si="16"/>
        <v/>
      </c>
      <c r="AC99" s="66" t="str">
        <f t="shared" si="98"/>
        <v/>
      </c>
      <c r="AD99" s="58" t="str">
        <f t="shared" si="99"/>
        <v/>
      </c>
      <c r="AE99" s="67" t="str">
        <f t="shared" si="100"/>
        <v/>
      </c>
      <c r="AF99" s="60" t="str">
        <f t="shared" si="101"/>
        <v/>
      </c>
      <c r="AG99" s="60" t="str">
        <f t="shared" si="102"/>
        <v/>
      </c>
      <c r="AH99" s="68" t="str">
        <f t="shared" si="103"/>
        <v/>
      </c>
      <c r="AI99" s="69" t="str">
        <f t="shared" si="23"/>
        <v/>
      </c>
      <c r="AJ99" s="63" t="str">
        <f t="shared" si="104"/>
        <v/>
      </c>
      <c r="AK99" s="63" t="str">
        <f t="shared" si="105"/>
        <v/>
      </c>
      <c r="AL99" s="63" t="str">
        <f t="shared" si="106"/>
        <v/>
      </c>
      <c r="AM99" s="63" t="str">
        <f t="shared" si="107"/>
        <v/>
      </c>
      <c r="AN99" s="63" t="str">
        <f t="shared" si="108"/>
        <v/>
      </c>
    </row>
    <row r="100" spans="1:40" ht="25.5" hidden="1" outlineLevel="1" thickTop="1" thickBot="1" x14ac:dyDescent="0.4">
      <c r="C100" s="111"/>
      <c r="D100" s="112"/>
      <c r="E100" s="51"/>
      <c r="F100" s="52"/>
      <c r="G100" s="52"/>
      <c r="H100" s="51"/>
      <c r="I100" s="51"/>
      <c r="J100" s="53"/>
      <c r="K100" s="53"/>
      <c r="L100" s="54" t="str">
        <f t="shared" si="109"/>
        <v/>
      </c>
      <c r="M100" s="55" t="str">
        <f t="shared" si="88"/>
        <v/>
      </c>
      <c r="N100" s="56" t="str">
        <f t="shared" si="2"/>
        <v/>
      </c>
      <c r="O100" s="57" t="str">
        <f t="shared" si="89"/>
        <v/>
      </c>
      <c r="P100" s="58" t="str">
        <f t="shared" si="4"/>
        <v/>
      </c>
      <c r="Q100" s="59" t="str">
        <f t="shared" si="90"/>
        <v/>
      </c>
      <c r="R100" s="60" t="str">
        <f t="shared" si="6"/>
        <v/>
      </c>
      <c r="S100" s="55" t="str">
        <f t="shared" si="91"/>
        <v/>
      </c>
      <c r="T100" s="61" t="str">
        <f t="shared" si="92"/>
        <v/>
      </c>
      <c r="U100" s="62" t="str">
        <f t="shared" si="9"/>
        <v/>
      </c>
      <c r="V100" s="63" t="str">
        <f t="shared" si="93"/>
        <v/>
      </c>
      <c r="W100" s="64" t="str">
        <f t="shared" si="11"/>
        <v/>
      </c>
      <c r="X100" s="63" t="str">
        <f t="shared" si="94"/>
        <v/>
      </c>
      <c r="Y100" s="63" t="str">
        <f t="shared" si="95"/>
        <v/>
      </c>
      <c r="Z100" s="55" t="str">
        <f t="shared" si="96"/>
        <v/>
      </c>
      <c r="AA100" s="65" t="str">
        <f t="shared" si="97"/>
        <v/>
      </c>
      <c r="AB100" s="56" t="str">
        <f t="shared" si="16"/>
        <v/>
      </c>
      <c r="AC100" s="66" t="str">
        <f t="shared" si="98"/>
        <v/>
      </c>
      <c r="AD100" s="58" t="str">
        <f t="shared" si="99"/>
        <v/>
      </c>
      <c r="AE100" s="67" t="str">
        <f t="shared" si="100"/>
        <v/>
      </c>
      <c r="AF100" s="60" t="str">
        <f t="shared" si="101"/>
        <v/>
      </c>
      <c r="AG100" s="60" t="str">
        <f t="shared" si="102"/>
        <v/>
      </c>
      <c r="AH100" s="68" t="str">
        <f t="shared" si="103"/>
        <v/>
      </c>
      <c r="AI100" s="69" t="str">
        <f t="shared" si="23"/>
        <v/>
      </c>
      <c r="AJ100" s="63" t="str">
        <f t="shared" si="104"/>
        <v/>
      </c>
      <c r="AK100" s="63" t="str">
        <f t="shared" si="105"/>
        <v/>
      </c>
      <c r="AL100" s="63" t="str">
        <f t="shared" si="106"/>
        <v/>
      </c>
      <c r="AM100" s="63" t="str">
        <f t="shared" si="107"/>
        <v/>
      </c>
      <c r="AN100" s="63" t="str">
        <f t="shared" si="108"/>
        <v/>
      </c>
    </row>
    <row r="101" spans="1:40" ht="25.5" hidden="1" outlineLevel="1" thickTop="1" thickBot="1" x14ac:dyDescent="0.4">
      <c r="C101" s="111"/>
      <c r="D101" s="112"/>
      <c r="E101" s="51"/>
      <c r="F101" s="52"/>
      <c r="G101" s="52"/>
      <c r="H101" s="51"/>
      <c r="I101" s="51"/>
      <c r="J101" s="53"/>
      <c r="K101" s="53"/>
      <c r="L101" s="54" t="str">
        <f t="shared" si="109"/>
        <v/>
      </c>
      <c r="M101" s="55" t="str">
        <f t="shared" si="88"/>
        <v/>
      </c>
      <c r="N101" s="56" t="str">
        <f t="shared" si="2"/>
        <v/>
      </c>
      <c r="O101" s="57" t="str">
        <f t="shared" si="89"/>
        <v/>
      </c>
      <c r="P101" s="58" t="str">
        <f t="shared" si="4"/>
        <v/>
      </c>
      <c r="Q101" s="59" t="str">
        <f t="shared" si="90"/>
        <v/>
      </c>
      <c r="R101" s="60" t="str">
        <f t="shared" si="6"/>
        <v/>
      </c>
      <c r="S101" s="55" t="str">
        <f t="shared" si="91"/>
        <v/>
      </c>
      <c r="T101" s="61" t="str">
        <f t="shared" si="92"/>
        <v/>
      </c>
      <c r="U101" s="62" t="str">
        <f t="shared" si="9"/>
        <v/>
      </c>
      <c r="V101" s="63" t="str">
        <f t="shared" si="93"/>
        <v/>
      </c>
      <c r="W101" s="64" t="str">
        <f t="shared" si="11"/>
        <v/>
      </c>
      <c r="X101" s="63" t="str">
        <f t="shared" si="94"/>
        <v/>
      </c>
      <c r="Y101" s="63" t="str">
        <f t="shared" si="95"/>
        <v/>
      </c>
      <c r="Z101" s="55" t="str">
        <f t="shared" si="96"/>
        <v/>
      </c>
      <c r="AA101" s="65" t="str">
        <f t="shared" si="97"/>
        <v/>
      </c>
      <c r="AB101" s="56" t="str">
        <f t="shared" si="16"/>
        <v/>
      </c>
      <c r="AC101" s="66" t="str">
        <f t="shared" si="98"/>
        <v/>
      </c>
      <c r="AD101" s="58" t="str">
        <f t="shared" si="99"/>
        <v/>
      </c>
      <c r="AE101" s="67" t="str">
        <f t="shared" si="100"/>
        <v/>
      </c>
      <c r="AF101" s="60" t="str">
        <f t="shared" si="101"/>
        <v/>
      </c>
      <c r="AG101" s="60" t="str">
        <f t="shared" si="102"/>
        <v/>
      </c>
      <c r="AH101" s="68" t="str">
        <f t="shared" si="103"/>
        <v/>
      </c>
      <c r="AI101" s="69" t="str">
        <f t="shared" si="23"/>
        <v/>
      </c>
      <c r="AJ101" s="63" t="str">
        <f t="shared" si="104"/>
        <v/>
      </c>
      <c r="AK101" s="63" t="str">
        <f t="shared" si="105"/>
        <v/>
      </c>
      <c r="AL101" s="63" t="str">
        <f t="shared" si="106"/>
        <v/>
      </c>
      <c r="AM101" s="63" t="str">
        <f t="shared" si="107"/>
        <v/>
      </c>
      <c r="AN101" s="63" t="str">
        <f t="shared" si="108"/>
        <v/>
      </c>
    </row>
    <row r="102" spans="1:40" ht="25.5" hidden="1" outlineLevel="1" thickTop="1" thickBot="1" x14ac:dyDescent="0.4">
      <c r="C102" s="111"/>
      <c r="D102" s="112"/>
      <c r="E102" s="51"/>
      <c r="F102" s="52"/>
      <c r="G102" s="52"/>
      <c r="H102" s="51"/>
      <c r="I102" s="51"/>
      <c r="J102" s="53"/>
      <c r="K102" s="53"/>
      <c r="L102" s="54" t="str">
        <f t="shared" si="109"/>
        <v/>
      </c>
      <c r="M102" s="55" t="str">
        <f t="shared" si="88"/>
        <v/>
      </c>
      <c r="N102" s="56" t="str">
        <f t="shared" si="2"/>
        <v/>
      </c>
      <c r="O102" s="57" t="str">
        <f t="shared" si="89"/>
        <v/>
      </c>
      <c r="P102" s="58" t="str">
        <f t="shared" si="4"/>
        <v/>
      </c>
      <c r="Q102" s="59" t="str">
        <f t="shared" si="90"/>
        <v/>
      </c>
      <c r="R102" s="60" t="str">
        <f t="shared" si="6"/>
        <v/>
      </c>
      <c r="S102" s="55" t="str">
        <f t="shared" si="91"/>
        <v/>
      </c>
      <c r="T102" s="61" t="str">
        <f t="shared" si="92"/>
        <v/>
      </c>
      <c r="U102" s="62" t="str">
        <f t="shared" si="9"/>
        <v/>
      </c>
      <c r="V102" s="63" t="str">
        <f t="shared" si="93"/>
        <v/>
      </c>
      <c r="W102" s="64" t="str">
        <f t="shared" si="11"/>
        <v/>
      </c>
      <c r="X102" s="63" t="str">
        <f t="shared" si="94"/>
        <v/>
      </c>
      <c r="Y102" s="63" t="str">
        <f t="shared" si="95"/>
        <v/>
      </c>
      <c r="Z102" s="55" t="str">
        <f t="shared" si="96"/>
        <v/>
      </c>
      <c r="AA102" s="65" t="str">
        <f t="shared" si="97"/>
        <v/>
      </c>
      <c r="AB102" s="56" t="str">
        <f t="shared" si="16"/>
        <v/>
      </c>
      <c r="AC102" s="66" t="str">
        <f t="shared" si="98"/>
        <v/>
      </c>
      <c r="AD102" s="58" t="str">
        <f t="shared" si="99"/>
        <v/>
      </c>
      <c r="AE102" s="67" t="str">
        <f t="shared" si="100"/>
        <v/>
      </c>
      <c r="AF102" s="60" t="str">
        <f t="shared" si="101"/>
        <v/>
      </c>
      <c r="AG102" s="60" t="str">
        <f t="shared" si="102"/>
        <v/>
      </c>
      <c r="AH102" s="68" t="str">
        <f t="shared" si="103"/>
        <v/>
      </c>
      <c r="AI102" s="69" t="str">
        <f t="shared" si="23"/>
        <v/>
      </c>
      <c r="AJ102" s="63" t="str">
        <f t="shared" si="104"/>
        <v/>
      </c>
      <c r="AK102" s="63" t="str">
        <f t="shared" si="105"/>
        <v/>
      </c>
      <c r="AL102" s="63" t="str">
        <f t="shared" si="106"/>
        <v/>
      </c>
      <c r="AM102" s="63" t="str">
        <f t="shared" si="107"/>
        <v/>
      </c>
      <c r="AN102" s="63" t="str">
        <f t="shared" si="108"/>
        <v/>
      </c>
    </row>
    <row r="103" spans="1:40" ht="25.5" hidden="1" outlineLevel="1" thickTop="1" thickBot="1" x14ac:dyDescent="0.4">
      <c r="C103" s="111"/>
      <c r="D103" s="112"/>
      <c r="E103" s="51"/>
      <c r="F103" s="52"/>
      <c r="G103" s="52"/>
      <c r="H103" s="51"/>
      <c r="I103" s="51"/>
      <c r="J103" s="53"/>
      <c r="K103" s="53"/>
      <c r="L103" s="54" t="str">
        <f t="shared" si="109"/>
        <v/>
      </c>
      <c r="M103" s="55" t="str">
        <f t="shared" si="88"/>
        <v/>
      </c>
      <c r="N103" s="56" t="str">
        <f t="shared" si="2"/>
        <v/>
      </c>
      <c r="O103" s="57" t="str">
        <f t="shared" si="89"/>
        <v/>
      </c>
      <c r="P103" s="58" t="str">
        <f t="shared" si="4"/>
        <v/>
      </c>
      <c r="Q103" s="59" t="str">
        <f t="shared" si="90"/>
        <v/>
      </c>
      <c r="R103" s="60" t="str">
        <f t="shared" si="6"/>
        <v/>
      </c>
      <c r="S103" s="55" t="str">
        <f t="shared" si="91"/>
        <v/>
      </c>
      <c r="T103" s="61" t="str">
        <f t="shared" si="92"/>
        <v/>
      </c>
      <c r="U103" s="62" t="str">
        <f t="shared" si="9"/>
        <v/>
      </c>
      <c r="V103" s="63" t="str">
        <f t="shared" si="93"/>
        <v/>
      </c>
      <c r="W103" s="64" t="str">
        <f t="shared" si="11"/>
        <v/>
      </c>
      <c r="X103" s="63" t="str">
        <f t="shared" si="94"/>
        <v/>
      </c>
      <c r="Y103" s="63" t="str">
        <f t="shared" si="95"/>
        <v/>
      </c>
      <c r="Z103" s="55" t="str">
        <f t="shared" si="96"/>
        <v/>
      </c>
      <c r="AA103" s="65" t="str">
        <f t="shared" si="97"/>
        <v/>
      </c>
      <c r="AB103" s="56" t="str">
        <f t="shared" si="16"/>
        <v/>
      </c>
      <c r="AC103" s="66" t="str">
        <f t="shared" si="98"/>
        <v/>
      </c>
      <c r="AD103" s="58" t="str">
        <f t="shared" si="99"/>
        <v/>
      </c>
      <c r="AE103" s="67" t="str">
        <f t="shared" si="100"/>
        <v/>
      </c>
      <c r="AF103" s="60" t="str">
        <f t="shared" si="101"/>
        <v/>
      </c>
      <c r="AG103" s="60" t="str">
        <f t="shared" si="102"/>
        <v/>
      </c>
      <c r="AH103" s="68" t="str">
        <f t="shared" si="103"/>
        <v/>
      </c>
      <c r="AI103" s="69" t="str">
        <f t="shared" si="23"/>
        <v/>
      </c>
      <c r="AJ103" s="63" t="str">
        <f t="shared" si="104"/>
        <v/>
      </c>
      <c r="AK103" s="63" t="str">
        <f t="shared" si="105"/>
        <v/>
      </c>
      <c r="AL103" s="63" t="str">
        <f t="shared" si="106"/>
        <v/>
      </c>
      <c r="AM103" s="63" t="str">
        <f t="shared" si="107"/>
        <v/>
      </c>
      <c r="AN103" s="63" t="str">
        <f t="shared" si="108"/>
        <v/>
      </c>
    </row>
    <row r="104" spans="1:40" ht="24" customHeight="1" thickTop="1" x14ac:dyDescent="0.4">
      <c r="A104" s="94"/>
      <c r="B104" s="94"/>
      <c r="C104" s="94"/>
      <c r="D104" s="94"/>
      <c r="E104" s="94"/>
      <c r="F104" s="94"/>
      <c r="G104" s="94"/>
      <c r="H104" s="94"/>
      <c r="I104" s="94"/>
      <c r="J104" s="94"/>
      <c r="K104" s="94"/>
      <c r="L104" s="98" t="str">
        <f>_xlfn.CONCAT("]}, // ULTIMA LINEA DEL CANTO: ",L1)</f>
        <v>]}, // ULTIMA LINEA DEL CANTO: SALMODIA CANTICO - DN 3, 57-88. 56</v>
      </c>
      <c r="M104" s="94"/>
    </row>
    <row r="105" spans="1:40" ht="20.25" x14ac:dyDescent="0.25">
      <c r="L105" s="99" t="s">
        <v>1012</v>
      </c>
      <c r="M105" s="100"/>
    </row>
    <row r="106" spans="1:40" ht="15.75" hidden="1" outlineLevel="1" thickBot="1" x14ac:dyDescent="0.3">
      <c r="M106" s="100"/>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ref="R107:R116" si="110">IF(N107="Do",10,IF(N107="Re",22,IF(N107="Mi",20,IF(N107="Fa",20,IF(N107="Sol",14,IF(N107="La",20,IF(N107="Si",20,IF(N107="Do#",14,IF(N107="Fa#",15,IF(N107="Sol#",20,IF(N107="Si♭",17,"")))))))))))</f>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ht="25.5" hidden="1" outlineLevel="1" thickTop="1" thickBot="1" x14ac:dyDescent="0.4">
      <c r="C108" s="78" t="s">
        <v>999</v>
      </c>
      <c r="D108" s="79"/>
      <c r="E108" s="79"/>
      <c r="F108" s="79"/>
      <c r="G108" s="79"/>
      <c r="H108" s="79"/>
      <c r="I108" s="79"/>
      <c r="J108" s="79"/>
      <c r="K108" s="79"/>
      <c r="L108" s="121" t="s">
        <v>1000</v>
      </c>
      <c r="M108" s="55" t="str">
        <f t="shared" ref="M108:M115" si="111">IF(N108="","","(")</f>
        <v/>
      </c>
      <c r="N108" s="56" t="str">
        <f t="shared" ref="N108:N115" si="112">IF(D108="","",D108)</f>
        <v/>
      </c>
      <c r="O108" s="57" t="str">
        <f t="shared" ref="O108:O115" si="113">IF(N108="","",",")</f>
        <v/>
      </c>
      <c r="P108" s="58" t="str">
        <f t="shared" ref="P108:P115" si="114">IF(E108="","",E108)</f>
        <v/>
      </c>
      <c r="Q108" s="59" t="str">
        <f t="shared" ref="Q108:Q115" si="115">IF(N108="","",",")</f>
        <v/>
      </c>
      <c r="R108" s="60" t="str">
        <f t="shared" si="110"/>
        <v/>
      </c>
      <c r="S108" s="55" t="str">
        <f t="shared" ref="S108:S115" si="116">IF(N108="","",")")</f>
        <v/>
      </c>
      <c r="T108" s="61" t="str">
        <f t="shared" ref="T108:T115" si="117">IF(U108="","","(")</f>
        <v/>
      </c>
      <c r="U108" s="62" t="str">
        <f t="shared" ref="U108:U115" si="118">IF(F108="","",F108)</f>
        <v/>
      </c>
      <c r="V108" s="63" t="str">
        <f t="shared" ref="V108:V115" si="119">IF(U108="","",",")</f>
        <v/>
      </c>
      <c r="W108" s="64" t="str">
        <f t="shared" ref="W108:W115" si="120">IF(G108="","",G108)</f>
        <v/>
      </c>
      <c r="X108" s="63" t="str">
        <f t="shared" ref="X108:X115" si="121">IF(U108="","",",")</f>
        <v/>
      </c>
      <c r="Y108" s="63" t="str">
        <f t="shared" ref="Y108:Y115" si="122">IF(U108="","",250)</f>
        <v/>
      </c>
      <c r="Z108" s="55" t="str">
        <f t="shared" ref="Z108:Z115" si="123">IF(U108="","",")")</f>
        <v/>
      </c>
      <c r="AA108" s="65" t="str">
        <f t="shared" ref="AA108:AA115" si="124">IF(AB108="","","(")</f>
        <v/>
      </c>
      <c r="AB108" s="56" t="str">
        <f t="shared" ref="AB108:AB115" si="125">IF(H108="","",H108)</f>
        <v/>
      </c>
      <c r="AC108" s="66" t="str">
        <f t="shared" ref="AC108:AC115" si="126">IF(AB108="","",",")</f>
        <v/>
      </c>
      <c r="AD108" s="58" t="str">
        <f t="shared" ref="AD108:AD115" si="127">IF(I108="","",I108)</f>
        <v/>
      </c>
      <c r="AE108" s="67" t="str">
        <f t="shared" ref="AE108:AE115" si="128">IF(AB108="","",",")</f>
        <v/>
      </c>
      <c r="AF108" s="60" t="str">
        <f t="shared" ref="AF108:AF115" si="129">IF(AB108="","",350)</f>
        <v/>
      </c>
      <c r="AG108" s="60" t="str">
        <f t="shared" ref="AG108:AG115" si="130">IF(AB108="","",")")</f>
        <v/>
      </c>
      <c r="AH108" s="68" t="str">
        <f t="shared" ref="AH108:AH115" si="131">IF(AI108="","","(")</f>
        <v/>
      </c>
      <c r="AI108" s="69" t="str">
        <f t="shared" ref="AI108:AI115" si="132">IF(J108="","",J108)</f>
        <v/>
      </c>
      <c r="AJ108" s="63" t="str">
        <f t="shared" ref="AJ108:AJ115" si="133">IF(AI108="","",",")</f>
        <v/>
      </c>
      <c r="AK108" s="63" t="str">
        <f t="shared" ref="AK108:AK115" si="134">IF(K108="","",K108)</f>
        <v/>
      </c>
      <c r="AL108" s="63" t="str">
        <f t="shared" ref="AL108:AL115" si="135">IF(AI108="","",",")</f>
        <v/>
      </c>
      <c r="AM108" s="63" t="str">
        <f t="shared" ref="AM108:AM115" si="136">IF(AI108="","",450)</f>
        <v/>
      </c>
      <c r="AN108" s="63" t="str">
        <f t="shared" ref="AN108:AN115" si="137">IF(AI108="","",")")</f>
        <v/>
      </c>
    </row>
    <row r="109" spans="1:40" ht="25.5" hidden="1" outlineLevel="1" thickTop="1" thickBot="1" x14ac:dyDescent="0.4">
      <c r="B109" t="s">
        <v>1001</v>
      </c>
      <c r="C109" s="81" t="s">
        <v>1002</v>
      </c>
      <c r="D109" s="82"/>
      <c r="E109" s="82"/>
      <c r="F109" s="82"/>
      <c r="G109" s="82"/>
      <c r="H109" s="82"/>
      <c r="I109" s="82"/>
      <c r="J109" s="82"/>
      <c r="K109" s="82"/>
      <c r="L109" s="122" t="str">
        <f>IF(C109="","",_xlfn.CONCAT("       triggerLine: ","""",C109,", ",M109:AN109,""", sC: ","""",B109,""", lines: ["))</f>
        <v xml:space="preserve">       triggerLine: "ASAMBLEA UNO, ", sC: "ta as", lines: [</v>
      </c>
      <c r="M109" s="55" t="str">
        <f t="shared" si="111"/>
        <v/>
      </c>
      <c r="N109" s="56" t="str">
        <f t="shared" si="112"/>
        <v/>
      </c>
      <c r="O109" s="57" t="str">
        <f t="shared" si="113"/>
        <v/>
      </c>
      <c r="P109" s="58" t="str">
        <f t="shared" si="114"/>
        <v/>
      </c>
      <c r="Q109" s="59" t="str">
        <f t="shared" si="115"/>
        <v/>
      </c>
      <c r="R109" s="60" t="str">
        <f t="shared" si="110"/>
        <v/>
      </c>
      <c r="S109" s="55" t="str">
        <f t="shared" si="116"/>
        <v/>
      </c>
      <c r="T109" s="61" t="str">
        <f t="shared" si="117"/>
        <v/>
      </c>
      <c r="U109" s="62" t="str">
        <f t="shared" si="118"/>
        <v/>
      </c>
      <c r="V109" s="63" t="str">
        <f t="shared" si="119"/>
        <v/>
      </c>
      <c r="W109" s="64" t="str">
        <f t="shared" si="120"/>
        <v/>
      </c>
      <c r="X109" s="63" t="str">
        <f t="shared" si="121"/>
        <v/>
      </c>
      <c r="Y109" s="63" t="str">
        <f t="shared" si="122"/>
        <v/>
      </c>
      <c r="Z109" s="55" t="str">
        <f t="shared" si="123"/>
        <v/>
      </c>
      <c r="AA109" s="65" t="str">
        <f t="shared" si="124"/>
        <v/>
      </c>
      <c r="AB109" s="56" t="str">
        <f t="shared" si="125"/>
        <v/>
      </c>
      <c r="AC109" s="66" t="str">
        <f t="shared" si="126"/>
        <v/>
      </c>
      <c r="AD109" s="58" t="str">
        <f t="shared" si="127"/>
        <v/>
      </c>
      <c r="AE109" s="67" t="str">
        <f t="shared" si="128"/>
        <v/>
      </c>
      <c r="AF109" s="60" t="str">
        <f t="shared" si="129"/>
        <v/>
      </c>
      <c r="AG109" s="60" t="str">
        <f t="shared" si="130"/>
        <v/>
      </c>
      <c r="AH109" s="68" t="str">
        <f t="shared" si="131"/>
        <v/>
      </c>
      <c r="AI109" s="69" t="str">
        <f t="shared" si="132"/>
        <v/>
      </c>
      <c r="AJ109" s="63" t="str">
        <f t="shared" si="133"/>
        <v/>
      </c>
      <c r="AK109" s="63" t="str">
        <f t="shared" si="134"/>
        <v/>
      </c>
      <c r="AL109" s="63" t="str">
        <f t="shared" si="135"/>
        <v/>
      </c>
      <c r="AM109" s="63" t="str">
        <f t="shared" si="136"/>
        <v/>
      </c>
      <c r="AN109" s="63" t="str">
        <f t="shared" si="137"/>
        <v/>
      </c>
    </row>
    <row r="110" spans="1:40" ht="25.5" hidden="1" outlineLevel="1" thickTop="1" thickBot="1" x14ac:dyDescent="0.4">
      <c r="B110" t="s">
        <v>1003</v>
      </c>
      <c r="C110" s="84" t="s">
        <v>1004</v>
      </c>
      <c r="D110" s="85"/>
      <c r="E110" s="85"/>
      <c r="F110" s="85"/>
      <c r="G110" s="85"/>
      <c r="H110" s="86"/>
      <c r="I110" s="86"/>
      <c r="J110" s="86"/>
      <c r="K110" s="86"/>
      <c r="L110" s="123" t="str">
        <f>IF(C110="","",_xlfn.CONCAT("            { line: ","""",C110,", ",M110:AN110,""", sC: ","""",B110,"""},"))</f>
        <v xml:space="preserve">            { line: "ASAMBLEA DOS, ", sC: "as"},</v>
      </c>
      <c r="M110" s="55" t="str">
        <f t="shared" si="111"/>
        <v/>
      </c>
      <c r="N110" s="56" t="str">
        <f t="shared" si="112"/>
        <v/>
      </c>
      <c r="O110" s="57" t="str">
        <f t="shared" si="113"/>
        <v/>
      </c>
      <c r="P110" s="58" t="str">
        <f t="shared" si="114"/>
        <v/>
      </c>
      <c r="Q110" s="59" t="str">
        <f t="shared" si="115"/>
        <v/>
      </c>
      <c r="R110" s="60" t="str">
        <f t="shared" si="110"/>
        <v/>
      </c>
      <c r="S110" s="55" t="str">
        <f t="shared" si="116"/>
        <v/>
      </c>
      <c r="T110" s="61" t="str">
        <f t="shared" si="117"/>
        <v/>
      </c>
      <c r="U110" s="62" t="str">
        <f t="shared" si="118"/>
        <v/>
      </c>
      <c r="V110" s="63" t="str">
        <f t="shared" si="119"/>
        <v/>
      </c>
      <c r="W110" s="64" t="str">
        <f t="shared" si="120"/>
        <v/>
      </c>
      <c r="X110" s="63" t="str">
        <f t="shared" si="121"/>
        <v/>
      </c>
      <c r="Y110" s="63" t="str">
        <f t="shared" si="122"/>
        <v/>
      </c>
      <c r="Z110" s="55" t="str">
        <f t="shared" si="123"/>
        <v/>
      </c>
      <c r="AA110" s="65" t="str">
        <f t="shared" si="124"/>
        <v/>
      </c>
      <c r="AB110" s="56" t="str">
        <f t="shared" si="125"/>
        <v/>
      </c>
      <c r="AC110" s="66" t="str">
        <f t="shared" si="126"/>
        <v/>
      </c>
      <c r="AD110" s="58" t="str">
        <f t="shared" si="127"/>
        <v/>
      </c>
      <c r="AE110" s="67" t="str">
        <f t="shared" si="128"/>
        <v/>
      </c>
      <c r="AF110" s="60" t="str">
        <f t="shared" si="129"/>
        <v/>
      </c>
      <c r="AG110" s="60" t="str">
        <f t="shared" si="130"/>
        <v/>
      </c>
      <c r="AH110" s="68" t="str">
        <f t="shared" si="131"/>
        <v/>
      </c>
      <c r="AI110" s="69" t="str">
        <f t="shared" si="132"/>
        <v/>
      </c>
      <c r="AJ110" s="63" t="str">
        <f t="shared" si="133"/>
        <v/>
      </c>
      <c r="AK110" s="63" t="str">
        <f t="shared" si="134"/>
        <v/>
      </c>
      <c r="AL110" s="63" t="str">
        <f t="shared" si="135"/>
        <v/>
      </c>
      <c r="AM110" s="63" t="str">
        <f t="shared" si="136"/>
        <v/>
      </c>
      <c r="AN110" s="63" t="str">
        <f t="shared" si="137"/>
        <v/>
      </c>
    </row>
    <row r="111" spans="1:40" ht="25.5" hidden="1" outlineLevel="1" thickTop="1" thickBot="1" x14ac:dyDescent="0.4">
      <c r="B111" t="s">
        <v>1003</v>
      </c>
      <c r="C111" s="84" t="s">
        <v>1005</v>
      </c>
      <c r="D111" s="88"/>
      <c r="E111" s="88"/>
      <c r="F111" s="88"/>
      <c r="G111" s="88"/>
      <c r="H111" s="89"/>
      <c r="I111" s="89"/>
      <c r="J111" s="89"/>
      <c r="K111" s="89"/>
      <c r="L111" s="123" t="str">
        <f>IF(C111="","",_xlfn.CONCAT("            { line: ","""",C111,", ",M111:AN111,""", sC: ","""",B111,"""},"))</f>
        <v xml:space="preserve">            { line: "ASAMBLEA TRES, ", sC: "as"},</v>
      </c>
      <c r="M111" s="55" t="str">
        <f t="shared" si="111"/>
        <v/>
      </c>
      <c r="N111" s="56" t="str">
        <f t="shared" si="112"/>
        <v/>
      </c>
      <c r="O111" s="57" t="str">
        <f t="shared" si="113"/>
        <v/>
      </c>
      <c r="P111" s="58" t="str">
        <f t="shared" si="114"/>
        <v/>
      </c>
      <c r="Q111" s="59" t="str">
        <f t="shared" si="115"/>
        <v/>
      </c>
      <c r="R111" s="60" t="str">
        <f t="shared" si="110"/>
        <v/>
      </c>
      <c r="S111" s="55" t="str">
        <f t="shared" si="116"/>
        <v/>
      </c>
      <c r="T111" s="61" t="str">
        <f t="shared" si="117"/>
        <v/>
      </c>
      <c r="U111" s="62" t="str">
        <f t="shared" si="118"/>
        <v/>
      </c>
      <c r="V111" s="63" t="str">
        <f t="shared" si="119"/>
        <v/>
      </c>
      <c r="W111" s="64" t="str">
        <f t="shared" si="120"/>
        <v/>
      </c>
      <c r="X111" s="63" t="str">
        <f t="shared" si="121"/>
        <v/>
      </c>
      <c r="Y111" s="63" t="str">
        <f t="shared" si="122"/>
        <v/>
      </c>
      <c r="Z111" s="55" t="str">
        <f t="shared" si="123"/>
        <v/>
      </c>
      <c r="AA111" s="65" t="str">
        <f t="shared" si="124"/>
        <v/>
      </c>
      <c r="AB111" s="56" t="str">
        <f t="shared" si="125"/>
        <v/>
      </c>
      <c r="AC111" s="66" t="str">
        <f t="shared" si="126"/>
        <v/>
      </c>
      <c r="AD111" s="58" t="str">
        <f t="shared" si="127"/>
        <v/>
      </c>
      <c r="AE111" s="67" t="str">
        <f t="shared" si="128"/>
        <v/>
      </c>
      <c r="AF111" s="60" t="str">
        <f t="shared" si="129"/>
        <v/>
      </c>
      <c r="AG111" s="60" t="str">
        <f t="shared" si="130"/>
        <v/>
      </c>
      <c r="AH111" s="68" t="str">
        <f t="shared" si="131"/>
        <v/>
      </c>
      <c r="AI111" s="69" t="str">
        <f t="shared" si="132"/>
        <v/>
      </c>
      <c r="AJ111" s="63" t="str">
        <f t="shared" si="133"/>
        <v/>
      </c>
      <c r="AK111" s="63" t="str">
        <f t="shared" si="134"/>
        <v/>
      </c>
      <c r="AL111" s="63" t="str">
        <f t="shared" si="135"/>
        <v/>
      </c>
      <c r="AM111" s="63" t="str">
        <f t="shared" si="136"/>
        <v/>
      </c>
      <c r="AN111" s="63" t="str">
        <f t="shared" si="137"/>
        <v/>
      </c>
    </row>
    <row r="112" spans="1:40" ht="25.5" hidden="1" outlineLevel="1" thickTop="1" thickBot="1" x14ac:dyDescent="0.4">
      <c r="B112" t="s">
        <v>1003</v>
      </c>
      <c r="C112" s="84" t="s">
        <v>1006</v>
      </c>
      <c r="D112" s="85"/>
      <c r="E112" s="85"/>
      <c r="F112" s="85"/>
      <c r="G112" s="85"/>
      <c r="H112" s="86"/>
      <c r="I112" s="86"/>
      <c r="J112" s="86"/>
      <c r="K112" s="86"/>
      <c r="L112" s="123" t="str">
        <f>IF(C112="","",_xlfn.CONCAT("            { line: ","""",C112,", ",M112:AN112,""", sC: ","""",B112,"""},"))</f>
        <v xml:space="preserve">            { line: "ASAMBLEA CUATRO, ", sC: "as"},</v>
      </c>
      <c r="M112" s="55" t="str">
        <f t="shared" si="111"/>
        <v/>
      </c>
      <c r="N112" s="56" t="str">
        <f t="shared" si="112"/>
        <v/>
      </c>
      <c r="O112" s="57" t="str">
        <f t="shared" si="113"/>
        <v/>
      </c>
      <c r="P112" s="58" t="str">
        <f t="shared" si="114"/>
        <v/>
      </c>
      <c r="Q112" s="59" t="str">
        <f t="shared" si="115"/>
        <v/>
      </c>
      <c r="R112" s="60" t="str">
        <f t="shared" si="110"/>
        <v/>
      </c>
      <c r="S112" s="55" t="str">
        <f t="shared" si="116"/>
        <v/>
      </c>
      <c r="T112" s="61" t="str">
        <f t="shared" si="117"/>
        <v/>
      </c>
      <c r="U112" s="62" t="str">
        <f t="shared" si="118"/>
        <v/>
      </c>
      <c r="V112" s="63" t="str">
        <f t="shared" si="119"/>
        <v/>
      </c>
      <c r="W112" s="64" t="str">
        <f t="shared" si="120"/>
        <v/>
      </c>
      <c r="X112" s="63" t="str">
        <f t="shared" si="121"/>
        <v/>
      </c>
      <c r="Y112" s="63" t="str">
        <f t="shared" si="122"/>
        <v/>
      </c>
      <c r="Z112" s="55" t="str">
        <f t="shared" si="123"/>
        <v/>
      </c>
      <c r="AA112" s="65" t="str">
        <f t="shared" si="124"/>
        <v/>
      </c>
      <c r="AB112" s="56" t="str">
        <f t="shared" si="125"/>
        <v/>
      </c>
      <c r="AC112" s="66" t="str">
        <f t="shared" si="126"/>
        <v/>
      </c>
      <c r="AD112" s="58" t="str">
        <f t="shared" si="127"/>
        <v/>
      </c>
      <c r="AE112" s="67" t="str">
        <f t="shared" si="128"/>
        <v/>
      </c>
      <c r="AF112" s="60" t="str">
        <f t="shared" si="129"/>
        <v/>
      </c>
      <c r="AG112" s="60" t="str">
        <f t="shared" si="130"/>
        <v/>
      </c>
      <c r="AH112" s="68" t="str">
        <f t="shared" si="131"/>
        <v/>
      </c>
      <c r="AI112" s="69" t="str">
        <f t="shared" si="132"/>
        <v/>
      </c>
      <c r="AJ112" s="63" t="str">
        <f t="shared" si="133"/>
        <v/>
      </c>
      <c r="AK112" s="63" t="str">
        <f t="shared" si="134"/>
        <v/>
      </c>
      <c r="AL112" s="63" t="str">
        <f t="shared" si="135"/>
        <v/>
      </c>
      <c r="AM112" s="63" t="str">
        <f t="shared" si="136"/>
        <v/>
      </c>
      <c r="AN112" s="63" t="str">
        <f t="shared" si="137"/>
        <v/>
      </c>
    </row>
    <row r="113" spans="1:40" ht="25.5" hidden="1" outlineLevel="1" thickTop="1" thickBot="1" x14ac:dyDescent="0.4">
      <c r="B113" t="s">
        <v>1003</v>
      </c>
      <c r="C113" s="84" t="s">
        <v>1007</v>
      </c>
      <c r="D113" s="88"/>
      <c r="E113" s="88"/>
      <c r="F113" s="88"/>
      <c r="G113" s="88"/>
      <c r="H113" s="89"/>
      <c r="I113" s="89"/>
      <c r="J113" s="89"/>
      <c r="K113" s="89"/>
      <c r="L113" s="123" t="str">
        <f>IF(C113="","",_xlfn.CONCAT("            { line: ","""",C113,", ",M113:AN113,""", sC: ","""",B113,"""},"))</f>
        <v xml:space="preserve">            { line: "ASAMBLEA CISCO, ", sC: "as"},</v>
      </c>
      <c r="M113" s="55" t="str">
        <f t="shared" si="111"/>
        <v/>
      </c>
      <c r="N113" s="56" t="str">
        <f t="shared" si="112"/>
        <v/>
      </c>
      <c r="O113" s="57" t="str">
        <f t="shared" si="113"/>
        <v/>
      </c>
      <c r="P113" s="58" t="str">
        <f t="shared" si="114"/>
        <v/>
      </c>
      <c r="Q113" s="59" t="str">
        <f t="shared" si="115"/>
        <v/>
      </c>
      <c r="R113" s="60" t="str">
        <f t="shared" si="110"/>
        <v/>
      </c>
      <c r="S113" s="55" t="str">
        <f t="shared" si="116"/>
        <v/>
      </c>
      <c r="T113" s="61" t="str">
        <f t="shared" si="117"/>
        <v/>
      </c>
      <c r="U113" s="62" t="str">
        <f t="shared" si="118"/>
        <v/>
      </c>
      <c r="V113" s="63" t="str">
        <f t="shared" si="119"/>
        <v/>
      </c>
      <c r="W113" s="64" t="str">
        <f t="shared" si="120"/>
        <v/>
      </c>
      <c r="X113" s="63" t="str">
        <f t="shared" si="121"/>
        <v/>
      </c>
      <c r="Y113" s="63" t="str">
        <f t="shared" si="122"/>
        <v/>
      </c>
      <c r="Z113" s="55" t="str">
        <f t="shared" si="123"/>
        <v/>
      </c>
      <c r="AA113" s="65" t="str">
        <f t="shared" si="124"/>
        <v/>
      </c>
      <c r="AB113" s="56" t="str">
        <f t="shared" si="125"/>
        <v/>
      </c>
      <c r="AC113" s="66" t="str">
        <f t="shared" si="126"/>
        <v/>
      </c>
      <c r="AD113" s="58" t="str">
        <f t="shared" si="127"/>
        <v/>
      </c>
      <c r="AE113" s="67" t="str">
        <f t="shared" si="128"/>
        <v/>
      </c>
      <c r="AF113" s="60" t="str">
        <f t="shared" si="129"/>
        <v/>
      </c>
      <c r="AG113" s="60" t="str">
        <f t="shared" si="130"/>
        <v/>
      </c>
      <c r="AH113" s="68" t="str">
        <f t="shared" si="131"/>
        <v/>
      </c>
      <c r="AI113" s="69" t="str">
        <f t="shared" si="132"/>
        <v/>
      </c>
      <c r="AJ113" s="63" t="str">
        <f t="shared" si="133"/>
        <v/>
      </c>
      <c r="AK113" s="63" t="str">
        <f t="shared" si="134"/>
        <v/>
      </c>
      <c r="AL113" s="63" t="str">
        <f t="shared" si="135"/>
        <v/>
      </c>
      <c r="AM113" s="63" t="str">
        <f t="shared" si="136"/>
        <v/>
      </c>
      <c r="AN113" s="63" t="str">
        <f t="shared" si="137"/>
        <v/>
      </c>
    </row>
    <row r="114" spans="1:40" ht="25.5" hidden="1" outlineLevel="1" thickTop="1" thickBot="1" x14ac:dyDescent="0.4">
      <c r="B114" t="s">
        <v>1003</v>
      </c>
      <c r="C114" s="84" t="s">
        <v>1008</v>
      </c>
      <c r="D114" s="90"/>
      <c r="E114" s="90"/>
      <c r="F114" s="90"/>
      <c r="G114" s="90"/>
      <c r="H114" s="91"/>
      <c r="I114" s="91"/>
      <c r="J114" s="91"/>
      <c r="K114" s="91"/>
      <c r="L114" s="123" t="str">
        <f>IF(C114="","",_xlfn.CONCAT("            { line: ","""",C114,", ",M114:AN114,""", sC: ","""",B114,"""},"))</f>
        <v xml:space="preserve">            { line: "ASAMBLEA SEIS, ", sC: "as"},</v>
      </c>
      <c r="M114" s="55" t="str">
        <f t="shared" si="111"/>
        <v/>
      </c>
      <c r="N114" s="56" t="str">
        <f t="shared" si="112"/>
        <v/>
      </c>
      <c r="O114" s="57" t="str">
        <f t="shared" si="113"/>
        <v/>
      </c>
      <c r="P114" s="58" t="str">
        <f t="shared" si="114"/>
        <v/>
      </c>
      <c r="Q114" s="59" t="str">
        <f t="shared" si="115"/>
        <v/>
      </c>
      <c r="R114" s="60" t="str">
        <f t="shared" si="110"/>
        <v/>
      </c>
      <c r="S114" s="55" t="str">
        <f t="shared" si="116"/>
        <v/>
      </c>
      <c r="T114" s="61" t="str">
        <f t="shared" si="117"/>
        <v/>
      </c>
      <c r="U114" s="62" t="str">
        <f t="shared" si="118"/>
        <v/>
      </c>
      <c r="V114" s="63" t="str">
        <f t="shared" si="119"/>
        <v/>
      </c>
      <c r="W114" s="64" t="str">
        <f t="shared" si="120"/>
        <v/>
      </c>
      <c r="X114" s="63" t="str">
        <f t="shared" si="121"/>
        <v/>
      </c>
      <c r="Y114" s="63" t="str">
        <f t="shared" si="122"/>
        <v/>
      </c>
      <c r="Z114" s="55" t="str">
        <f t="shared" si="123"/>
        <v/>
      </c>
      <c r="AA114" s="65" t="str">
        <f t="shared" si="124"/>
        <v/>
      </c>
      <c r="AB114" s="56" t="str">
        <f t="shared" si="125"/>
        <v/>
      </c>
      <c r="AC114" s="66" t="str">
        <f t="shared" si="126"/>
        <v/>
      </c>
      <c r="AD114" s="58" t="str">
        <f t="shared" si="127"/>
        <v/>
      </c>
      <c r="AE114" s="67" t="str">
        <f t="shared" si="128"/>
        <v/>
      </c>
      <c r="AF114" s="60" t="str">
        <f t="shared" si="129"/>
        <v/>
      </c>
      <c r="AG114" s="60" t="str">
        <f t="shared" si="130"/>
        <v/>
      </c>
      <c r="AH114" s="68" t="str">
        <f t="shared" si="131"/>
        <v/>
      </c>
      <c r="AI114" s="69" t="str">
        <f t="shared" si="132"/>
        <v/>
      </c>
      <c r="AJ114" s="63" t="str">
        <f t="shared" si="133"/>
        <v/>
      </c>
      <c r="AK114" s="63" t="str">
        <f t="shared" si="134"/>
        <v/>
      </c>
      <c r="AL114" s="63" t="str">
        <f t="shared" si="135"/>
        <v/>
      </c>
      <c r="AM114" s="63" t="str">
        <f t="shared" si="136"/>
        <v/>
      </c>
      <c r="AN114" s="63" t="str">
        <f t="shared" si="137"/>
        <v/>
      </c>
    </row>
    <row r="115" spans="1:40" ht="25.5" hidden="1" outlineLevel="1" thickTop="1" thickBot="1" x14ac:dyDescent="0.4">
      <c r="B115" t="s">
        <v>1003</v>
      </c>
      <c r="C115" s="92" t="s">
        <v>1009</v>
      </c>
      <c r="D115" s="82"/>
      <c r="E115" s="82"/>
      <c r="F115" s="82"/>
      <c r="G115" s="82"/>
      <c r="H115" s="82"/>
      <c r="I115" s="82"/>
      <c r="J115" s="82"/>
      <c r="K115" s="82"/>
      <c r="L115" s="124" t="str">
        <f>IF(C115="","",_xlfn.CONCAT("            { line: ","""",C115,", ",M115:AN115,""", sC: ","""",B115,"""},  ]},"))</f>
        <v xml:space="preserve">            { line: "ASAMBLEA CIERRE, ", sC: "as"},  ]},</v>
      </c>
      <c r="M115" s="55" t="str">
        <f t="shared" si="111"/>
        <v/>
      </c>
      <c r="N115" s="56" t="str">
        <f t="shared" si="112"/>
        <v/>
      </c>
      <c r="O115" s="57" t="str">
        <f t="shared" si="113"/>
        <v/>
      </c>
      <c r="P115" s="58" t="str">
        <f t="shared" si="114"/>
        <v/>
      </c>
      <c r="Q115" s="59" t="str">
        <f t="shared" si="115"/>
        <v/>
      </c>
      <c r="R115" s="60" t="str">
        <f t="shared" si="110"/>
        <v/>
      </c>
      <c r="S115" s="55" t="str">
        <f t="shared" si="116"/>
        <v/>
      </c>
      <c r="T115" s="61" t="str">
        <f t="shared" si="117"/>
        <v/>
      </c>
      <c r="U115" s="62" t="str">
        <f t="shared" si="118"/>
        <v/>
      </c>
      <c r="V115" s="63" t="str">
        <f t="shared" si="119"/>
        <v/>
      </c>
      <c r="W115" s="64" t="str">
        <f t="shared" si="120"/>
        <v/>
      </c>
      <c r="X115" s="63" t="str">
        <f t="shared" si="121"/>
        <v/>
      </c>
      <c r="Y115" s="63" t="str">
        <f t="shared" si="122"/>
        <v/>
      </c>
      <c r="Z115" s="55" t="str">
        <f t="shared" si="123"/>
        <v/>
      </c>
      <c r="AA115" s="65" t="str">
        <f t="shared" si="124"/>
        <v/>
      </c>
      <c r="AB115" s="56" t="str">
        <f t="shared" si="125"/>
        <v/>
      </c>
      <c r="AC115" s="66" t="str">
        <f t="shared" si="126"/>
        <v/>
      </c>
      <c r="AD115" s="58" t="str">
        <f t="shared" si="127"/>
        <v/>
      </c>
      <c r="AE115" s="67" t="str">
        <f t="shared" si="128"/>
        <v/>
      </c>
      <c r="AF115" s="60" t="str">
        <f t="shared" si="129"/>
        <v/>
      </c>
      <c r="AG115" s="60" t="str">
        <f t="shared" si="130"/>
        <v/>
      </c>
      <c r="AH115" s="68" t="str">
        <f t="shared" si="131"/>
        <v/>
      </c>
      <c r="AI115" s="69" t="str">
        <f t="shared" si="132"/>
        <v/>
      </c>
      <c r="AJ115" s="63" t="str">
        <f t="shared" si="133"/>
        <v/>
      </c>
      <c r="AK115" s="63" t="str">
        <f t="shared" si="134"/>
        <v/>
      </c>
      <c r="AL115" s="63" t="str">
        <f t="shared" si="135"/>
        <v/>
      </c>
      <c r="AM115" s="63" t="str">
        <f t="shared" si="136"/>
        <v/>
      </c>
      <c r="AN115" s="63" t="str">
        <f t="shared" si="137"/>
        <v/>
      </c>
    </row>
    <row r="116" spans="1:40" ht="27.75" hidden="1" outlineLevel="1" thickTop="1" thickBot="1" x14ac:dyDescent="0.4">
      <c r="A116" s="72"/>
      <c r="B116" s="72"/>
      <c r="C116" s="72"/>
      <c r="D116" s="73"/>
      <c r="E116" s="73"/>
      <c r="F116" s="73"/>
      <c r="G116" s="73"/>
      <c r="H116" s="73"/>
      <c r="I116" s="73"/>
      <c r="J116" s="73"/>
      <c r="K116" s="73"/>
      <c r="L116" s="74" t="s">
        <v>997</v>
      </c>
      <c r="M116" s="55"/>
      <c r="N116" s="56"/>
      <c r="O116" s="57"/>
      <c r="P116" s="58"/>
      <c r="Q116" s="59"/>
      <c r="R116" s="60" t="str">
        <f t="shared" si="110"/>
        <v/>
      </c>
      <c r="S116" s="55"/>
      <c r="T116" s="61"/>
      <c r="U116" s="62"/>
      <c r="V116" s="63"/>
      <c r="W116" s="64"/>
      <c r="X116" s="63"/>
      <c r="Y116" s="63"/>
      <c r="Z116" s="55"/>
      <c r="AA116" s="65"/>
      <c r="AB116" s="56"/>
      <c r="AC116" s="66"/>
      <c r="AD116" s="58"/>
      <c r="AE116" s="67"/>
      <c r="AF116" s="60"/>
      <c r="AG116" s="60"/>
      <c r="AH116" s="68"/>
      <c r="AI116" s="69"/>
      <c r="AJ116" s="63"/>
      <c r="AK116" s="63"/>
      <c r="AL116" s="63"/>
      <c r="AM116" s="63"/>
      <c r="AN116" s="63"/>
    </row>
    <row r="11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2" activePane="bottomRight" state="frozen"/>
      <selection pane="topRight" activeCell="C1" sqref="C1"/>
      <selection pane="bottomLeft" activeCell="A2" sqref="A2"/>
      <selection pane="bottomRight" activeCell="C16" sqref="C1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153</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VLOOKUP(C1,Table223[#Data],2,FALSE)</f>
        <v>300</v>
      </c>
      <c r="L16" s="109" t="str">
        <f ca="1">_xlfn.CONCAT("        dbno: ","""",C16,"""",",")</f>
        <v xml:space="preserve">        dbno: "300",</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2058</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152</v>
      </c>
      <c r="C26" t="str">
        <f ca="1">VLOOKUP(B26,Table4[#Data],13,FALSE)</f>
        <v>"/src/index.html?canto=dn3578856"</v>
      </c>
      <c r="L26" s="109" t="str">
        <f ca="1">_xlfn.CONCAT("        ant: ",C26,",")</f>
        <v xml:space="preserve">        ant: "/src/index.html?canto=dn3578856",</v>
      </c>
    </row>
    <row r="27" spans="1:40" ht="23.25" x14ac:dyDescent="0.25">
      <c r="B27">
        <f ca="1">+C1+1</f>
        <v>154</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2059</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11"/>
      <c r="D31" s="112"/>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11"/>
      <c r="D32" s="112"/>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11"/>
      <c r="D33" s="112"/>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11"/>
      <c r="D34" s="112"/>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11"/>
      <c r="D35" s="112"/>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11"/>
      <c r="D36" s="112"/>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11"/>
      <c r="D37" s="112"/>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11"/>
      <c r="D38" s="112"/>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11"/>
      <c r="D39" s="112"/>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11"/>
      <c r="D40" s="112"/>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11"/>
      <c r="D41" s="112"/>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11"/>
      <c r="D42" s="112"/>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11"/>
      <c r="D43" s="112"/>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11"/>
      <c r="D44" s="112"/>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11"/>
      <c r="D45" s="112"/>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11"/>
      <c r="D46" s="112"/>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11"/>
      <c r="D47" s="112"/>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11"/>
      <c r="D48" s="112"/>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11"/>
      <c r="D49" s="112"/>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11"/>
      <c r="D50" s="112"/>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11"/>
      <c r="D51" s="112"/>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11"/>
      <c r="D52" s="112"/>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11"/>
      <c r="D53" s="112"/>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11"/>
      <c r="D54" s="112"/>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11"/>
      <c r="D56" s="112"/>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11"/>
      <c r="D57" s="112"/>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11"/>
      <c r="D59" s="112"/>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11"/>
      <c r="D60" s="112"/>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11"/>
      <c r="D61" s="112"/>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11"/>
      <c r="D62" s="112"/>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2059</v>
      </c>
      <c r="D63" s="76"/>
      <c r="E63" s="76"/>
      <c r="F63" s="76"/>
      <c r="G63" s="76"/>
      <c r="H63" s="76"/>
      <c r="I63" s="76"/>
      <c r="J63" s="76"/>
      <c r="K63" s="76"/>
      <c r="L63" s="110" t="s">
        <v>998</v>
      </c>
      <c r="M63" s="113"/>
      <c r="N63" s="56"/>
      <c r="O63" s="114"/>
      <c r="P63" s="58"/>
      <c r="Q63" s="115"/>
      <c r="R63" s="60" t="str">
        <f t="shared" si="6"/>
        <v/>
      </c>
      <c r="S63" s="113"/>
      <c r="T63" s="116"/>
      <c r="U63" s="117"/>
      <c r="V63" s="118"/>
      <c r="W63" s="119"/>
      <c r="X63" s="118"/>
      <c r="Y63" s="118"/>
      <c r="Z63" s="113"/>
      <c r="AA63" s="65"/>
      <c r="AB63" s="56"/>
      <c r="AC63" s="66"/>
      <c r="AD63" s="58"/>
      <c r="AE63" s="67"/>
      <c r="AF63" s="60"/>
      <c r="AG63" s="60"/>
      <c r="AH63" s="65"/>
      <c r="AI63" s="120"/>
      <c r="AJ63" s="118"/>
      <c r="AK63" s="118"/>
      <c r="AL63" s="118"/>
      <c r="AM63" s="118"/>
      <c r="AN63" s="118"/>
    </row>
    <row r="64" spans="1:40" ht="25.5" outlineLevel="1" thickTop="1" thickBot="1" x14ac:dyDescent="0.4">
      <c r="C64" s="111"/>
      <c r="D64" s="112"/>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11"/>
      <c r="D65" s="112"/>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11"/>
      <c r="D66" s="112"/>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11"/>
      <c r="D67" s="112"/>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11"/>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11"/>
      <c r="D69" s="112"/>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11"/>
      <c r="D70" s="112"/>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11"/>
      <c r="D71" s="112"/>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11"/>
      <c r="D72" s="112"/>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11"/>
      <c r="D73" s="112"/>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11"/>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11"/>
      <c r="D75" s="112"/>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11"/>
      <c r="D76" s="112"/>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11"/>
      <c r="D77" s="112"/>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11"/>
      <c r="D104" s="112"/>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11"/>
      <c r="D105" s="112"/>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11"/>
      <c r="D106" s="112"/>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xml:space="preserve">]}, // ULTIMA LINEA DEL CANTO: </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21"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code</vt:lpstr>
      <vt:lpstr>Indice</vt:lpstr>
      <vt:lpstr>BOCETO2</vt:lpstr>
      <vt:lpstr>Aleluya</vt:lpstr>
      <vt:lpstr>Sheet1</vt:lpstr>
      <vt:lpstr>Index</vt:lpstr>
      <vt:lpstr>Aleluya-NoOrganizado</vt:lpstr>
      <vt:lpstr>Index Web (2)</vt:lpstr>
      <vt:lpstr>cantosJS</vt:lpstr>
      <vt:lpstr>Find</vt:lpstr>
      <vt:lpstr>html</vt:lpstr>
      <vt:lpstr>No</vt:lpstr>
      <vt:lpstr>SALMODIA PARA EL EVANGELIO</vt:lpstr>
      <vt:lpstr>No (6)</vt:lpstr>
      <vt:lpstr>SALMODIA PARA EL ROSARIO</vt:lpstr>
      <vt:lpstr>SALMODIA Salmo 118 (2)</vt:lpstr>
      <vt:lpstr>SALMO 86</vt:lpstr>
      <vt:lpstr>Is401017</vt:lpstr>
      <vt:lpstr>Salmo 98</vt:lpstr>
      <vt:lpstr>Salmo 98 (2)</vt:lpstr>
      <vt:lpstr>Index Web</vt:lpstr>
      <vt:lpstr>Salmo92</vt:lpstr>
      <vt:lpstr>Dn35788.56</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2026-05-08T19:08:24Z</dcterms:modified>
</cp:coreProperties>
</file>